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8_{8DAEFF44-60A2-469F-8B1B-323CFEFE57C5}" xr6:coauthVersionLast="46" xr6:coauthVersionMax="46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確認" sheetId="80" state="hidden" r:id="rId17"/>
    <sheet name="棄権届 (2)" sheetId="74" state="hidden" r:id="rId18"/>
    <sheet name="棄権届 (3)" sheetId="77" state="hidden" r:id="rId19"/>
    <sheet name="棄権届 (4)" sheetId="78" state="hidden" r:id="rId20"/>
    <sheet name="棄権届 (5)" sheetId="79" state="hidden" r:id="rId21"/>
    <sheet name="手書き棄権届 " sheetId="72" r:id="rId22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選手番号!$C$1:$H$1501</definedName>
    <definedName name="_xlnm.Print_Area" localSheetId="15">棄権届!$A$2:$AK$38</definedName>
    <definedName name="_xlnm.Print_Area" localSheetId="17">'棄権届 (2)'!$A$2:$AK$38</definedName>
    <definedName name="_xlnm.Print_Area" localSheetId="18">'棄権届 (3)'!$A$2:$AK$38</definedName>
    <definedName name="_xlnm.Print_Area" localSheetId="19">'棄権届 (4)'!$A$2:$AK$38</definedName>
    <definedName name="_xlnm.Print_Area" localSheetId="20">'棄権届 (5)'!$A$2:$AK$38</definedName>
    <definedName name="_xlnm.Print_Area" localSheetId="21">'手書き棄権届 '!$A$2:$AI$38</definedName>
    <definedName name="Swim01" localSheetId="0" hidden="1">Sheet1!$A$1:$S$36</definedName>
    <definedName name="Swim01" localSheetId="1" hidden="1">Sheet2!$A$1:$T$21</definedName>
    <definedName name="Swim01" localSheetId="2" hidden="1">Sheet3!$A$1:$W$585</definedName>
    <definedName name="Swim01" localSheetId="3" hidden="1">Sheet4!$A$1:$AT$715</definedName>
    <definedName name="Swim01" localSheetId="4" hidden="1">Sheet5!$A$1:$K$2</definedName>
    <definedName name="Swim01" localSheetId="5" hidden="1">Sheet6!#REF!</definedName>
    <definedName name="Swim01" localSheetId="7" hidden="1">Sheet8!$A$1:$E$6</definedName>
    <definedName name="Swim01" localSheetId="8" hidden="1">Sheet9!$A$1:$H$585</definedName>
  </definedNames>
  <calcPr calcId="181029"/>
</workbook>
</file>

<file path=xl/calcChain.xml><?xml version="1.0" encoding="utf-8"?>
<calcChain xmlns="http://schemas.openxmlformats.org/spreadsheetml/2006/main">
  <c r="E12" i="80" l="1"/>
  <c r="A12" i="80"/>
  <c r="E11" i="80"/>
  <c r="A11" i="80"/>
  <c r="E10" i="80"/>
  <c r="A10" i="80"/>
  <c r="E9" i="80"/>
  <c r="A9" i="80"/>
  <c r="E8" i="80"/>
  <c r="A8" i="80"/>
  <c r="E7" i="80"/>
  <c r="A7" i="80"/>
  <c r="E6" i="80"/>
  <c r="A6" i="80"/>
  <c r="E5" i="80"/>
  <c r="A5" i="80"/>
  <c r="E4" i="80"/>
  <c r="A4" i="80"/>
  <c r="E3" i="80"/>
  <c r="A3" i="80"/>
  <c r="E2" i="80"/>
  <c r="A2" i="80"/>
  <c r="E1" i="80"/>
  <c r="A1" i="80"/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D111" i="73" s="1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G444" i="27"/>
  <c r="F444" i="27"/>
  <c r="E444" i="27"/>
  <c r="D444" i="27"/>
  <c r="N443" i="27"/>
  <c r="L443" i="27"/>
  <c r="K443" i="27"/>
  <c r="J443" i="27"/>
  <c r="I443" i="27"/>
  <c r="H443" i="27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G433" i="27"/>
  <c r="F433" i="27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I431" i="27"/>
  <c r="H431" i="27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G423" i="27"/>
  <c r="F423" i="27"/>
  <c r="E423" i="27"/>
  <c r="D423" i="27"/>
  <c r="N422" i="27"/>
  <c r="L422" i="27"/>
  <c r="K422" i="27"/>
  <c r="J422" i="27"/>
  <c r="I422" i="27"/>
  <c r="H422" i="27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G413" i="27"/>
  <c r="F413" i="27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I409" i="27"/>
  <c r="H409" i="27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G392" i="27"/>
  <c r="F392" i="27"/>
  <c r="E392" i="27"/>
  <c r="D392" i="27"/>
  <c r="N391" i="27"/>
  <c r="L391" i="27"/>
  <c r="K391" i="27"/>
  <c r="J391" i="27"/>
  <c r="I391" i="27"/>
  <c r="H391" i="27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G346" i="27"/>
  <c r="F346" i="27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I344" i="27"/>
  <c r="H344" i="27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G321" i="27"/>
  <c r="F321" i="27"/>
  <c r="E321" i="27"/>
  <c r="D321" i="27"/>
  <c r="N320" i="27"/>
  <c r="L320" i="27"/>
  <c r="K320" i="27"/>
  <c r="J320" i="27"/>
  <c r="I320" i="27"/>
  <c r="H320" i="27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G318" i="27"/>
  <c r="F318" i="27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I316" i="27"/>
  <c r="H316" i="27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G306" i="27"/>
  <c r="F306" i="27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M304" i="27" s="1"/>
  <c r="F304" i="27"/>
  <c r="G304" i="27" s="1"/>
  <c r="E304" i="27"/>
  <c r="D304" i="27"/>
  <c r="N303" i="27"/>
  <c r="L303" i="27"/>
  <c r="K303" i="27"/>
  <c r="J303" i="27"/>
  <c r="I303" i="27"/>
  <c r="M303" i="27" s="1"/>
  <c r="H303" i="27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G300" i="27"/>
  <c r="F300" i="27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I298" i="27"/>
  <c r="H298" i="27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G293" i="27"/>
  <c r="F293" i="27"/>
  <c r="E293" i="27"/>
  <c r="D293" i="27"/>
  <c r="N292" i="27"/>
  <c r="L292" i="27"/>
  <c r="K292" i="27"/>
  <c r="J292" i="27"/>
  <c r="I292" i="27"/>
  <c r="H292" i="27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G288" i="27"/>
  <c r="F288" i="27"/>
  <c r="E288" i="27"/>
  <c r="D288" i="27"/>
  <c r="N287" i="27"/>
  <c r="L287" i="27"/>
  <c r="K287" i="27"/>
  <c r="J287" i="27"/>
  <c r="I287" i="27"/>
  <c r="H287" i="27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G284" i="27"/>
  <c r="F284" i="27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I279" i="27"/>
  <c r="H279" i="27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G273" i="27"/>
  <c r="F273" i="27"/>
  <c r="E273" i="27"/>
  <c r="D273" i="27"/>
  <c r="N272" i="27"/>
  <c r="L272" i="27"/>
  <c r="K272" i="27"/>
  <c r="J272" i="27"/>
  <c r="I272" i="27"/>
  <c r="H272" i="27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G266" i="27"/>
  <c r="F266" i="27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I263" i="27"/>
  <c r="M263" i="27" s="1"/>
  <c r="H263" i="27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F261" i="27"/>
  <c r="G261" i="27" s="1"/>
  <c r="E261" i="27"/>
  <c r="D261" i="27"/>
  <c r="N260" i="27"/>
  <c r="L260" i="27"/>
  <c r="K260" i="27"/>
  <c r="J260" i="27"/>
  <c r="H260" i="27"/>
  <c r="I260" i="27" s="1"/>
  <c r="G260" i="27"/>
  <c r="F260" i="27"/>
  <c r="E260" i="27"/>
  <c r="D260" i="27"/>
  <c r="N259" i="27"/>
  <c r="L259" i="27"/>
  <c r="K259" i="27"/>
  <c r="J259" i="27"/>
  <c r="I259" i="27"/>
  <c r="H259" i="27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G250" i="27"/>
  <c r="F250" i="27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I248" i="27"/>
  <c r="M248" i="27" s="1"/>
  <c r="H248" i="27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G238" i="27"/>
  <c r="F238" i="27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I236" i="27"/>
  <c r="H236" i="27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G230" i="27"/>
  <c r="F230" i="27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M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M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I213" i="27"/>
  <c r="H213" i="27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M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M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I173" i="27"/>
  <c r="M173" i="27" s="1"/>
  <c r="H173" i="27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M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M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M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M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M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G843" i="29" l="1"/>
  <c r="F843" i="29" s="1"/>
  <c r="M413" i="27"/>
  <c r="M486" i="27"/>
  <c r="M113" i="27"/>
  <c r="M185" i="27"/>
  <c r="M189" i="27"/>
  <c r="M237" i="27"/>
  <c r="M317" i="27"/>
  <c r="M495" i="27"/>
  <c r="M406" i="27"/>
  <c r="M417" i="27"/>
  <c r="M439" i="27"/>
  <c r="AI25" i="79"/>
  <c r="AI17" i="79"/>
  <c r="AI25" i="78"/>
  <c r="AI17" i="78"/>
  <c r="AI25" i="77"/>
  <c r="AI17" i="77"/>
  <c r="AI23" i="74"/>
  <c r="AI15" i="74"/>
  <c r="AI7" i="74"/>
  <c r="AK32" i="74" s="1"/>
  <c r="AI13" i="79"/>
  <c r="AI21" i="78"/>
  <c r="AI9" i="78"/>
  <c r="AI9" i="77"/>
  <c r="AI27" i="79"/>
  <c r="AI19" i="79"/>
  <c r="AI11" i="79"/>
  <c r="AI27" i="78"/>
  <c r="AI19" i="78"/>
  <c r="AI11" i="78"/>
  <c r="AI27" i="77"/>
  <c r="AI19" i="77"/>
  <c r="AI11" i="77"/>
  <c r="AI25" i="74"/>
  <c r="AI17" i="74"/>
  <c r="AI21" i="79"/>
  <c r="AI9" i="79"/>
  <c r="AI13" i="78"/>
  <c r="AI13" i="77"/>
  <c r="AI19" i="74"/>
  <c r="AI29" i="79"/>
  <c r="AI23" i="79"/>
  <c r="AI15" i="79"/>
  <c r="AI7" i="79"/>
  <c r="AK32" i="79" s="1"/>
  <c r="AI29" i="78"/>
  <c r="AI23" i="78"/>
  <c r="AI15" i="78"/>
  <c r="AI7" i="78"/>
  <c r="AK32" i="78" s="1"/>
  <c r="AI29" i="77"/>
  <c r="AI23" i="77"/>
  <c r="AI15" i="77"/>
  <c r="AI7" i="77"/>
  <c r="AK32" i="77" s="1"/>
  <c r="AI29" i="74"/>
  <c r="AI21" i="74"/>
  <c r="AI13" i="74"/>
  <c r="AI9" i="74"/>
  <c r="AI21" i="77"/>
  <c r="AI27" i="74"/>
  <c r="AI11" i="74"/>
  <c r="M481" i="27"/>
  <c r="M157" i="27"/>
  <c r="M161" i="27"/>
  <c r="M165" i="27"/>
  <c r="M169" i="27"/>
  <c r="M205" i="27"/>
  <c r="M209" i="27"/>
  <c r="M298" i="27"/>
  <c r="M316" i="27"/>
  <c r="M414" i="27"/>
  <c r="M133" i="27"/>
  <c r="M137" i="27"/>
  <c r="M193" i="27"/>
  <c r="M367" i="27"/>
  <c r="M372" i="27"/>
  <c r="M383" i="27"/>
  <c r="M129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P1836" i="69"/>
  <c r="O1836" i="69"/>
  <c r="N1836" i="69"/>
  <c r="Y1836" i="69" s="1"/>
  <c r="S1835" i="69"/>
  <c r="R1835" i="69"/>
  <c r="Q1835" i="69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P1828" i="69"/>
  <c r="O1828" i="69"/>
  <c r="N1828" i="69"/>
  <c r="Y1828" i="69" s="1"/>
  <c r="S1827" i="69"/>
  <c r="R1827" i="69"/>
  <c r="Q1827" i="69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P1824" i="69"/>
  <c r="O1824" i="69"/>
  <c r="N1824" i="69"/>
  <c r="Y1824" i="69" s="1"/>
  <c r="S1823" i="69"/>
  <c r="R1823" i="69"/>
  <c r="Q1823" i="69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P1820" i="69"/>
  <c r="O1820" i="69"/>
  <c r="N1820" i="69"/>
  <c r="Y1820" i="69" s="1"/>
  <c r="S1819" i="69"/>
  <c r="R1819" i="69"/>
  <c r="Q1819" i="69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P1816" i="69"/>
  <c r="O1816" i="69"/>
  <c r="N1816" i="69"/>
  <c r="Y1816" i="69" s="1"/>
  <c r="S1815" i="69"/>
  <c r="R1815" i="69"/>
  <c r="Q1815" i="69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P1812" i="69"/>
  <c r="O1812" i="69"/>
  <c r="N1812" i="69"/>
  <c r="Y1812" i="69" s="1"/>
  <c r="S1811" i="69"/>
  <c r="R1811" i="69"/>
  <c r="Q1811" i="69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P1808" i="69"/>
  <c r="O1808" i="69"/>
  <c r="N1808" i="69"/>
  <c r="Y1808" i="69" s="1"/>
  <c r="S1807" i="69"/>
  <c r="R1807" i="69"/>
  <c r="Q1807" i="69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P1804" i="69"/>
  <c r="O1804" i="69"/>
  <c r="N1804" i="69"/>
  <c r="Y1804" i="69" s="1"/>
  <c r="S1803" i="69"/>
  <c r="R1803" i="69"/>
  <c r="Q1803" i="69"/>
  <c r="O1803" i="69"/>
  <c r="P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N1801" i="69"/>
  <c r="Y1801" i="69" s="1"/>
  <c r="S1800" i="69"/>
  <c r="Q1800" i="69"/>
  <c r="R1800" i="69" s="1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P848" i="69"/>
  <c r="O848" i="69"/>
  <c r="N848" i="69"/>
  <c r="Y848" i="69" s="1"/>
  <c r="S847" i="69"/>
  <c r="R847" i="69"/>
  <c r="Q847" i="69"/>
  <c r="O847" i="69"/>
  <c r="P847" i="69" s="1"/>
  <c r="N847" i="69"/>
  <c r="Y847" i="69" s="1"/>
  <c r="S846" i="69"/>
  <c r="Q846" i="69"/>
  <c r="R846" i="69" s="1"/>
  <c r="P846" i="69"/>
  <c r="O846" i="69"/>
  <c r="N846" i="69"/>
  <c r="Y846" i="69" s="1"/>
  <c r="S845" i="69"/>
  <c r="R845" i="69"/>
  <c r="Q845" i="69"/>
  <c r="O845" i="69"/>
  <c r="P845" i="69" s="1"/>
  <c r="N845" i="69"/>
  <c r="Y845" i="69" s="1"/>
  <c r="S844" i="69"/>
  <c r="Q844" i="69"/>
  <c r="R844" i="69" s="1"/>
  <c r="P844" i="69"/>
  <c r="O844" i="69"/>
  <c r="N844" i="69"/>
  <c r="Y844" i="69" s="1"/>
  <c r="S843" i="69"/>
  <c r="R843" i="69"/>
  <c r="Q843" i="69"/>
  <c r="O843" i="69"/>
  <c r="P843" i="69" s="1"/>
  <c r="N843" i="69"/>
  <c r="Y843" i="69" s="1"/>
  <c r="S842" i="69"/>
  <c r="Q842" i="69"/>
  <c r="R842" i="69" s="1"/>
  <c r="P842" i="69"/>
  <c r="O842" i="69"/>
  <c r="N842" i="69"/>
  <c r="Y842" i="69" s="1"/>
  <c r="S841" i="69"/>
  <c r="R841" i="69"/>
  <c r="Q841" i="69"/>
  <c r="O841" i="69"/>
  <c r="P841" i="69" s="1"/>
  <c r="N841" i="69"/>
  <c r="Y841" i="69" s="1"/>
  <c r="S840" i="69"/>
  <c r="Q840" i="69"/>
  <c r="R840" i="69" s="1"/>
  <c r="P840" i="69"/>
  <c r="O840" i="69"/>
  <c r="N840" i="69"/>
  <c r="Y840" i="69" s="1"/>
  <c r="S839" i="69"/>
  <c r="R839" i="69"/>
  <c r="Q839" i="69"/>
  <c r="O839" i="69"/>
  <c r="P839" i="69" s="1"/>
  <c r="N839" i="69"/>
  <c r="Y839" i="69" s="1"/>
  <c r="S838" i="69"/>
  <c r="Q838" i="69"/>
  <c r="R838" i="69" s="1"/>
  <c r="P838" i="69"/>
  <c r="O838" i="69"/>
  <c r="N838" i="69"/>
  <c r="Y838" i="69" s="1"/>
  <c r="S837" i="69"/>
  <c r="R837" i="69"/>
  <c r="Q837" i="69"/>
  <c r="O837" i="69"/>
  <c r="P837" i="69" s="1"/>
  <c r="N837" i="69"/>
  <c r="Y837" i="69" s="1"/>
  <c r="S836" i="69"/>
  <c r="Q836" i="69"/>
  <c r="R836" i="69" s="1"/>
  <c r="P836" i="69"/>
  <c r="O836" i="69"/>
  <c r="N836" i="69"/>
  <c r="Y836" i="69" s="1"/>
  <c r="S835" i="69"/>
  <c r="R835" i="69"/>
  <c r="Q835" i="69"/>
  <c r="O835" i="69"/>
  <c r="P835" i="69" s="1"/>
  <c r="N835" i="69"/>
  <c r="Y835" i="69" s="1"/>
  <c r="S834" i="69"/>
  <c r="Q834" i="69"/>
  <c r="R834" i="69" s="1"/>
  <c r="P834" i="69"/>
  <c r="O834" i="69"/>
  <c r="N834" i="69"/>
  <c r="Y834" i="69" s="1"/>
  <c r="S833" i="69"/>
  <c r="R833" i="69"/>
  <c r="Q833" i="69"/>
  <c r="O833" i="69"/>
  <c r="P833" i="69" s="1"/>
  <c r="N833" i="69"/>
  <c r="Y833" i="69" s="1"/>
  <c r="S832" i="69"/>
  <c r="Q832" i="69"/>
  <c r="R832" i="69" s="1"/>
  <c r="P832" i="69"/>
  <c r="O832" i="69"/>
  <c r="N832" i="69"/>
  <c r="Y832" i="69" s="1"/>
  <c r="S831" i="69"/>
  <c r="R831" i="69"/>
  <c r="Q831" i="69"/>
  <c r="O831" i="69"/>
  <c r="P831" i="69" s="1"/>
  <c r="N831" i="69"/>
  <c r="Y831" i="69" s="1"/>
  <c r="S830" i="69"/>
  <c r="Q830" i="69"/>
  <c r="R830" i="69" s="1"/>
  <c r="P830" i="69"/>
  <c r="O830" i="69"/>
  <c r="N830" i="69"/>
  <c r="Y830" i="69" s="1"/>
  <c r="S829" i="69"/>
  <c r="R829" i="69"/>
  <c r="Q829" i="69"/>
  <c r="O829" i="69"/>
  <c r="P829" i="69" s="1"/>
  <c r="N829" i="69"/>
  <c r="Y829" i="69" s="1"/>
  <c r="S828" i="69"/>
  <c r="Q828" i="69"/>
  <c r="R828" i="69" s="1"/>
  <c r="P828" i="69"/>
  <c r="O828" i="69"/>
  <c r="N828" i="69"/>
  <c r="Y828" i="69" s="1"/>
  <c r="S827" i="69"/>
  <c r="R827" i="69"/>
  <c r="Q827" i="69"/>
  <c r="O827" i="69"/>
  <c r="P827" i="69" s="1"/>
  <c r="N827" i="69"/>
  <c r="Y827" i="69" s="1"/>
  <c r="S826" i="69"/>
  <c r="Q826" i="69"/>
  <c r="R826" i="69" s="1"/>
  <c r="P826" i="69"/>
  <c r="O826" i="69"/>
  <c r="N826" i="69"/>
  <c r="Y826" i="69" s="1"/>
  <c r="S825" i="69"/>
  <c r="R825" i="69"/>
  <c r="Q825" i="69"/>
  <c r="O825" i="69"/>
  <c r="P825" i="69" s="1"/>
  <c r="N825" i="69"/>
  <c r="Y825" i="69" s="1"/>
  <c r="S824" i="69"/>
  <c r="Q824" i="69"/>
  <c r="R824" i="69" s="1"/>
  <c r="P824" i="69"/>
  <c r="O824" i="69"/>
  <c r="N824" i="69"/>
  <c r="Y824" i="69" s="1"/>
  <c r="S823" i="69"/>
  <c r="R823" i="69"/>
  <c r="Q823" i="69"/>
  <c r="O823" i="69"/>
  <c r="P823" i="69" s="1"/>
  <c r="N823" i="69"/>
  <c r="Y823" i="69" s="1"/>
  <c r="S822" i="69"/>
  <c r="Q822" i="69"/>
  <c r="R822" i="69" s="1"/>
  <c r="P822" i="69"/>
  <c r="O822" i="69"/>
  <c r="N822" i="69"/>
  <c r="Y822" i="69" s="1"/>
  <c r="S821" i="69"/>
  <c r="R821" i="69"/>
  <c r="Q821" i="69"/>
  <c r="O821" i="69"/>
  <c r="P821" i="69" s="1"/>
  <c r="N821" i="69"/>
  <c r="Y821" i="69" s="1"/>
  <c r="S820" i="69"/>
  <c r="Q820" i="69"/>
  <c r="R820" i="69" s="1"/>
  <c r="P820" i="69"/>
  <c r="O820" i="69"/>
  <c r="N820" i="69"/>
  <c r="Y820" i="69" s="1"/>
  <c r="S819" i="69"/>
  <c r="R819" i="69"/>
  <c r="Q819" i="69"/>
  <c r="O819" i="69"/>
  <c r="P819" i="69" s="1"/>
  <c r="N819" i="69"/>
  <c r="Y819" i="69" s="1"/>
  <c r="S818" i="69"/>
  <c r="Q818" i="69"/>
  <c r="R818" i="69" s="1"/>
  <c r="P818" i="69"/>
  <c r="O818" i="69"/>
  <c r="N818" i="69"/>
  <c r="Y818" i="69" s="1"/>
  <c r="S817" i="69"/>
  <c r="R817" i="69"/>
  <c r="Q817" i="69"/>
  <c r="O817" i="69"/>
  <c r="P817" i="69" s="1"/>
  <c r="N817" i="69"/>
  <c r="Y817" i="69" s="1"/>
  <c r="S816" i="69"/>
  <c r="Q816" i="69"/>
  <c r="R816" i="69" s="1"/>
  <c r="P816" i="69"/>
  <c r="O816" i="69"/>
  <c r="N816" i="69"/>
  <c r="Y816" i="69" s="1"/>
  <c r="S815" i="69"/>
  <c r="R815" i="69"/>
  <c r="Q815" i="69"/>
  <c r="O815" i="69"/>
  <c r="P815" i="69" s="1"/>
  <c r="N815" i="69"/>
  <c r="Y815" i="69" s="1"/>
  <c r="S814" i="69"/>
  <c r="Q814" i="69"/>
  <c r="R814" i="69" s="1"/>
  <c r="P814" i="69"/>
  <c r="O814" i="69"/>
  <c r="N814" i="69"/>
  <c r="Y814" i="69" s="1"/>
  <c r="S813" i="69"/>
  <c r="R813" i="69"/>
  <c r="Q813" i="69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P811" i="69"/>
  <c r="O811" i="69"/>
  <c r="N811" i="69"/>
  <c r="Y811" i="69" s="1"/>
  <c r="S810" i="69"/>
  <c r="R810" i="69"/>
  <c r="Q810" i="69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P807" i="69"/>
  <c r="O807" i="69"/>
  <c r="N807" i="69"/>
  <c r="Y807" i="69" s="1"/>
  <c r="S806" i="69"/>
  <c r="R806" i="69"/>
  <c r="Q806" i="69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P803" i="69"/>
  <c r="O803" i="69"/>
  <c r="N803" i="69"/>
  <c r="Y803" i="69" s="1"/>
  <c r="S802" i="69"/>
  <c r="R802" i="69"/>
  <c r="Q802" i="69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P799" i="69"/>
  <c r="O799" i="69"/>
  <c r="N799" i="69"/>
  <c r="Y799" i="69" s="1"/>
  <c r="S798" i="69"/>
  <c r="R798" i="69"/>
  <c r="Q798" i="69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P795" i="69"/>
  <c r="O795" i="69"/>
  <c r="N795" i="69"/>
  <c r="Y795" i="69" s="1"/>
  <c r="S794" i="69"/>
  <c r="R794" i="69"/>
  <c r="Q794" i="69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P791" i="69"/>
  <c r="O791" i="69"/>
  <c r="N791" i="69"/>
  <c r="Y791" i="69" s="1"/>
  <c r="S790" i="69"/>
  <c r="R790" i="69"/>
  <c r="Q790" i="69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P785" i="69"/>
  <c r="O785" i="69"/>
  <c r="N785" i="69"/>
  <c r="Y785" i="69" s="1"/>
  <c r="S784" i="69"/>
  <c r="R784" i="69"/>
  <c r="Q784" i="69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P777" i="69"/>
  <c r="O777" i="69"/>
  <c r="N777" i="69"/>
  <c r="Y777" i="69" s="1"/>
  <c r="S776" i="69"/>
  <c r="R776" i="69"/>
  <c r="Q776" i="69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P769" i="69"/>
  <c r="O769" i="69"/>
  <c r="N769" i="69"/>
  <c r="Y769" i="69" s="1"/>
  <c r="S768" i="69"/>
  <c r="R768" i="69"/>
  <c r="Q768" i="69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P761" i="69"/>
  <c r="O761" i="69"/>
  <c r="N761" i="69"/>
  <c r="Y761" i="69" s="1"/>
  <c r="S760" i="69"/>
  <c r="R760" i="69"/>
  <c r="Q760" i="69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P753" i="69"/>
  <c r="O753" i="69"/>
  <c r="N753" i="69"/>
  <c r="Y753" i="69" s="1"/>
  <c r="S752" i="69"/>
  <c r="R752" i="69"/>
  <c r="Q752" i="69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P428" i="69"/>
  <c r="O428" i="69"/>
  <c r="N428" i="69"/>
  <c r="Y428" i="69" s="1"/>
  <c r="S427" i="69"/>
  <c r="R427" i="69"/>
  <c r="Q427" i="69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Q262" i="70"/>
  <c r="R262" i="70" s="1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R117" i="70"/>
  <c r="Q117" i="70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C600" i="29"/>
  <c r="C599" i="29"/>
  <c r="C598" i="29"/>
  <c r="C597" i="29"/>
  <c r="C596" i="29"/>
  <c r="C595" i="29"/>
  <c r="C594" i="29"/>
  <c r="C593" i="29"/>
  <c r="C592" i="29"/>
  <c r="C591" i="29"/>
  <c r="C590" i="29"/>
  <c r="C589" i="29"/>
  <c r="C588" i="29"/>
  <c r="C587" i="29"/>
  <c r="C586" i="29"/>
  <c r="C585" i="29"/>
  <c r="C584" i="29"/>
  <c r="C583" i="29"/>
  <c r="C582" i="29"/>
  <c r="C581" i="29"/>
  <c r="C580" i="29"/>
  <c r="C579" i="29"/>
  <c r="C578" i="29"/>
  <c r="C577" i="29"/>
  <c r="C576" i="29"/>
  <c r="C575" i="29"/>
  <c r="C574" i="29"/>
  <c r="C573" i="29"/>
  <c r="C572" i="29"/>
  <c r="C571" i="29"/>
  <c r="C570" i="29"/>
  <c r="C569" i="29"/>
  <c r="C568" i="29"/>
  <c r="C567" i="29"/>
  <c r="C566" i="29"/>
  <c r="C565" i="29"/>
  <c r="C564" i="29"/>
  <c r="C563" i="29"/>
  <c r="C562" i="29"/>
  <c r="C561" i="29"/>
  <c r="C560" i="29"/>
  <c r="C559" i="29"/>
  <c r="C558" i="29"/>
  <c r="C557" i="29"/>
  <c r="C556" i="29"/>
  <c r="C555" i="29"/>
  <c r="C554" i="29"/>
  <c r="C553" i="29"/>
  <c r="C552" i="29"/>
  <c r="C551" i="29"/>
  <c r="C550" i="29"/>
  <c r="C549" i="29"/>
  <c r="C548" i="29"/>
  <c r="C547" i="29"/>
  <c r="C546" i="29"/>
  <c r="C545" i="29"/>
  <c r="C544" i="29"/>
  <c r="C543" i="29"/>
  <c r="C542" i="29"/>
  <c r="C541" i="29"/>
  <c r="C540" i="29"/>
  <c r="C539" i="29"/>
  <c r="C538" i="29"/>
  <c r="C537" i="29"/>
  <c r="C536" i="29"/>
  <c r="C535" i="29"/>
  <c r="C534" i="29"/>
  <c r="C533" i="29"/>
  <c r="C532" i="29"/>
  <c r="C531" i="29"/>
  <c r="C530" i="29"/>
  <c r="C529" i="29"/>
  <c r="C528" i="29"/>
  <c r="C527" i="29"/>
  <c r="C526" i="29"/>
  <c r="C525" i="29"/>
  <c r="C524" i="29"/>
  <c r="C523" i="29"/>
  <c r="C522" i="29"/>
  <c r="C521" i="29"/>
  <c r="C520" i="29"/>
  <c r="C519" i="29"/>
  <c r="C518" i="29"/>
  <c r="C517" i="29"/>
  <c r="C516" i="29"/>
  <c r="C515" i="29"/>
  <c r="C514" i="29"/>
  <c r="C513" i="29"/>
  <c r="C512" i="29"/>
  <c r="C511" i="29"/>
  <c r="C510" i="29"/>
  <c r="C509" i="29"/>
  <c r="C508" i="29"/>
  <c r="C507" i="29"/>
  <c r="C506" i="29"/>
  <c r="C505" i="29"/>
  <c r="C504" i="29"/>
  <c r="C503" i="29"/>
  <c r="C502" i="29"/>
  <c r="C501" i="29"/>
  <c r="C500" i="29"/>
  <c r="C499" i="29"/>
  <c r="C498" i="29"/>
  <c r="C497" i="29"/>
  <c r="C496" i="29"/>
  <c r="C495" i="29"/>
  <c r="C494" i="29"/>
  <c r="C493" i="29"/>
  <c r="C492" i="29"/>
  <c r="C491" i="29"/>
  <c r="C490" i="29"/>
  <c r="C489" i="29"/>
  <c r="C488" i="29"/>
  <c r="C487" i="29"/>
  <c r="C486" i="29"/>
  <c r="C485" i="29"/>
  <c r="C484" i="29"/>
  <c r="C483" i="29"/>
  <c r="C482" i="29"/>
  <c r="C481" i="29"/>
  <c r="C480" i="29"/>
  <c r="C479" i="29"/>
  <c r="C478" i="29"/>
  <c r="C477" i="29"/>
  <c r="C476" i="29"/>
  <c r="C475" i="29"/>
  <c r="C474" i="29"/>
  <c r="C473" i="29"/>
  <c r="C472" i="29"/>
  <c r="C471" i="29"/>
  <c r="C470" i="29"/>
  <c r="C469" i="29"/>
  <c r="C468" i="29"/>
  <c r="C467" i="29"/>
  <c r="C466" i="29"/>
  <c r="C465" i="29"/>
  <c r="C464" i="29"/>
  <c r="C463" i="29"/>
  <c r="C462" i="29"/>
  <c r="C461" i="29"/>
  <c r="C460" i="29"/>
  <c r="C459" i="29"/>
  <c r="C458" i="29"/>
  <c r="C457" i="29"/>
  <c r="C456" i="29"/>
  <c r="C455" i="29"/>
  <c r="C454" i="29"/>
  <c r="C453" i="29"/>
  <c r="C452" i="29"/>
  <c r="C451" i="29"/>
  <c r="C450" i="29"/>
  <c r="C449" i="29"/>
  <c r="C448" i="29"/>
  <c r="C447" i="29"/>
  <c r="C446" i="29"/>
  <c r="C445" i="29"/>
  <c r="C444" i="29"/>
  <c r="C443" i="29"/>
  <c r="C442" i="29"/>
  <c r="C441" i="29"/>
  <c r="C440" i="29"/>
  <c r="C439" i="29"/>
  <c r="C438" i="29"/>
  <c r="C437" i="29"/>
  <c r="C436" i="29"/>
  <c r="C435" i="29"/>
  <c r="C434" i="29"/>
  <c r="C433" i="29"/>
  <c r="C432" i="29"/>
  <c r="C431" i="29"/>
  <c r="C430" i="29"/>
  <c r="C429" i="29"/>
  <c r="C428" i="29"/>
  <c r="C427" i="29"/>
  <c r="C426" i="29"/>
  <c r="C425" i="29"/>
  <c r="C424" i="29"/>
  <c r="C423" i="29"/>
  <c r="C422" i="29"/>
  <c r="C421" i="29"/>
  <c r="C420" i="29"/>
  <c r="C419" i="29"/>
  <c r="C418" i="29"/>
  <c r="C417" i="29"/>
  <c r="C416" i="29"/>
  <c r="C415" i="29"/>
  <c r="C414" i="29"/>
  <c r="C413" i="29"/>
  <c r="C412" i="29"/>
  <c r="C411" i="29"/>
  <c r="C410" i="29"/>
  <c r="C409" i="29"/>
  <c r="C408" i="29"/>
  <c r="C407" i="29"/>
  <c r="C406" i="29"/>
  <c r="C405" i="29"/>
  <c r="C404" i="29"/>
  <c r="C403" i="29"/>
  <c r="C402" i="29"/>
  <c r="C401" i="29"/>
  <c r="C400" i="29"/>
  <c r="C399" i="29"/>
  <c r="C398" i="29"/>
  <c r="C397" i="29"/>
  <c r="C396" i="29"/>
  <c r="C395" i="29"/>
  <c r="C394" i="29"/>
  <c r="C393" i="29"/>
  <c r="C392" i="29"/>
  <c r="C391" i="29"/>
  <c r="C390" i="29"/>
  <c r="C389" i="29"/>
  <c r="C388" i="29"/>
  <c r="C387" i="29"/>
  <c r="C386" i="29"/>
  <c r="C385" i="29"/>
  <c r="C384" i="29"/>
  <c r="C383" i="29"/>
  <c r="C382" i="29"/>
  <c r="C381" i="29"/>
  <c r="C380" i="29"/>
  <c r="C379" i="29"/>
  <c r="C378" i="29"/>
  <c r="C377" i="29"/>
  <c r="C376" i="29"/>
  <c r="C375" i="29"/>
  <c r="C374" i="29"/>
  <c r="C373" i="29"/>
  <c r="C372" i="29"/>
  <c r="C371" i="29"/>
  <c r="C370" i="29"/>
  <c r="C369" i="29"/>
  <c r="C368" i="29"/>
  <c r="C367" i="29"/>
  <c r="C366" i="29"/>
  <c r="C365" i="29"/>
  <c r="C364" i="29"/>
  <c r="C363" i="29"/>
  <c r="C362" i="29"/>
  <c r="C361" i="29"/>
  <c r="C360" i="29"/>
  <c r="C359" i="29"/>
  <c r="C358" i="29"/>
  <c r="C357" i="29"/>
  <c r="C356" i="29"/>
  <c r="C355" i="29"/>
  <c r="C354" i="29"/>
  <c r="C353" i="29"/>
  <c r="C352" i="29"/>
  <c r="C351" i="29"/>
  <c r="C350" i="29"/>
  <c r="C349" i="29"/>
  <c r="C348" i="29"/>
  <c r="C347" i="29"/>
  <c r="C346" i="29"/>
  <c r="C345" i="29"/>
  <c r="C344" i="29"/>
  <c r="C343" i="29"/>
  <c r="C342" i="29"/>
  <c r="C341" i="29"/>
  <c r="C340" i="29"/>
  <c r="C339" i="29"/>
  <c r="C338" i="29"/>
  <c r="C337" i="29"/>
  <c r="C336" i="29"/>
  <c r="C335" i="29"/>
  <c r="C334" i="29"/>
  <c r="C333" i="29"/>
  <c r="C332" i="29"/>
  <c r="C331" i="29"/>
  <c r="C330" i="29"/>
  <c r="C329" i="29"/>
  <c r="C328" i="29"/>
  <c r="C327" i="29"/>
  <c r="C326" i="29"/>
  <c r="C325" i="29"/>
  <c r="C324" i="29"/>
  <c r="C323" i="29"/>
  <c r="C322" i="29"/>
  <c r="C321" i="29"/>
  <c r="C320" i="29"/>
  <c r="C319" i="29"/>
  <c r="C318" i="29"/>
  <c r="C317" i="29"/>
  <c r="C316" i="29"/>
  <c r="C315" i="29"/>
  <c r="C314" i="29"/>
  <c r="C313" i="29"/>
  <c r="C312" i="29"/>
  <c r="C311" i="29"/>
  <c r="C310" i="29"/>
  <c r="C309" i="29"/>
  <c r="C308" i="29"/>
  <c r="C307" i="29"/>
  <c r="C306" i="29"/>
  <c r="C305" i="29"/>
  <c r="C304" i="29"/>
  <c r="C303" i="29"/>
  <c r="C302" i="29"/>
  <c r="C301" i="29"/>
  <c r="C300" i="29"/>
  <c r="C299" i="29"/>
  <c r="C298" i="29"/>
  <c r="C297" i="29"/>
  <c r="C296" i="29"/>
  <c r="C295" i="29"/>
  <c r="C294" i="29"/>
  <c r="C293" i="29"/>
  <c r="C292" i="29"/>
  <c r="C291" i="29"/>
  <c r="C290" i="29"/>
  <c r="C289" i="29"/>
  <c r="C288" i="29"/>
  <c r="C287" i="29"/>
  <c r="C286" i="29"/>
  <c r="C285" i="29"/>
  <c r="C284" i="29"/>
  <c r="C283" i="29"/>
  <c r="C282" i="29"/>
  <c r="C281" i="29"/>
  <c r="C280" i="29"/>
  <c r="C279" i="29"/>
  <c r="C278" i="29"/>
  <c r="C277" i="29"/>
  <c r="C276" i="29"/>
  <c r="C275" i="29"/>
  <c r="C274" i="29"/>
  <c r="C273" i="29"/>
  <c r="C272" i="29"/>
  <c r="C271" i="29"/>
  <c r="C270" i="29"/>
  <c r="C269" i="29"/>
  <c r="C268" i="29"/>
  <c r="C267" i="29"/>
  <c r="C266" i="29"/>
  <c r="C265" i="29"/>
  <c r="C264" i="29"/>
  <c r="C263" i="29"/>
  <c r="C262" i="29"/>
  <c r="C261" i="29"/>
  <c r="C260" i="29"/>
  <c r="C259" i="29"/>
  <c r="C258" i="29"/>
  <c r="C257" i="29"/>
  <c r="C256" i="29"/>
  <c r="C255" i="29"/>
  <c r="C254" i="29"/>
  <c r="C253" i="29"/>
  <c r="C252" i="29"/>
  <c r="C251" i="29"/>
  <c r="C250" i="29"/>
  <c r="C249" i="29"/>
  <c r="C248" i="29"/>
  <c r="C247" i="29"/>
  <c r="C246" i="29"/>
  <c r="C245" i="29"/>
  <c r="C244" i="29"/>
  <c r="C243" i="29"/>
  <c r="C242" i="29"/>
  <c r="C241" i="29"/>
  <c r="C240" i="29"/>
  <c r="C239" i="29"/>
  <c r="C238" i="29"/>
  <c r="C237" i="29"/>
  <c r="C236" i="29"/>
  <c r="C235" i="29"/>
  <c r="C234" i="29"/>
  <c r="C233" i="29"/>
  <c r="C232" i="29"/>
  <c r="C231" i="29"/>
  <c r="C230" i="29"/>
  <c r="C229" i="29"/>
  <c r="C228" i="29"/>
  <c r="C227" i="29"/>
  <c r="C226" i="29"/>
  <c r="C225" i="29"/>
  <c r="C224" i="29"/>
  <c r="C223" i="29"/>
  <c r="C222" i="29"/>
  <c r="C221" i="29"/>
  <c r="C220" i="29"/>
  <c r="C219" i="29"/>
  <c r="C218" i="29"/>
  <c r="C217" i="29"/>
  <c r="C216" i="29"/>
  <c r="C215" i="29"/>
  <c r="C214" i="29"/>
  <c r="C213" i="29"/>
  <c r="C212" i="29"/>
  <c r="C211" i="29"/>
  <c r="C210" i="29"/>
  <c r="C209" i="29"/>
  <c r="C208" i="29"/>
  <c r="C207" i="29"/>
  <c r="C206" i="29"/>
  <c r="C205" i="29"/>
  <c r="C204" i="29"/>
  <c r="C203" i="29"/>
  <c r="C202" i="29"/>
  <c r="C201" i="29"/>
  <c r="C200" i="29"/>
  <c r="C199" i="29"/>
  <c r="C198" i="29"/>
  <c r="C197" i="29"/>
  <c r="C196" i="29"/>
  <c r="C195" i="29"/>
  <c r="C194" i="29"/>
  <c r="C193" i="29"/>
  <c r="C192" i="29"/>
  <c r="C191" i="29"/>
  <c r="C190" i="29"/>
  <c r="C189" i="29"/>
  <c r="C188" i="29"/>
  <c r="C187" i="29"/>
  <c r="C186" i="29"/>
  <c r="C185" i="29"/>
  <c r="C184" i="29"/>
  <c r="C183" i="29"/>
  <c r="C182" i="29"/>
  <c r="C181" i="29"/>
  <c r="C180" i="29"/>
  <c r="C179" i="29"/>
  <c r="C178" i="29"/>
  <c r="C177" i="29"/>
  <c r="C176" i="29"/>
  <c r="C175" i="29"/>
  <c r="C174" i="29"/>
  <c r="C173" i="29"/>
  <c r="C172" i="29"/>
  <c r="C171" i="29"/>
  <c r="C170" i="29"/>
  <c r="C169" i="29"/>
  <c r="C168" i="29"/>
  <c r="C167" i="29"/>
  <c r="C166" i="29"/>
  <c r="C165" i="29"/>
  <c r="C164" i="29"/>
  <c r="C163" i="29"/>
  <c r="C162" i="29"/>
  <c r="C161" i="29"/>
  <c r="C160" i="29"/>
  <c r="C159" i="29"/>
  <c r="C158" i="29"/>
  <c r="C157" i="29"/>
  <c r="C156" i="29"/>
  <c r="C155" i="29"/>
  <c r="C154" i="29"/>
  <c r="C153" i="29"/>
  <c r="C152" i="29"/>
  <c r="C151" i="29"/>
  <c r="C150" i="29"/>
  <c r="C149" i="29"/>
  <c r="C148" i="29"/>
  <c r="C147" i="29"/>
  <c r="C146" i="29"/>
  <c r="C145" i="29"/>
  <c r="C144" i="29"/>
  <c r="C143" i="29"/>
  <c r="C142" i="29"/>
  <c r="C141" i="29"/>
  <c r="C140" i="29"/>
  <c r="C139" i="29"/>
  <c r="C138" i="29"/>
  <c r="C137" i="29"/>
  <c r="C136" i="29"/>
  <c r="C135" i="29"/>
  <c r="C134" i="29"/>
  <c r="C133" i="29"/>
  <c r="C132" i="29"/>
  <c r="C131" i="29"/>
  <c r="C130" i="29"/>
  <c r="C129" i="29"/>
  <c r="C128" i="29"/>
  <c r="C127" i="29"/>
  <c r="C126" i="29"/>
  <c r="C125" i="29"/>
  <c r="C124" i="29"/>
  <c r="C123" i="29"/>
  <c r="C122" i="29"/>
  <c r="C121" i="29"/>
  <c r="C120" i="29"/>
  <c r="C119" i="29"/>
  <c r="C118" i="29"/>
  <c r="C117" i="29"/>
  <c r="C116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C3" i="29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E541" i="29"/>
  <c r="G540" i="29"/>
  <c r="F540" i="29" s="1"/>
  <c r="E539" i="29"/>
  <c r="E537" i="29"/>
  <c r="E533" i="29"/>
  <c r="G525" i="29"/>
  <c r="F525" i="29" s="1"/>
  <c r="E521" i="29"/>
  <c r="E517" i="29"/>
  <c r="G509" i="29"/>
  <c r="F509" i="29" s="1"/>
  <c r="G506" i="29"/>
  <c r="F506" i="29" s="1"/>
  <c r="G501" i="29"/>
  <c r="F501" i="29" s="1"/>
  <c r="G499" i="29"/>
  <c r="F499" i="29" s="1"/>
  <c r="G474" i="29"/>
  <c r="F474" i="29" s="1"/>
  <c r="E469" i="29"/>
  <c r="G458" i="29"/>
  <c r="F458" i="29" s="1"/>
  <c r="G449" i="29"/>
  <c r="F449" i="29" s="1"/>
  <c r="G445" i="29"/>
  <c r="F445" i="29" s="1"/>
  <c r="E445" i="29"/>
  <c r="E437" i="29"/>
  <c r="E431" i="29"/>
  <c r="G425" i="29"/>
  <c r="F425" i="29" s="1"/>
  <c r="G421" i="29"/>
  <c r="F421" i="29" s="1"/>
  <c r="G410" i="29"/>
  <c r="F410" i="29" s="1"/>
  <c r="E405" i="29"/>
  <c r="G389" i="29"/>
  <c r="F389" i="29" s="1"/>
  <c r="G385" i="29"/>
  <c r="F385" i="29" s="1"/>
  <c r="E385" i="29"/>
  <c r="E380" i="29"/>
  <c r="E377" i="29"/>
  <c r="E375" i="29"/>
  <c r="G362" i="29"/>
  <c r="F362" i="29" s="1"/>
  <c r="E357" i="29"/>
  <c r="E353" i="29"/>
  <c r="E348" i="29"/>
  <c r="G337" i="29"/>
  <c r="F337" i="29" s="1"/>
  <c r="E337" i="29"/>
  <c r="E333" i="29"/>
  <c r="E324" i="29"/>
  <c r="G323" i="29"/>
  <c r="F323" i="29" s="1"/>
  <c r="G309" i="29"/>
  <c r="F309" i="29" s="1"/>
  <c r="G301" i="29"/>
  <c r="F301" i="29" s="1"/>
  <c r="G297" i="29"/>
  <c r="F297" i="29" s="1"/>
  <c r="G296" i="29"/>
  <c r="F296" i="29" s="1"/>
  <c r="G281" i="29"/>
  <c r="F281" i="29" s="1"/>
  <c r="G277" i="29"/>
  <c r="F277" i="29" s="1"/>
  <c r="E277" i="29"/>
  <c r="G269" i="29"/>
  <c r="F269" i="29" s="1"/>
  <c r="E267" i="29"/>
  <c r="E266" i="29"/>
  <c r="E249" i="29"/>
  <c r="G245" i="29"/>
  <c r="F245" i="29" s="1"/>
  <c r="G241" i="29"/>
  <c r="F241" i="29" s="1"/>
  <c r="E239" i="29"/>
  <c r="G233" i="29"/>
  <c r="F233" i="29" s="1"/>
  <c r="E231" i="29"/>
  <c r="E217" i="29"/>
  <c r="E216" i="29"/>
  <c r="G213" i="29"/>
  <c r="F213" i="29" s="1"/>
  <c r="E209" i="29"/>
  <c r="E207" i="29"/>
  <c r="E205" i="29"/>
  <c r="E201" i="29"/>
  <c r="E197" i="29"/>
  <c r="E195" i="29"/>
  <c r="G189" i="29"/>
  <c r="F189" i="29" s="1"/>
  <c r="E189" i="29"/>
  <c r="G185" i="29"/>
  <c r="F185" i="29" s="1"/>
  <c r="G177" i="29"/>
  <c r="F177" i="29" s="1"/>
  <c r="G173" i="29"/>
  <c r="F173" i="29" s="1"/>
  <c r="G169" i="29"/>
  <c r="F169" i="29" s="1"/>
  <c r="G161" i="29"/>
  <c r="F161" i="29" s="1"/>
  <c r="G157" i="29"/>
  <c r="F157" i="29" s="1"/>
  <c r="G147" i="29"/>
  <c r="F147" i="29" s="1"/>
  <c r="G137" i="29"/>
  <c r="F137" i="29" s="1"/>
  <c r="E137" i="29"/>
  <c r="G133" i="29"/>
  <c r="F133" i="29" s="1"/>
  <c r="G127" i="29"/>
  <c r="F127" i="29" s="1"/>
  <c r="G125" i="29"/>
  <c r="F125" i="29" s="1"/>
  <c r="E123" i="29"/>
  <c r="E105" i="29"/>
  <c r="E101" i="29"/>
  <c r="E97" i="29"/>
  <c r="E93" i="29"/>
  <c r="G89" i="29"/>
  <c r="F89" i="29" s="1"/>
  <c r="E87" i="29"/>
  <c r="G77" i="29"/>
  <c r="F77" i="29" s="1"/>
  <c r="E77" i="29"/>
  <c r="G73" i="29"/>
  <c r="F73" i="29" s="1"/>
  <c r="G61" i="29"/>
  <c r="F61" i="29" s="1"/>
  <c r="G57" i="29"/>
  <c r="F57" i="29" s="1"/>
  <c r="G55" i="29"/>
  <c r="F55" i="29" s="1"/>
  <c r="G45" i="29"/>
  <c r="F45" i="29" s="1"/>
  <c r="E45" i="29"/>
  <c r="E43" i="29"/>
  <c r="E33" i="29"/>
  <c r="E29" i="29"/>
  <c r="E27" i="29"/>
  <c r="E21" i="29"/>
  <c r="G17" i="29"/>
  <c r="F17" i="29" s="1"/>
  <c r="E17" i="29"/>
  <c r="E11" i="29"/>
  <c r="G9" i="29"/>
  <c r="F9" i="29" s="1"/>
  <c r="E6" i="29"/>
  <c r="V1174" i="69" l="1"/>
  <c r="G5" i="29"/>
  <c r="F5" i="29" s="1"/>
  <c r="E9" i="29"/>
  <c r="G13" i="29"/>
  <c r="F13" i="29" s="1"/>
  <c r="G21" i="29"/>
  <c r="F21" i="29" s="1"/>
  <c r="E25" i="29"/>
  <c r="G29" i="29"/>
  <c r="F29" i="29" s="1"/>
  <c r="G33" i="29"/>
  <c r="F33" i="29" s="1"/>
  <c r="G37" i="29"/>
  <c r="F37" i="29" s="1"/>
  <c r="E41" i="29"/>
  <c r="G49" i="29"/>
  <c r="F49" i="29" s="1"/>
  <c r="G53" i="29"/>
  <c r="F53" i="29" s="1"/>
  <c r="E57" i="29"/>
  <c r="E61" i="29"/>
  <c r="G65" i="29"/>
  <c r="F65" i="29" s="1"/>
  <c r="G69" i="29"/>
  <c r="F69" i="29" s="1"/>
  <c r="E73" i="29"/>
  <c r="G81" i="29"/>
  <c r="F81" i="29" s="1"/>
  <c r="G85" i="29"/>
  <c r="F85" i="29" s="1"/>
  <c r="E89" i="29"/>
  <c r="G97" i="29"/>
  <c r="F97" i="29" s="1"/>
  <c r="G101" i="29"/>
  <c r="F101" i="29" s="1"/>
  <c r="G105" i="29"/>
  <c r="F105" i="29" s="1"/>
  <c r="G109" i="29"/>
  <c r="F109" i="29" s="1"/>
  <c r="G113" i="29"/>
  <c r="F113" i="29" s="1"/>
  <c r="G117" i="29"/>
  <c r="F117" i="29" s="1"/>
  <c r="G121" i="29"/>
  <c r="F121" i="29" s="1"/>
  <c r="E125" i="29"/>
  <c r="E129" i="29"/>
  <c r="E133" i="29"/>
  <c r="G141" i="29"/>
  <c r="F141" i="29" s="1"/>
  <c r="G145" i="29"/>
  <c r="F145" i="29" s="1"/>
  <c r="G149" i="29"/>
  <c r="F149" i="29" s="1"/>
  <c r="G153" i="29"/>
  <c r="F153" i="29" s="1"/>
  <c r="E157" i="29"/>
  <c r="E161" i="29"/>
  <c r="E165" i="29"/>
  <c r="E169" i="29"/>
  <c r="E173" i="29"/>
  <c r="E177" i="29"/>
  <c r="E181" i="29"/>
  <c r="E185" i="29"/>
  <c r="E193" i="29"/>
  <c r="G197" i="29"/>
  <c r="F197" i="29" s="1"/>
  <c r="G205" i="29"/>
  <c r="F205" i="29" s="1"/>
  <c r="E213" i="29"/>
  <c r="G217" i="29"/>
  <c r="F217" i="29" s="1"/>
  <c r="G221" i="29"/>
  <c r="F221" i="29" s="1"/>
  <c r="G225" i="29"/>
  <c r="F225" i="29" s="1"/>
  <c r="G229" i="29"/>
  <c r="F229" i="29" s="1"/>
  <c r="E233" i="29"/>
  <c r="E237" i="29"/>
  <c r="E245" i="29"/>
  <c r="G249" i="29"/>
  <c r="F249" i="29" s="1"/>
  <c r="G253" i="29"/>
  <c r="F253" i="29" s="1"/>
  <c r="G257" i="29"/>
  <c r="F257" i="29" s="1"/>
  <c r="G261" i="29"/>
  <c r="F261" i="29" s="1"/>
  <c r="G265" i="29"/>
  <c r="F265" i="29" s="1"/>
  <c r="E269" i="29"/>
  <c r="E273" i="29"/>
  <c r="E281" i="29"/>
  <c r="G285" i="29"/>
  <c r="F285" i="29" s="1"/>
  <c r="G289" i="29"/>
  <c r="F289" i="29" s="1"/>
  <c r="G293" i="29"/>
  <c r="F293" i="29" s="1"/>
  <c r="E297" i="29"/>
  <c r="E301" i="29"/>
  <c r="E305" i="29"/>
  <c r="E309" i="29"/>
  <c r="G313" i="29"/>
  <c r="F313" i="29" s="1"/>
  <c r="G317" i="29"/>
  <c r="F317" i="29" s="1"/>
  <c r="G321" i="29"/>
  <c r="F321" i="29" s="1"/>
  <c r="E325" i="29"/>
  <c r="E329" i="29"/>
  <c r="G333" i="29"/>
  <c r="F333" i="29" s="1"/>
  <c r="E341" i="29"/>
  <c r="G345" i="29"/>
  <c r="F345" i="29" s="1"/>
  <c r="G349" i="29"/>
  <c r="F349" i="29" s="1"/>
  <c r="G353" i="29"/>
  <c r="F353" i="29" s="1"/>
  <c r="G357" i="29"/>
  <c r="F357" i="29" s="1"/>
  <c r="G361" i="29"/>
  <c r="F361" i="29" s="1"/>
  <c r="E365" i="29"/>
  <c r="E369" i="29"/>
  <c r="G373" i="29"/>
  <c r="F373" i="29" s="1"/>
  <c r="G377" i="29"/>
  <c r="F377" i="29" s="1"/>
  <c r="G381" i="29"/>
  <c r="F381" i="29" s="1"/>
  <c r="E389" i="29"/>
  <c r="G393" i="29"/>
  <c r="F393" i="29" s="1"/>
  <c r="G397" i="29"/>
  <c r="F397" i="29" s="1"/>
  <c r="G401" i="29"/>
  <c r="F401" i="29" s="1"/>
  <c r="G405" i="29"/>
  <c r="F405" i="29" s="1"/>
  <c r="G409" i="29"/>
  <c r="F409" i="29" s="1"/>
  <c r="E413" i="29"/>
  <c r="E417" i="29"/>
  <c r="E421" i="29"/>
  <c r="E425" i="29"/>
  <c r="E429" i="29"/>
  <c r="G433" i="29"/>
  <c r="F433" i="29" s="1"/>
  <c r="G437" i="29"/>
  <c r="F437" i="29" s="1"/>
  <c r="G441" i="29"/>
  <c r="F441" i="29" s="1"/>
  <c r="E449" i="29"/>
  <c r="G453" i="29"/>
  <c r="F453" i="29" s="1"/>
  <c r="G457" i="29"/>
  <c r="F457" i="29" s="1"/>
  <c r="G461" i="29"/>
  <c r="F461" i="29" s="1"/>
  <c r="G465" i="29"/>
  <c r="F465" i="29" s="1"/>
  <c r="G469" i="29"/>
  <c r="F469" i="29" s="1"/>
  <c r="G473" i="29"/>
  <c r="F473" i="29" s="1"/>
  <c r="E477" i="29"/>
  <c r="E481" i="29"/>
  <c r="E485" i="29"/>
  <c r="E489" i="29"/>
  <c r="E493" i="29"/>
  <c r="E497" i="29"/>
  <c r="E501" i="29"/>
  <c r="E505" i="29"/>
  <c r="E509" i="29"/>
  <c r="G513" i="29"/>
  <c r="F513" i="29" s="1"/>
  <c r="G517" i="29"/>
  <c r="F517" i="29" s="1"/>
  <c r="E525" i="29"/>
  <c r="G529" i="29"/>
  <c r="F529" i="29" s="1"/>
  <c r="G533" i="29"/>
  <c r="F533" i="29" s="1"/>
  <c r="E545" i="29"/>
  <c r="G549" i="29"/>
  <c r="F549" i="29" s="1"/>
  <c r="G553" i="29"/>
  <c r="F553" i="29" s="1"/>
  <c r="E561" i="29"/>
  <c r="G565" i="29"/>
  <c r="F565" i="29" s="1"/>
  <c r="G569" i="29"/>
  <c r="F569" i="29" s="1"/>
  <c r="E577" i="29"/>
  <c r="G581" i="29"/>
  <c r="F581" i="29" s="1"/>
  <c r="G585" i="29"/>
  <c r="F585" i="29" s="1"/>
  <c r="E593" i="29"/>
  <c r="G597" i="29"/>
  <c r="F597" i="29" s="1"/>
  <c r="E601" i="29"/>
  <c r="G6" i="29"/>
  <c r="F6" i="29" s="1"/>
  <c r="G10" i="29"/>
  <c r="F10" i="29" s="1"/>
  <c r="E14" i="29"/>
  <c r="E18" i="29"/>
  <c r="E30" i="29"/>
  <c r="E34" i="29"/>
  <c r="G46" i="29"/>
  <c r="F46" i="29" s="1"/>
  <c r="G50" i="29"/>
  <c r="F50" i="29" s="1"/>
  <c r="G62" i="29"/>
  <c r="F62" i="29" s="1"/>
  <c r="G66" i="29"/>
  <c r="F66" i="29" s="1"/>
  <c r="G78" i="29"/>
  <c r="F78" i="29" s="1"/>
  <c r="G82" i="29"/>
  <c r="F82" i="29" s="1"/>
  <c r="G94" i="29"/>
  <c r="F94" i="29" s="1"/>
  <c r="E98" i="29"/>
  <c r="E102" i="29"/>
  <c r="E106" i="29"/>
  <c r="E110" i="29"/>
  <c r="E114" i="29"/>
  <c r="E118" i="29"/>
  <c r="E122" i="29"/>
  <c r="G126" i="29"/>
  <c r="F126" i="29" s="1"/>
  <c r="G130" i="29"/>
  <c r="F130" i="29" s="1"/>
  <c r="G134" i="29"/>
  <c r="F134" i="29" s="1"/>
  <c r="G138" i="29"/>
  <c r="F138" i="29" s="1"/>
  <c r="G142" i="29"/>
  <c r="F142" i="29" s="1"/>
  <c r="G146" i="29"/>
  <c r="F146" i="29" s="1"/>
  <c r="G150" i="29"/>
  <c r="F150" i="29" s="1"/>
  <c r="G158" i="29"/>
  <c r="F158" i="29" s="1"/>
  <c r="E162" i="29"/>
  <c r="E166" i="29"/>
  <c r="E170" i="29"/>
  <c r="E174" i="29"/>
  <c r="E178" i="29"/>
  <c r="E182" i="29"/>
  <c r="E186" i="29"/>
  <c r="G194" i="29"/>
  <c r="F194" i="29" s="1"/>
  <c r="G198" i="29"/>
  <c r="F198" i="29" s="1"/>
  <c r="G202" i="29"/>
  <c r="F202" i="29" s="1"/>
  <c r="G206" i="29"/>
  <c r="F206" i="29" s="1"/>
  <c r="G210" i="29"/>
  <c r="F210" i="29" s="1"/>
  <c r="G214" i="29"/>
  <c r="F214" i="29" s="1"/>
  <c r="G218" i="29"/>
  <c r="F218" i="29" s="1"/>
  <c r="E222" i="29"/>
  <c r="E226" i="29"/>
  <c r="E230" i="29"/>
  <c r="E234" i="29"/>
  <c r="E242" i="29"/>
  <c r="E246" i="29"/>
  <c r="E250" i="29"/>
  <c r="G258" i="29"/>
  <c r="F258" i="29" s="1"/>
  <c r="G262" i="29"/>
  <c r="F262" i="29" s="1"/>
  <c r="G266" i="29"/>
  <c r="F266" i="29" s="1"/>
  <c r="G270" i="29"/>
  <c r="F270" i="29" s="1"/>
  <c r="G278" i="29"/>
  <c r="F278" i="29" s="1"/>
  <c r="G282" i="29"/>
  <c r="F282" i="29" s="1"/>
  <c r="G286" i="29"/>
  <c r="F286" i="29" s="1"/>
  <c r="E290" i="29"/>
  <c r="E294" i="29"/>
  <c r="E298" i="29"/>
  <c r="E302" i="29"/>
  <c r="E306" i="29"/>
  <c r="E310" i="29"/>
  <c r="E314" i="29"/>
  <c r="E318" i="29"/>
  <c r="G322" i="29"/>
  <c r="F322" i="29" s="1"/>
  <c r="G326" i="29"/>
  <c r="F326" i="29" s="1"/>
  <c r="G330" i="29"/>
  <c r="F330" i="29" s="1"/>
  <c r="G334" i="29"/>
  <c r="F334" i="29" s="1"/>
  <c r="G338" i="29"/>
  <c r="F338" i="29" s="1"/>
  <c r="G342" i="29"/>
  <c r="F342" i="29" s="1"/>
  <c r="G346" i="29"/>
  <c r="F346" i="29" s="1"/>
  <c r="G350" i="29"/>
  <c r="F350" i="29" s="1"/>
  <c r="E358" i="29"/>
  <c r="E362" i="29"/>
  <c r="E366" i="29"/>
  <c r="E374" i="29"/>
  <c r="E386" i="29"/>
  <c r="E390" i="29"/>
  <c r="E398" i="29"/>
  <c r="E402" i="29"/>
  <c r="E406" i="29"/>
  <c r="E410" i="29"/>
  <c r="E414" i="29"/>
  <c r="G418" i="29"/>
  <c r="F418" i="29" s="1"/>
  <c r="G422" i="29"/>
  <c r="F422" i="29" s="1"/>
  <c r="G430" i="29"/>
  <c r="F430" i="29" s="1"/>
  <c r="G434" i="29"/>
  <c r="F434" i="29" s="1"/>
  <c r="G438" i="29"/>
  <c r="F438" i="29" s="1"/>
  <c r="G446" i="29"/>
  <c r="F446" i="29" s="1"/>
  <c r="E450" i="29"/>
  <c r="E454" i="29"/>
  <c r="E458" i="29"/>
  <c r="E462" i="29"/>
  <c r="E466" i="29"/>
  <c r="E470" i="29"/>
  <c r="E474" i="29"/>
  <c r="G482" i="29"/>
  <c r="F482" i="29" s="1"/>
  <c r="G490" i="29"/>
  <c r="F490" i="29" s="1"/>
  <c r="E498" i="29"/>
  <c r="E506" i="29"/>
  <c r="G550" i="29"/>
  <c r="F550" i="29" s="1"/>
  <c r="G558" i="29"/>
  <c r="F558" i="29" s="1"/>
  <c r="E566" i="29"/>
  <c r="E574" i="29"/>
  <c r="G535" i="29"/>
  <c r="F535" i="29" s="1"/>
  <c r="G539" i="29"/>
  <c r="F539" i="29" s="1"/>
  <c r="E543" i="29"/>
  <c r="E547" i="29"/>
  <c r="E551" i="29"/>
  <c r="E555" i="29"/>
  <c r="E559" i="29"/>
  <c r="E563" i="29"/>
  <c r="E567" i="29"/>
  <c r="E571" i="29"/>
  <c r="E575" i="29"/>
  <c r="E579" i="29"/>
  <c r="E583" i="29"/>
  <c r="E587" i="29"/>
  <c r="E591" i="29"/>
  <c r="E595" i="29"/>
  <c r="E599" i="29"/>
  <c r="G3" i="29"/>
  <c r="F3" i="29" s="1"/>
  <c r="G7" i="29"/>
  <c r="F7" i="29" s="1"/>
  <c r="G11" i="29"/>
  <c r="F11" i="29" s="1"/>
  <c r="E15" i="29"/>
  <c r="G19" i="29"/>
  <c r="F19" i="29" s="1"/>
  <c r="G23" i="29"/>
  <c r="F23" i="29" s="1"/>
  <c r="G27" i="29"/>
  <c r="F27" i="29" s="1"/>
  <c r="G35" i="29"/>
  <c r="F35" i="29" s="1"/>
  <c r="G39" i="29"/>
  <c r="F39" i="29" s="1"/>
  <c r="G43" i="29"/>
  <c r="F43" i="29" s="1"/>
  <c r="G51" i="29"/>
  <c r="F51" i="29" s="1"/>
  <c r="E55" i="29"/>
  <c r="G59" i="29"/>
  <c r="F59" i="29" s="1"/>
  <c r="G67" i="29"/>
  <c r="F67" i="29" s="1"/>
  <c r="G71" i="29"/>
  <c r="F71" i="29" s="1"/>
  <c r="G75" i="29"/>
  <c r="F75" i="29" s="1"/>
  <c r="E83" i="29"/>
  <c r="G87" i="29"/>
  <c r="F87" i="29" s="1"/>
  <c r="G91" i="29"/>
  <c r="F91" i="29" s="1"/>
  <c r="E99" i="29"/>
  <c r="E107" i="29"/>
  <c r="E111" i="29"/>
  <c r="G115" i="29"/>
  <c r="F115" i="29" s="1"/>
  <c r="E119" i="29"/>
  <c r="G123" i="29"/>
  <c r="F123" i="29" s="1"/>
  <c r="E127" i="29"/>
  <c r="G131" i="29"/>
  <c r="F131" i="29" s="1"/>
  <c r="G135" i="29"/>
  <c r="F135" i="29" s="1"/>
  <c r="E143" i="29"/>
  <c r="E147" i="29"/>
  <c r="G151" i="29"/>
  <c r="F151" i="29" s="1"/>
  <c r="G155" i="29"/>
  <c r="F155" i="29" s="1"/>
  <c r="E159" i="29"/>
  <c r="G163" i="29"/>
  <c r="F163" i="29" s="1"/>
  <c r="E167" i="29"/>
  <c r="G171" i="29"/>
  <c r="F171" i="29" s="1"/>
  <c r="E175" i="29"/>
  <c r="G179" i="29"/>
  <c r="F179" i="29" s="1"/>
  <c r="G183" i="29"/>
  <c r="F183" i="29" s="1"/>
  <c r="G191" i="29"/>
  <c r="F191" i="29" s="1"/>
  <c r="G195" i="29"/>
  <c r="F195" i="29" s="1"/>
  <c r="G207" i="29"/>
  <c r="F207" i="29" s="1"/>
  <c r="G211" i="29"/>
  <c r="F211" i="29" s="1"/>
  <c r="G223" i="29"/>
  <c r="F223" i="29" s="1"/>
  <c r="G231" i="29"/>
  <c r="F231" i="29" s="1"/>
  <c r="G235" i="29"/>
  <c r="F235" i="29" s="1"/>
  <c r="G239" i="29"/>
  <c r="F239" i="29" s="1"/>
  <c r="E251" i="29"/>
  <c r="G259" i="29"/>
  <c r="F259" i="29" s="1"/>
  <c r="G267" i="29"/>
  <c r="F267" i="29" s="1"/>
  <c r="E271" i="29"/>
  <c r="G275" i="29"/>
  <c r="F275" i="29" s="1"/>
  <c r="E287" i="29"/>
  <c r="G295" i="29"/>
  <c r="F295" i="29" s="1"/>
  <c r="G299" i="29"/>
  <c r="F299" i="29" s="1"/>
  <c r="E303" i="29"/>
  <c r="G311" i="29"/>
  <c r="F311" i="29" s="1"/>
  <c r="G315" i="29"/>
  <c r="F315" i="29" s="1"/>
  <c r="E319" i="29"/>
  <c r="E323" i="29"/>
  <c r="G331" i="29"/>
  <c r="F331" i="29" s="1"/>
  <c r="G335" i="29"/>
  <c r="F335" i="29" s="1"/>
  <c r="G343" i="29"/>
  <c r="F343" i="29" s="1"/>
  <c r="G347" i="29"/>
  <c r="F347" i="29" s="1"/>
  <c r="E355" i="29"/>
  <c r="G367" i="29"/>
  <c r="F367" i="29" s="1"/>
  <c r="G375" i="29"/>
  <c r="F375" i="29" s="1"/>
  <c r="G379" i="29"/>
  <c r="F379" i="29" s="1"/>
  <c r="E383" i="29"/>
  <c r="E391" i="29"/>
  <c r="G395" i="29"/>
  <c r="F395" i="29" s="1"/>
  <c r="G403" i="29"/>
  <c r="F403" i="29" s="1"/>
  <c r="E407" i="29"/>
  <c r="G415" i="29"/>
  <c r="F415" i="29" s="1"/>
  <c r="G423" i="29"/>
  <c r="F423" i="29" s="1"/>
  <c r="G431" i="29"/>
  <c r="F431" i="29" s="1"/>
  <c r="G439" i="29"/>
  <c r="F439" i="29" s="1"/>
  <c r="E443" i="29"/>
  <c r="E447" i="29"/>
  <c r="E455" i="29"/>
  <c r="E459" i="29"/>
  <c r="E463" i="29"/>
  <c r="G471" i="29"/>
  <c r="F471" i="29" s="1"/>
  <c r="G475" i="29"/>
  <c r="F475" i="29" s="1"/>
  <c r="E483" i="29"/>
  <c r="G491" i="29"/>
  <c r="F491" i="29" s="1"/>
  <c r="E499" i="29"/>
  <c r="G507" i="29"/>
  <c r="F507" i="29" s="1"/>
  <c r="G515" i="29"/>
  <c r="F515" i="29" s="1"/>
  <c r="G519" i="29"/>
  <c r="F519" i="29" s="1"/>
  <c r="G523" i="29"/>
  <c r="F523" i="29" s="1"/>
  <c r="E5" i="29"/>
  <c r="E13" i="29"/>
  <c r="G25" i="29"/>
  <c r="F25" i="29" s="1"/>
  <c r="E35" i="29"/>
  <c r="E51" i="29"/>
  <c r="E65" i="29"/>
  <c r="G83" i="29"/>
  <c r="F83" i="29" s="1"/>
  <c r="G93" i="29"/>
  <c r="F93" i="29" s="1"/>
  <c r="G119" i="29"/>
  <c r="F119" i="29" s="1"/>
  <c r="G129" i="29"/>
  <c r="F129" i="29" s="1"/>
  <c r="E145" i="29"/>
  <c r="G167" i="29"/>
  <c r="F167" i="29" s="1"/>
  <c r="G181" i="29"/>
  <c r="F181" i="29" s="1"/>
  <c r="G193" i="29"/>
  <c r="F193" i="29" s="1"/>
  <c r="G201" i="29"/>
  <c r="F201" i="29" s="1"/>
  <c r="G209" i="29"/>
  <c r="F209" i="29" s="1"/>
  <c r="E223" i="29"/>
  <c r="E241" i="29"/>
  <c r="E253" i="29"/>
  <c r="G273" i="29"/>
  <c r="F273" i="29" s="1"/>
  <c r="E285" i="29"/>
  <c r="G305" i="29"/>
  <c r="F305" i="29" s="1"/>
  <c r="G329" i="29"/>
  <c r="F329" i="29" s="1"/>
  <c r="E343" i="29"/>
  <c r="E361" i="29"/>
  <c r="E401" i="29"/>
  <c r="E423" i="29"/>
  <c r="E441" i="29"/>
  <c r="E457" i="29"/>
  <c r="G489" i="29"/>
  <c r="F489" i="29" s="1"/>
  <c r="E507" i="29"/>
  <c r="G521" i="29"/>
  <c r="F521" i="29" s="1"/>
  <c r="G537" i="29"/>
  <c r="F537" i="29" s="1"/>
  <c r="G541" i="29"/>
  <c r="F541" i="29" s="1"/>
  <c r="E569" i="29"/>
  <c r="G4" i="29"/>
  <c r="F4" i="29" s="1"/>
  <c r="G8" i="29"/>
  <c r="F8" i="29" s="1"/>
  <c r="G12" i="29"/>
  <c r="F12" i="29" s="1"/>
  <c r="E16" i="29"/>
  <c r="E20" i="29"/>
  <c r="E24" i="29"/>
  <c r="E28" i="29"/>
  <c r="E32" i="29"/>
  <c r="E36" i="29"/>
  <c r="E40" i="29"/>
  <c r="E44" i="29"/>
  <c r="G48" i="29"/>
  <c r="F48" i="29" s="1"/>
  <c r="G52" i="29"/>
  <c r="F52" i="29" s="1"/>
  <c r="G56" i="29"/>
  <c r="F56" i="29" s="1"/>
  <c r="G60" i="29"/>
  <c r="F60" i="29" s="1"/>
  <c r="G64" i="29"/>
  <c r="F64" i="29" s="1"/>
  <c r="G68" i="29"/>
  <c r="F68" i="29" s="1"/>
  <c r="G72" i="29"/>
  <c r="F72" i="29" s="1"/>
  <c r="G76" i="29"/>
  <c r="F76" i="29" s="1"/>
  <c r="G80" i="29"/>
  <c r="F80" i="29" s="1"/>
  <c r="G84" i="29"/>
  <c r="F84" i="29" s="1"/>
  <c r="G88" i="29"/>
  <c r="F88" i="29" s="1"/>
  <c r="G92" i="29"/>
  <c r="F92" i="29" s="1"/>
  <c r="E96" i="29"/>
  <c r="E100" i="29"/>
  <c r="E104" i="29"/>
  <c r="E108" i="29"/>
  <c r="E112" i="29"/>
  <c r="E116" i="29"/>
  <c r="E120" i="29"/>
  <c r="E124" i="29"/>
  <c r="G128" i="29"/>
  <c r="F128" i="29" s="1"/>
  <c r="G132" i="29"/>
  <c r="F132" i="29" s="1"/>
  <c r="G136" i="29"/>
  <c r="F136" i="29" s="1"/>
  <c r="G140" i="29"/>
  <c r="F140" i="29" s="1"/>
  <c r="G144" i="29"/>
  <c r="F144" i="29" s="1"/>
  <c r="G148" i="29"/>
  <c r="F148" i="29" s="1"/>
  <c r="G152" i="29"/>
  <c r="F152" i="29" s="1"/>
  <c r="G156" i="29"/>
  <c r="F156" i="29" s="1"/>
  <c r="E160" i="29"/>
  <c r="E164" i="29"/>
  <c r="E168" i="29"/>
  <c r="E172" i="29"/>
  <c r="E176" i="29"/>
  <c r="E180" i="29"/>
  <c r="E184" i="29"/>
  <c r="E188" i="29"/>
  <c r="G192" i="29"/>
  <c r="F192" i="29" s="1"/>
  <c r="G196" i="29"/>
  <c r="F196" i="29" s="1"/>
  <c r="G200" i="29"/>
  <c r="F200" i="29" s="1"/>
  <c r="G204" i="29"/>
  <c r="F204" i="29" s="1"/>
  <c r="G208" i="29"/>
  <c r="F208" i="29" s="1"/>
  <c r="G212" i="29"/>
  <c r="F212" i="29" s="1"/>
  <c r="G216" i="29"/>
  <c r="F216" i="29" s="1"/>
  <c r="G220" i="29"/>
  <c r="F220" i="29" s="1"/>
  <c r="E224" i="29"/>
  <c r="E228" i="29"/>
  <c r="E232" i="29"/>
  <c r="E236" i="29"/>
  <c r="E240" i="29"/>
  <c r="E244" i="29"/>
  <c r="E248" i="29"/>
  <c r="E252" i="29"/>
  <c r="G256" i="29"/>
  <c r="F256" i="29" s="1"/>
  <c r="G260" i="29"/>
  <c r="F260" i="29" s="1"/>
  <c r="G264" i="29"/>
  <c r="F264" i="29" s="1"/>
  <c r="G268" i="29"/>
  <c r="F268" i="29" s="1"/>
  <c r="G272" i="29"/>
  <c r="F272" i="29" s="1"/>
  <c r="G276" i="29"/>
  <c r="F276" i="29" s="1"/>
  <c r="G280" i="29"/>
  <c r="F280" i="29" s="1"/>
  <c r="G284" i="29"/>
  <c r="F284" i="29" s="1"/>
  <c r="E288" i="29"/>
  <c r="E292" i="29"/>
  <c r="E296" i="29"/>
  <c r="E300" i="29"/>
  <c r="E304" i="29"/>
  <c r="E308" i="29"/>
  <c r="E312" i="29"/>
  <c r="E316" i="29"/>
  <c r="G324" i="29"/>
  <c r="F324" i="29" s="1"/>
  <c r="G328" i="29"/>
  <c r="F328" i="29" s="1"/>
  <c r="G332" i="29"/>
  <c r="F332" i="29" s="1"/>
  <c r="G336" i="29"/>
  <c r="F336" i="29" s="1"/>
  <c r="G340" i="29"/>
  <c r="F340" i="29" s="1"/>
  <c r="G344" i="29"/>
  <c r="F344" i="29" s="1"/>
  <c r="G348" i="29"/>
  <c r="F348" i="29" s="1"/>
  <c r="G352" i="29"/>
  <c r="F352" i="29" s="1"/>
  <c r="E356" i="29"/>
  <c r="E360" i="29"/>
  <c r="E364" i="29"/>
  <c r="E368" i="29"/>
  <c r="E372" i="29"/>
  <c r="E376" i="29"/>
  <c r="G380" i="29"/>
  <c r="F380" i="29" s="1"/>
  <c r="G384" i="29"/>
  <c r="F384" i="29" s="1"/>
  <c r="E480" i="29"/>
  <c r="G516" i="29"/>
  <c r="F516" i="29" s="1"/>
  <c r="G524" i="29"/>
  <c r="F524" i="29" s="1"/>
  <c r="E532" i="29"/>
  <c r="E540" i="29"/>
  <c r="G584" i="29"/>
  <c r="F584" i="29" s="1"/>
  <c r="G592" i="29"/>
  <c r="F592" i="29" s="1"/>
  <c r="E600" i="29"/>
  <c r="V1801" i="69"/>
  <c r="V1803" i="69"/>
  <c r="V1805" i="69"/>
  <c r="E71" i="29"/>
  <c r="G108" i="29"/>
  <c r="F108" i="29" s="1"/>
  <c r="E131" i="29"/>
  <c r="E155" i="29"/>
  <c r="E163" i="29"/>
  <c r="E183" i="29"/>
  <c r="G287" i="29"/>
  <c r="F287" i="29" s="1"/>
  <c r="E311" i="29"/>
  <c r="G407" i="29"/>
  <c r="F407" i="29" s="1"/>
  <c r="G463" i="29"/>
  <c r="F463" i="29" s="1"/>
  <c r="E475" i="29"/>
  <c r="E7" i="29"/>
  <c r="E23" i="29"/>
  <c r="G41" i="29"/>
  <c r="F41" i="29" s="1"/>
  <c r="E49" i="29"/>
  <c r="E81" i="29"/>
  <c r="E91" i="29"/>
  <c r="G99" i="29"/>
  <c r="F99" i="29" s="1"/>
  <c r="G111" i="29"/>
  <c r="F111" i="29" s="1"/>
  <c r="E141" i="29"/>
  <c r="G165" i="29"/>
  <c r="F165" i="29" s="1"/>
  <c r="G175" i="29"/>
  <c r="F175" i="29" s="1"/>
  <c r="E221" i="29"/>
  <c r="G237" i="29"/>
  <c r="F237" i="29" s="1"/>
  <c r="E257" i="29"/>
  <c r="G271" i="29"/>
  <c r="F271" i="29" s="1"/>
  <c r="G288" i="29"/>
  <c r="F288" i="29" s="1"/>
  <c r="G303" i="29"/>
  <c r="F303" i="29" s="1"/>
  <c r="E313" i="29"/>
  <c r="E332" i="29"/>
  <c r="G341" i="29"/>
  <c r="F341" i="29" s="1"/>
  <c r="G355" i="29"/>
  <c r="F355" i="29" s="1"/>
  <c r="G365" i="29"/>
  <c r="F365" i="29" s="1"/>
  <c r="E381" i="29"/>
  <c r="E395" i="29"/>
  <c r="G429" i="29"/>
  <c r="F429" i="29" s="1"/>
  <c r="G455" i="29"/>
  <c r="F455" i="29" s="1"/>
  <c r="E465" i="29"/>
  <c r="G485" i="29"/>
  <c r="F485" i="29" s="1"/>
  <c r="G505" i="29"/>
  <c r="F505" i="29" s="1"/>
  <c r="G154" i="29"/>
  <c r="F154" i="29" s="1"/>
  <c r="E154" i="29"/>
  <c r="E238" i="29"/>
  <c r="G238" i="29"/>
  <c r="F238" i="29" s="1"/>
  <c r="G274" i="29"/>
  <c r="F274" i="29" s="1"/>
  <c r="E274" i="29"/>
  <c r="E370" i="29"/>
  <c r="G370" i="29"/>
  <c r="F370" i="29" s="1"/>
  <c r="G426" i="29"/>
  <c r="F426" i="29" s="1"/>
  <c r="E426" i="29"/>
  <c r="G442" i="29"/>
  <c r="F442" i="29" s="1"/>
  <c r="E442" i="29"/>
  <c r="E22" i="29"/>
  <c r="G22" i="29"/>
  <c r="F22" i="29" s="1"/>
  <c r="G70" i="29"/>
  <c r="F70" i="29" s="1"/>
  <c r="E70" i="29"/>
  <c r="G74" i="29"/>
  <c r="F74" i="29" s="1"/>
  <c r="E74" i="29"/>
  <c r="G86" i="29"/>
  <c r="F86" i="29" s="1"/>
  <c r="E86" i="29"/>
  <c r="E103" i="29"/>
  <c r="G103" i="29"/>
  <c r="F103" i="29" s="1"/>
  <c r="G187" i="29"/>
  <c r="F187" i="29" s="1"/>
  <c r="E187" i="29"/>
  <c r="G215" i="29"/>
  <c r="F215" i="29" s="1"/>
  <c r="E215" i="29"/>
  <c r="E219" i="29"/>
  <c r="G219" i="29"/>
  <c r="F219" i="29" s="1"/>
  <c r="G227" i="29"/>
  <c r="F227" i="29" s="1"/>
  <c r="E227" i="29"/>
  <c r="G263" i="29"/>
  <c r="F263" i="29" s="1"/>
  <c r="E263" i="29"/>
  <c r="G307" i="29"/>
  <c r="F307" i="29" s="1"/>
  <c r="E307" i="29"/>
  <c r="G339" i="29"/>
  <c r="F339" i="29" s="1"/>
  <c r="E339" i="29"/>
  <c r="E351" i="29"/>
  <c r="G351" i="29"/>
  <c r="F351" i="29" s="1"/>
  <c r="G359" i="29"/>
  <c r="F359" i="29" s="1"/>
  <c r="E359" i="29"/>
  <c r="G371" i="29"/>
  <c r="F371" i="29" s="1"/>
  <c r="E371" i="29"/>
  <c r="E387" i="29"/>
  <c r="G387" i="29"/>
  <c r="F387" i="29" s="1"/>
  <c r="E399" i="29"/>
  <c r="G399" i="29"/>
  <c r="F399" i="29" s="1"/>
  <c r="G411" i="29"/>
  <c r="F411" i="29" s="1"/>
  <c r="E411" i="29"/>
  <c r="E419" i="29"/>
  <c r="G419" i="29"/>
  <c r="F419" i="29" s="1"/>
  <c r="G427" i="29"/>
  <c r="F427" i="29" s="1"/>
  <c r="E427" i="29"/>
  <c r="G435" i="29"/>
  <c r="F435" i="29" s="1"/>
  <c r="E435" i="29"/>
  <c r="E451" i="29"/>
  <c r="G451" i="29"/>
  <c r="F451" i="29" s="1"/>
  <c r="G467" i="29"/>
  <c r="F467" i="29" s="1"/>
  <c r="E467" i="29"/>
  <c r="G479" i="29"/>
  <c r="F479" i="29" s="1"/>
  <c r="E479" i="29"/>
  <c r="G487" i="29"/>
  <c r="F487" i="29" s="1"/>
  <c r="E487" i="29"/>
  <c r="G495" i="29"/>
  <c r="F495" i="29" s="1"/>
  <c r="E495" i="29"/>
  <c r="G503" i="29"/>
  <c r="F503" i="29" s="1"/>
  <c r="E503" i="29"/>
  <c r="G511" i="29"/>
  <c r="F511" i="29" s="1"/>
  <c r="E511" i="29"/>
  <c r="G527" i="29"/>
  <c r="F527" i="29" s="1"/>
  <c r="E527" i="29"/>
  <c r="G531" i="29"/>
  <c r="F531" i="29" s="1"/>
  <c r="E531" i="29"/>
  <c r="E26" i="29"/>
  <c r="G26" i="29"/>
  <c r="F26" i="29" s="1"/>
  <c r="G58" i="29"/>
  <c r="F58" i="29" s="1"/>
  <c r="E58" i="29"/>
  <c r="G90" i="29"/>
  <c r="F90" i="29" s="1"/>
  <c r="E90" i="29"/>
  <c r="E63" i="29"/>
  <c r="G63" i="29"/>
  <c r="F63" i="29" s="1"/>
  <c r="E79" i="29"/>
  <c r="G79" i="29"/>
  <c r="F79" i="29" s="1"/>
  <c r="E95" i="29"/>
  <c r="G95" i="29"/>
  <c r="F95" i="29" s="1"/>
  <c r="E247" i="29"/>
  <c r="G247" i="29"/>
  <c r="F247" i="29" s="1"/>
  <c r="E255" i="29"/>
  <c r="G255" i="29"/>
  <c r="F255" i="29" s="1"/>
  <c r="G279" i="29"/>
  <c r="F279" i="29" s="1"/>
  <c r="E279" i="29"/>
  <c r="G291" i="29"/>
  <c r="F291" i="29" s="1"/>
  <c r="E291" i="29"/>
  <c r="E19" i="29"/>
  <c r="E39" i="29"/>
  <c r="E59" i="29"/>
  <c r="E67" i="29"/>
  <c r="E115" i="29"/>
  <c r="E151" i="29"/>
  <c r="E171" i="29"/>
  <c r="E191" i="29"/>
  <c r="E235" i="29"/>
  <c r="E259" i="29"/>
  <c r="E275" i="29"/>
  <c r="E295" i="29"/>
  <c r="E299" i="29"/>
  <c r="E315" i="29"/>
  <c r="E347" i="29"/>
  <c r="E367" i="29"/>
  <c r="E403" i="29"/>
  <c r="E415" i="29"/>
  <c r="G447" i="29"/>
  <c r="F447" i="29" s="1"/>
  <c r="E491" i="29"/>
  <c r="E515" i="29"/>
  <c r="E523" i="29"/>
  <c r="E38" i="29"/>
  <c r="G38" i="29"/>
  <c r="F38" i="29" s="1"/>
  <c r="E42" i="29"/>
  <c r="G42" i="29"/>
  <c r="F42" i="29" s="1"/>
  <c r="G54" i="29"/>
  <c r="F54" i="29" s="1"/>
  <c r="E54" i="29"/>
  <c r="E31" i="29"/>
  <c r="G31" i="29"/>
  <c r="F31" i="29" s="1"/>
  <c r="E47" i="29"/>
  <c r="G47" i="29"/>
  <c r="F47" i="29" s="1"/>
  <c r="E139" i="29"/>
  <c r="G139" i="29"/>
  <c r="F139" i="29" s="1"/>
  <c r="G199" i="29"/>
  <c r="F199" i="29" s="1"/>
  <c r="E199" i="29"/>
  <c r="G203" i="29"/>
  <c r="F203" i="29" s="1"/>
  <c r="E203" i="29"/>
  <c r="G243" i="29"/>
  <c r="F243" i="29" s="1"/>
  <c r="E243" i="29"/>
  <c r="E283" i="29"/>
  <c r="G283" i="29"/>
  <c r="F283" i="29" s="1"/>
  <c r="E327" i="29"/>
  <c r="G327" i="29"/>
  <c r="F327" i="29" s="1"/>
  <c r="G363" i="29"/>
  <c r="F363" i="29" s="1"/>
  <c r="E363" i="29"/>
  <c r="E3" i="29"/>
  <c r="E10" i="29"/>
  <c r="G15" i="29"/>
  <c r="F15" i="29" s="1"/>
  <c r="E75" i="29"/>
  <c r="G107" i="29"/>
  <c r="F107" i="29" s="1"/>
  <c r="E130" i="29"/>
  <c r="E135" i="29"/>
  <c r="G143" i="29"/>
  <c r="F143" i="29" s="1"/>
  <c r="G159" i="29"/>
  <c r="F159" i="29" s="1"/>
  <c r="E179" i="29"/>
  <c r="E211" i="29"/>
  <c r="G230" i="29"/>
  <c r="F230" i="29" s="1"/>
  <c r="G251" i="29"/>
  <c r="F251" i="29" s="1"/>
  <c r="G319" i="29"/>
  <c r="F319" i="29" s="1"/>
  <c r="E331" i="29"/>
  <c r="G391" i="29"/>
  <c r="F391" i="29" s="1"/>
  <c r="G459" i="29"/>
  <c r="F459" i="29" s="1"/>
  <c r="E471" i="29"/>
  <c r="G483" i="29"/>
  <c r="F483" i="29" s="1"/>
  <c r="O27" i="74"/>
  <c r="O23" i="74"/>
  <c r="O19" i="74"/>
  <c r="O15" i="74"/>
  <c r="O11" i="74"/>
  <c r="O9" i="74"/>
  <c r="O7" i="74"/>
  <c r="O13" i="79"/>
  <c r="O29" i="78"/>
  <c r="O21" i="78"/>
  <c r="O13" i="78"/>
  <c r="O29" i="77"/>
  <c r="O21" i="77"/>
  <c r="O17" i="77"/>
  <c r="O29" i="74"/>
  <c r="O21" i="74"/>
  <c r="O29" i="79"/>
  <c r="O25" i="79"/>
  <c r="O21" i="79"/>
  <c r="O17" i="79"/>
  <c r="O25" i="78"/>
  <c r="O17" i="78"/>
  <c r="O25" i="77"/>
  <c r="O13" i="77"/>
  <c r="O25" i="74"/>
  <c r="O13" i="74"/>
  <c r="O17" i="74"/>
  <c r="O27" i="79"/>
  <c r="O23" i="79"/>
  <c r="O19" i="79"/>
  <c r="O15" i="79"/>
  <c r="O11" i="79"/>
  <c r="O9" i="79"/>
  <c r="O7" i="79"/>
  <c r="O27" i="78"/>
  <c r="O23" i="78"/>
  <c r="O19" i="78"/>
  <c r="O15" i="78"/>
  <c r="O11" i="78"/>
  <c r="O9" i="78"/>
  <c r="O7" i="78"/>
  <c r="O27" i="77"/>
  <c r="O23" i="77"/>
  <c r="O19" i="77"/>
  <c r="O15" i="77"/>
  <c r="O11" i="77"/>
  <c r="O9" i="77"/>
  <c r="O7" i="77"/>
  <c r="G124" i="29"/>
  <c r="F124" i="29" s="1"/>
  <c r="G184" i="29"/>
  <c r="F184" i="29" s="1"/>
  <c r="G312" i="29"/>
  <c r="F312" i="29" s="1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AA523" i="69" s="1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6" i="69"/>
  <c r="AA299" i="69"/>
  <c r="AA300" i="69"/>
  <c r="AA301" i="69"/>
  <c r="AA304" i="69"/>
  <c r="AA305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79" i="69"/>
  <c r="AA382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3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3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1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I2143" i="28" s="1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I2141" i="28" s="1"/>
  <c r="C2141" i="28"/>
  <c r="K2141" i="28" s="1"/>
  <c r="B2141" i="28"/>
  <c r="J2141" i="28" s="1"/>
  <c r="A2141" i="28"/>
  <c r="E2140" i="28"/>
  <c r="I2140" i="28" s="1"/>
  <c r="C2140" i="28"/>
  <c r="K2140" i="28" s="1"/>
  <c r="B2140" i="28"/>
  <c r="J2140" i="28" s="1"/>
  <c r="A2140" i="28"/>
  <c r="E2139" i="28"/>
  <c r="I2139" i="28" s="1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I2137" i="28" s="1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I2135" i="28" s="1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I2133" i="28" s="1"/>
  <c r="C2133" i="28"/>
  <c r="K2133" i="28" s="1"/>
  <c r="B2133" i="28"/>
  <c r="J2133" i="28" s="1"/>
  <c r="A2133" i="28"/>
  <c r="E2132" i="28"/>
  <c r="I2132" i="28" s="1"/>
  <c r="C2132" i="28"/>
  <c r="K2132" i="28" s="1"/>
  <c r="B2132" i="28"/>
  <c r="J2132" i="28" s="1"/>
  <c r="A2132" i="28"/>
  <c r="E2131" i="28"/>
  <c r="I2131" i="28" s="1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I2129" i="28" s="1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I2127" i="28" s="1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I2125" i="28" s="1"/>
  <c r="C2125" i="28"/>
  <c r="K2125" i="28" s="1"/>
  <c r="B2125" i="28"/>
  <c r="J2125" i="28" s="1"/>
  <c r="A2125" i="28"/>
  <c r="E2124" i="28"/>
  <c r="I2124" i="28" s="1"/>
  <c r="C2124" i="28"/>
  <c r="K2124" i="28" s="1"/>
  <c r="B2124" i="28"/>
  <c r="J2124" i="28" s="1"/>
  <c r="A2124" i="28"/>
  <c r="E2123" i="28"/>
  <c r="I2123" i="28" s="1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I2121" i="28" s="1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I2119" i="28" s="1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I2117" i="28" s="1"/>
  <c r="C2117" i="28"/>
  <c r="K2117" i="28" s="1"/>
  <c r="B2117" i="28"/>
  <c r="J2117" i="28" s="1"/>
  <c r="A2117" i="28"/>
  <c r="E2116" i="28"/>
  <c r="I2116" i="28" s="1"/>
  <c r="C2116" i="28"/>
  <c r="K2116" i="28" s="1"/>
  <c r="B2116" i="28"/>
  <c r="J2116" i="28" s="1"/>
  <c r="A2116" i="28"/>
  <c r="E2115" i="28"/>
  <c r="I2115" i="28" s="1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I2113" i="28" s="1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I2111" i="28" s="1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I2109" i="28" s="1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I2107" i="28" s="1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I2091" i="28" s="1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I2075" i="28" s="1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N1042" i="28" l="1"/>
  <c r="M1042" i="28"/>
  <c r="O1042" i="28" s="1"/>
  <c r="M1043" i="28"/>
  <c r="O1043" i="28" s="1"/>
  <c r="N1043" i="28"/>
  <c r="N1044" i="28"/>
  <c r="M1044" i="28"/>
  <c r="O1044" i="28" s="1"/>
  <c r="M1045" i="28"/>
  <c r="O1045" i="28" s="1"/>
  <c r="N1045" i="28"/>
  <c r="N1046" i="28"/>
  <c r="M1046" i="28"/>
  <c r="O1046" i="28" s="1"/>
  <c r="M1047" i="28"/>
  <c r="O1047" i="28" s="1"/>
  <c r="N1047" i="28"/>
  <c r="N1048" i="28"/>
  <c r="M1048" i="28"/>
  <c r="O1048" i="28" s="1"/>
  <c r="M1049" i="28"/>
  <c r="O1049" i="28" s="1"/>
  <c r="N1049" i="28"/>
  <c r="N1050" i="28"/>
  <c r="M1050" i="28"/>
  <c r="O1050" i="28" s="1"/>
  <c r="M1051" i="28"/>
  <c r="O1051" i="28" s="1"/>
  <c r="N1051" i="28"/>
  <c r="N1052" i="28"/>
  <c r="M1052" i="28"/>
  <c r="O1052" i="28" s="1"/>
  <c r="M1053" i="28"/>
  <c r="O1053" i="28" s="1"/>
  <c r="N1053" i="28"/>
  <c r="N1054" i="28"/>
  <c r="M1054" i="28"/>
  <c r="O1054" i="28" s="1"/>
  <c r="M1055" i="28"/>
  <c r="O1055" i="28" s="1"/>
  <c r="N1055" i="28"/>
  <c r="N1056" i="28"/>
  <c r="M1056" i="28"/>
  <c r="O1056" i="28" s="1"/>
  <c r="M1057" i="28"/>
  <c r="O1057" i="28" s="1"/>
  <c r="N1057" i="28"/>
  <c r="N1058" i="28"/>
  <c r="M1058" i="28"/>
  <c r="O1058" i="28" s="1"/>
  <c r="M1059" i="28"/>
  <c r="O1059" i="28" s="1"/>
  <c r="N1059" i="28"/>
  <c r="N1060" i="28"/>
  <c r="M1060" i="28"/>
  <c r="O1060" i="28" s="1"/>
  <c r="M1061" i="28"/>
  <c r="O1061" i="28" s="1"/>
  <c r="N1061" i="28"/>
  <c r="N1062" i="28"/>
  <c r="M1062" i="28"/>
  <c r="O1062" i="28" s="1"/>
  <c r="M1063" i="28"/>
  <c r="O1063" i="28" s="1"/>
  <c r="N1063" i="28"/>
  <c r="N1064" i="28"/>
  <c r="M1064" i="28"/>
  <c r="O1064" i="28" s="1"/>
  <c r="M1065" i="28"/>
  <c r="O1065" i="28" s="1"/>
  <c r="N1065" i="28"/>
  <c r="N1066" i="28"/>
  <c r="M1066" i="28"/>
  <c r="O1066" i="28" s="1"/>
  <c r="M1067" i="28"/>
  <c r="O1067" i="28" s="1"/>
  <c r="N1067" i="28"/>
  <c r="N1068" i="28"/>
  <c r="M1068" i="28"/>
  <c r="O1068" i="28" s="1"/>
  <c r="M1069" i="28"/>
  <c r="O1069" i="28" s="1"/>
  <c r="N1069" i="28"/>
  <c r="N1070" i="28"/>
  <c r="M1070" i="28"/>
  <c r="O1070" i="28" s="1"/>
  <c r="M1071" i="28"/>
  <c r="N1071" i="28"/>
  <c r="N1072" i="28"/>
  <c r="M1072" i="28"/>
  <c r="M1073" i="28"/>
  <c r="O1073" i="28" s="1"/>
  <c r="N1073" i="28"/>
  <c r="N1074" i="28"/>
  <c r="M1074" i="28"/>
  <c r="M1075" i="28"/>
  <c r="O1075" i="28" s="1"/>
  <c r="N1075" i="28"/>
  <c r="N1076" i="28"/>
  <c r="M1076" i="28"/>
  <c r="M1077" i="28"/>
  <c r="O1077" i="28" s="1"/>
  <c r="N1077" i="28"/>
  <c r="N1078" i="28"/>
  <c r="M1078" i="28"/>
  <c r="M1079" i="28"/>
  <c r="N1079" i="28"/>
  <c r="N1080" i="28"/>
  <c r="M1080" i="28"/>
  <c r="M1081" i="28"/>
  <c r="O1081" i="28" s="1"/>
  <c r="N1081" i="28"/>
  <c r="N1082" i="28"/>
  <c r="M1082" i="28"/>
  <c r="M1083" i="28"/>
  <c r="O1083" i="28" s="1"/>
  <c r="N1083" i="28"/>
  <c r="N1084" i="28"/>
  <c r="M1084" i="28"/>
  <c r="M1085" i="28"/>
  <c r="O1085" i="28" s="1"/>
  <c r="N1085" i="28"/>
  <c r="N1086" i="28"/>
  <c r="M1086" i="28"/>
  <c r="M1087" i="28"/>
  <c r="O1087" i="28" s="1"/>
  <c r="N1087" i="28"/>
  <c r="N1088" i="28"/>
  <c r="M1088" i="28"/>
  <c r="M1089" i="28"/>
  <c r="O1089" i="28" s="1"/>
  <c r="N1089" i="28"/>
  <c r="N1090" i="28"/>
  <c r="M1090" i="28"/>
  <c r="M1091" i="28"/>
  <c r="O1091" i="28" s="1"/>
  <c r="N1091" i="28"/>
  <c r="N1092" i="28"/>
  <c r="M1092" i="28"/>
  <c r="M1093" i="28"/>
  <c r="O1093" i="28" s="1"/>
  <c r="N1093" i="28"/>
  <c r="N1094" i="28"/>
  <c r="M1094" i="28"/>
  <c r="M1095" i="28"/>
  <c r="O1095" i="28" s="1"/>
  <c r="N1095" i="28"/>
  <c r="N1096" i="28"/>
  <c r="M1096" i="28"/>
  <c r="M1097" i="28"/>
  <c r="O1097" i="28" s="1"/>
  <c r="N1097" i="28"/>
  <c r="N1098" i="28"/>
  <c r="M1098" i="28"/>
  <c r="M1099" i="28"/>
  <c r="O1099" i="28" s="1"/>
  <c r="N1099" i="28"/>
  <c r="N1100" i="28"/>
  <c r="M1100" i="28"/>
  <c r="M1101" i="28"/>
  <c r="O1101" i="28" s="1"/>
  <c r="N1101" i="28"/>
  <c r="N1102" i="28"/>
  <c r="M1102" i="28"/>
  <c r="M1103" i="28"/>
  <c r="N1103" i="28"/>
  <c r="N1104" i="28"/>
  <c r="M1104" i="28"/>
  <c r="M1105" i="28"/>
  <c r="O1105" i="28" s="1"/>
  <c r="N1105" i="28"/>
  <c r="N1106" i="28"/>
  <c r="M1106" i="28"/>
  <c r="M1107" i="28"/>
  <c r="O1107" i="28" s="1"/>
  <c r="N1107" i="28"/>
  <c r="N1108" i="28"/>
  <c r="M1108" i="28"/>
  <c r="M1109" i="28"/>
  <c r="O1109" i="28" s="1"/>
  <c r="N1109" i="28"/>
  <c r="N1110" i="28"/>
  <c r="M1110" i="28"/>
  <c r="M1111" i="28"/>
  <c r="N1111" i="28"/>
  <c r="N1112" i="28"/>
  <c r="M1112" i="28"/>
  <c r="M1113" i="28"/>
  <c r="O1113" i="28" s="1"/>
  <c r="N1113" i="28"/>
  <c r="N1114" i="28"/>
  <c r="M1114" i="28"/>
  <c r="M1115" i="28"/>
  <c r="O1115" i="28" s="1"/>
  <c r="N1115" i="28"/>
  <c r="N1116" i="28"/>
  <c r="M1116" i="28"/>
  <c r="M1117" i="28"/>
  <c r="O1117" i="28" s="1"/>
  <c r="N1117" i="28"/>
  <c r="N1118" i="28"/>
  <c r="M1118" i="28"/>
  <c r="M1119" i="28"/>
  <c r="O1119" i="28" s="1"/>
  <c r="N1119" i="28"/>
  <c r="N1120" i="28"/>
  <c r="M1120" i="28"/>
  <c r="M1121" i="28"/>
  <c r="O1121" i="28" s="1"/>
  <c r="N1121" i="28"/>
  <c r="N1122" i="28"/>
  <c r="M1122" i="28"/>
  <c r="M1123" i="28"/>
  <c r="O1123" i="28" s="1"/>
  <c r="N1123" i="28"/>
  <c r="N1124" i="28"/>
  <c r="M1124" i="28"/>
  <c r="M1125" i="28"/>
  <c r="O1125" i="28" s="1"/>
  <c r="N1125" i="28"/>
  <c r="N1126" i="28"/>
  <c r="M1126" i="28"/>
  <c r="M1127" i="28"/>
  <c r="O1127" i="28" s="1"/>
  <c r="N1127" i="28"/>
  <c r="N1128" i="28"/>
  <c r="M1128" i="28"/>
  <c r="M1129" i="28"/>
  <c r="O1129" i="28" s="1"/>
  <c r="N1129" i="28"/>
  <c r="N1130" i="28"/>
  <c r="M1130" i="28"/>
  <c r="M1131" i="28"/>
  <c r="O1131" i="28" s="1"/>
  <c r="N1131" i="28"/>
  <c r="N1132" i="28"/>
  <c r="M1132" i="28"/>
  <c r="M1133" i="28"/>
  <c r="O1133" i="28" s="1"/>
  <c r="N1133" i="28"/>
  <c r="N1134" i="28"/>
  <c r="M1134" i="28"/>
  <c r="M1135" i="28"/>
  <c r="N1135" i="28"/>
  <c r="N1136" i="28"/>
  <c r="M1136" i="28"/>
  <c r="M1137" i="28"/>
  <c r="O1137" i="28" s="1"/>
  <c r="N1137" i="28"/>
  <c r="N1138" i="28"/>
  <c r="M1138" i="28"/>
  <c r="M1139" i="28"/>
  <c r="O1139" i="28" s="1"/>
  <c r="N1139" i="28"/>
  <c r="N1140" i="28"/>
  <c r="M1140" i="28"/>
  <c r="M1141" i="28"/>
  <c r="O1141" i="28" s="1"/>
  <c r="N1141" i="28"/>
  <c r="N1142" i="28"/>
  <c r="M1142" i="28"/>
  <c r="M1143" i="28"/>
  <c r="N1143" i="28"/>
  <c r="N1144" i="28"/>
  <c r="M1144" i="28"/>
  <c r="M1145" i="28"/>
  <c r="O1145" i="28" s="1"/>
  <c r="N1145" i="28"/>
  <c r="N1146" i="28"/>
  <c r="M1146" i="28"/>
  <c r="M1147" i="28"/>
  <c r="O1147" i="28" s="1"/>
  <c r="N1147" i="28"/>
  <c r="N1148" i="28"/>
  <c r="M1148" i="28"/>
  <c r="M1149" i="28"/>
  <c r="O1149" i="28" s="1"/>
  <c r="N1149" i="28"/>
  <c r="N1150" i="28"/>
  <c r="M1150" i="28"/>
  <c r="M1151" i="28"/>
  <c r="O1151" i="28" s="1"/>
  <c r="N1151" i="28"/>
  <c r="N1152" i="28"/>
  <c r="O1152" i="28" s="1"/>
  <c r="M1152" i="28"/>
  <c r="M1153" i="28"/>
  <c r="O1153" i="28" s="1"/>
  <c r="N1153" i="28"/>
  <c r="N1154" i="28"/>
  <c r="M1154" i="28"/>
  <c r="M1155" i="28"/>
  <c r="O1155" i="28" s="1"/>
  <c r="N1155" i="28"/>
  <c r="N1156" i="28"/>
  <c r="M1156" i="28"/>
  <c r="M1157" i="28"/>
  <c r="O1157" i="28" s="1"/>
  <c r="N1157" i="28"/>
  <c r="N1158" i="28"/>
  <c r="M1158" i="28"/>
  <c r="N1159" i="28"/>
  <c r="M1159" i="28"/>
  <c r="N1160" i="28"/>
  <c r="M1160" i="28"/>
  <c r="N1161" i="28"/>
  <c r="M1161" i="28"/>
  <c r="N1162" i="28"/>
  <c r="M1162" i="28"/>
  <c r="N1163" i="28"/>
  <c r="M1163" i="28"/>
  <c r="N1164" i="28"/>
  <c r="M1164" i="28"/>
  <c r="N1165" i="28"/>
  <c r="M1165" i="28"/>
  <c r="M1166" i="28"/>
  <c r="O1166" i="28" s="1"/>
  <c r="N1166" i="28"/>
  <c r="N1167" i="28"/>
  <c r="M1167" i="28"/>
  <c r="M1168" i="28"/>
  <c r="N1168" i="28"/>
  <c r="N1169" i="28"/>
  <c r="M1169" i="28"/>
  <c r="M1170" i="28"/>
  <c r="O1170" i="28" s="1"/>
  <c r="N1170" i="28"/>
  <c r="N1171" i="28"/>
  <c r="M1171" i="28"/>
  <c r="M1172" i="28"/>
  <c r="O1172" i="28" s="1"/>
  <c r="N1172" i="28"/>
  <c r="N1173" i="28"/>
  <c r="M1173" i="28"/>
  <c r="M1174" i="28"/>
  <c r="O1174" i="28" s="1"/>
  <c r="N1174" i="28"/>
  <c r="N1175" i="28"/>
  <c r="M1175" i="28"/>
  <c r="M1176" i="28"/>
  <c r="O1176" i="28" s="1"/>
  <c r="N1176" i="28"/>
  <c r="N1177" i="28"/>
  <c r="M1177" i="28"/>
  <c r="M1178" i="28"/>
  <c r="O1178" i="28" s="1"/>
  <c r="N1178" i="28"/>
  <c r="N1179" i="28"/>
  <c r="M1179" i="28"/>
  <c r="M1180" i="28"/>
  <c r="N1180" i="28"/>
  <c r="N1181" i="28"/>
  <c r="M1181" i="28"/>
  <c r="M1182" i="28"/>
  <c r="O1182" i="28" s="1"/>
  <c r="N1182" i="28"/>
  <c r="N1183" i="28"/>
  <c r="M1183" i="28"/>
  <c r="M1184" i="28"/>
  <c r="O1184" i="28" s="1"/>
  <c r="N1184" i="28"/>
  <c r="N1185" i="28"/>
  <c r="M1185" i="28"/>
  <c r="M1186" i="28"/>
  <c r="O1186" i="28" s="1"/>
  <c r="N1186" i="28"/>
  <c r="N1187" i="28"/>
  <c r="M1187" i="28"/>
  <c r="M1188" i="28"/>
  <c r="O1188" i="28" s="1"/>
  <c r="N1188" i="28"/>
  <c r="N1189" i="28"/>
  <c r="M1189" i="28"/>
  <c r="M1190" i="28"/>
  <c r="O1190" i="28" s="1"/>
  <c r="N1190" i="28"/>
  <c r="N1191" i="28"/>
  <c r="M1191" i="28"/>
  <c r="M1192" i="28"/>
  <c r="O1192" i="28" s="1"/>
  <c r="N1192" i="28"/>
  <c r="N1193" i="28"/>
  <c r="M1193" i="28"/>
  <c r="M1194" i="28"/>
  <c r="O1194" i="28" s="1"/>
  <c r="N1194" i="28"/>
  <c r="N1195" i="28"/>
  <c r="M1195" i="28"/>
  <c r="M1196" i="28"/>
  <c r="O1196" i="28" s="1"/>
  <c r="N1196" i="28"/>
  <c r="N1197" i="28"/>
  <c r="M1197" i="28"/>
  <c r="M1198" i="28"/>
  <c r="O1198" i="28" s="1"/>
  <c r="N1198" i="28"/>
  <c r="N1199" i="28"/>
  <c r="M1199" i="28"/>
  <c r="M1200" i="28"/>
  <c r="O1200" i="28" s="1"/>
  <c r="N1200" i="28"/>
  <c r="N1201" i="28"/>
  <c r="M1201" i="28"/>
  <c r="M1202" i="28"/>
  <c r="O1202" i="28" s="1"/>
  <c r="N1202" i="28"/>
  <c r="N1203" i="28"/>
  <c r="M1203" i="28"/>
  <c r="M1204" i="28"/>
  <c r="O1204" i="28" s="1"/>
  <c r="N1204" i="28"/>
  <c r="N1205" i="28"/>
  <c r="M1205" i="28"/>
  <c r="M1206" i="28"/>
  <c r="O1206" i="28" s="1"/>
  <c r="N1206" i="28"/>
  <c r="N1207" i="28"/>
  <c r="M1207" i="28"/>
  <c r="M1208" i="28"/>
  <c r="O1208" i="28" s="1"/>
  <c r="N1208" i="28"/>
  <c r="N1209" i="28"/>
  <c r="M1209" i="28"/>
  <c r="M1210" i="28"/>
  <c r="O1210" i="28" s="1"/>
  <c r="N1210" i="28"/>
  <c r="N1211" i="28"/>
  <c r="M1211" i="28"/>
  <c r="M1212" i="28"/>
  <c r="O1212" i="28" s="1"/>
  <c r="N1212" i="28"/>
  <c r="N1213" i="28"/>
  <c r="M1213" i="28"/>
  <c r="M1214" i="28"/>
  <c r="O1214" i="28" s="1"/>
  <c r="N1214" i="28"/>
  <c r="N1215" i="28"/>
  <c r="M1215" i="28"/>
  <c r="M1216" i="28"/>
  <c r="O1216" i="28" s="1"/>
  <c r="N1216" i="28"/>
  <c r="N1217" i="28"/>
  <c r="M1217" i="28"/>
  <c r="M1218" i="28"/>
  <c r="O1218" i="28" s="1"/>
  <c r="N1218" i="28"/>
  <c r="N1219" i="28"/>
  <c r="M1219" i="28"/>
  <c r="M1220" i="28"/>
  <c r="O1220" i="28" s="1"/>
  <c r="N1220" i="28"/>
  <c r="N1221" i="28"/>
  <c r="M1221" i="28"/>
  <c r="M1222" i="28"/>
  <c r="O1222" i="28" s="1"/>
  <c r="N1222" i="28"/>
  <c r="N1223" i="28"/>
  <c r="M1223" i="28"/>
  <c r="M1224" i="28"/>
  <c r="N1224" i="28"/>
  <c r="N1225" i="28"/>
  <c r="M1225" i="28"/>
  <c r="M1226" i="28"/>
  <c r="O1226" i="28" s="1"/>
  <c r="N1226" i="28"/>
  <c r="N1227" i="28"/>
  <c r="M1227" i="28"/>
  <c r="M1228" i="28"/>
  <c r="O1228" i="28" s="1"/>
  <c r="N1228" i="28"/>
  <c r="N1229" i="28"/>
  <c r="M1229" i="28"/>
  <c r="N1230" i="28"/>
  <c r="M1230" i="28"/>
  <c r="N1231" i="28"/>
  <c r="M1231" i="28"/>
  <c r="N1232" i="28"/>
  <c r="M1232" i="28"/>
  <c r="N1233" i="28"/>
  <c r="M1233" i="28"/>
  <c r="N1234" i="28"/>
  <c r="M1234" i="28"/>
  <c r="N1235" i="28"/>
  <c r="M1235" i="28"/>
  <c r="N1236" i="28"/>
  <c r="M1236" i="28"/>
  <c r="N1237" i="28"/>
  <c r="M1237" i="28"/>
  <c r="N1238" i="28"/>
  <c r="M1238" i="28"/>
  <c r="N1239" i="28"/>
  <c r="M1239" i="28"/>
  <c r="N1240" i="28"/>
  <c r="M1240" i="28"/>
  <c r="N1241" i="28"/>
  <c r="M1241" i="28"/>
  <c r="N1242" i="28"/>
  <c r="M1242" i="28"/>
  <c r="N1243" i="28"/>
  <c r="M1243" i="28"/>
  <c r="N1244" i="28"/>
  <c r="O1244" i="28" s="1"/>
  <c r="M1244" i="28"/>
  <c r="N1245" i="28"/>
  <c r="M1245" i="28"/>
  <c r="N1246" i="28"/>
  <c r="M1246" i="28"/>
  <c r="N1247" i="28"/>
  <c r="M1247" i="28"/>
  <c r="N1248" i="28"/>
  <c r="M1248" i="28"/>
  <c r="N1249" i="28"/>
  <c r="M1249" i="28"/>
  <c r="N1250" i="28"/>
  <c r="M1250" i="28"/>
  <c r="N1251" i="28"/>
  <c r="M1251" i="28"/>
  <c r="N1252" i="28"/>
  <c r="M1252" i="28"/>
  <c r="N1253" i="28"/>
  <c r="M1253" i="28"/>
  <c r="N1254" i="28"/>
  <c r="M1254" i="28"/>
  <c r="N1255" i="28"/>
  <c r="O1255" i="28" s="1"/>
  <c r="M1255" i="28"/>
  <c r="N1256" i="28"/>
  <c r="M1256" i="28"/>
  <c r="N1257" i="28"/>
  <c r="M1257" i="28"/>
  <c r="N1258" i="28"/>
  <c r="M1258" i="28"/>
  <c r="N1259" i="28"/>
  <c r="M1259" i="28"/>
  <c r="N1260" i="28"/>
  <c r="M1260" i="28"/>
  <c r="N1261" i="28"/>
  <c r="M1261" i="28"/>
  <c r="N1262" i="28"/>
  <c r="M1262" i="28"/>
  <c r="N1263" i="28"/>
  <c r="O1263" i="28" s="1"/>
  <c r="M1263" i="28"/>
  <c r="N1264" i="28"/>
  <c r="M1264" i="28"/>
  <c r="N1265" i="28"/>
  <c r="M1265" i="28"/>
  <c r="N1266" i="28"/>
  <c r="M1266" i="28"/>
  <c r="N1267" i="28"/>
  <c r="M1267" i="28"/>
  <c r="N1268" i="28"/>
  <c r="M1268" i="28"/>
  <c r="N1269" i="28"/>
  <c r="M1269" i="28"/>
  <c r="N1270" i="28"/>
  <c r="M1270" i="28"/>
  <c r="N1271" i="28"/>
  <c r="M1271" i="28"/>
  <c r="N1272" i="28"/>
  <c r="M1272" i="28"/>
  <c r="N1273" i="28"/>
  <c r="M1273" i="28"/>
  <c r="N1274" i="28"/>
  <c r="M1274" i="28"/>
  <c r="N1275" i="28"/>
  <c r="M1275" i="28"/>
  <c r="N1276" i="28"/>
  <c r="M1276" i="28"/>
  <c r="N1277" i="28"/>
  <c r="M1277" i="28"/>
  <c r="N1278" i="28"/>
  <c r="M1278" i="28"/>
  <c r="N1279" i="28"/>
  <c r="M1279" i="28"/>
  <c r="N1280" i="28"/>
  <c r="M1280" i="28"/>
  <c r="N1281" i="28"/>
  <c r="M1281" i="28"/>
  <c r="N1282" i="28"/>
  <c r="M1282" i="28"/>
  <c r="N1283" i="28"/>
  <c r="M1283" i="28"/>
  <c r="N1284" i="28"/>
  <c r="M1284" i="28"/>
  <c r="N1285" i="28"/>
  <c r="M1285" i="28"/>
  <c r="N1286" i="28"/>
  <c r="M1286" i="28"/>
  <c r="N1287" i="28"/>
  <c r="M1287" i="28"/>
  <c r="N1288" i="28"/>
  <c r="M1288" i="28"/>
  <c r="N1289" i="28"/>
  <c r="M1289" i="28"/>
  <c r="N1290" i="28"/>
  <c r="M1290" i="28"/>
  <c r="N1291" i="28"/>
  <c r="M1291" i="28"/>
  <c r="N1292" i="28"/>
  <c r="M1292" i="28"/>
  <c r="N1293" i="28"/>
  <c r="M1293" i="28"/>
  <c r="N1294" i="28"/>
  <c r="M1294" i="28"/>
  <c r="N1295" i="28"/>
  <c r="M1295" i="28"/>
  <c r="N1296" i="28"/>
  <c r="M1296" i="28"/>
  <c r="N1297" i="28"/>
  <c r="M1297" i="28"/>
  <c r="N1298" i="28"/>
  <c r="M1298" i="28"/>
  <c r="N1299" i="28"/>
  <c r="M1299" i="28"/>
  <c r="N1300" i="28"/>
  <c r="M1300" i="28"/>
  <c r="N1301" i="28"/>
  <c r="M1301" i="28"/>
  <c r="N1302" i="28"/>
  <c r="M1302" i="28"/>
  <c r="N1303" i="28"/>
  <c r="M1303" i="28"/>
  <c r="N1304" i="28"/>
  <c r="M1304" i="28"/>
  <c r="N1305" i="28"/>
  <c r="M1305" i="28"/>
  <c r="N1306" i="28"/>
  <c r="M1306" i="28"/>
  <c r="N1307" i="28"/>
  <c r="M1307" i="28"/>
  <c r="N1308" i="28"/>
  <c r="M1308" i="28"/>
  <c r="N1309" i="28"/>
  <c r="M1309" i="28"/>
  <c r="N1310" i="28"/>
  <c r="M1310" i="28"/>
  <c r="N1311" i="28"/>
  <c r="O1311" i="28" s="1"/>
  <c r="M1311" i="28"/>
  <c r="N1312" i="28"/>
  <c r="M1312" i="28"/>
  <c r="N1313" i="28"/>
  <c r="M1313" i="28"/>
  <c r="N1314" i="28"/>
  <c r="M1314" i="28"/>
  <c r="N1315" i="28"/>
  <c r="M1315" i="28"/>
  <c r="N1316" i="28"/>
  <c r="M1316" i="28"/>
  <c r="N1317" i="28"/>
  <c r="M1317" i="28"/>
  <c r="N1318" i="28"/>
  <c r="M1318" i="28"/>
  <c r="N1319" i="28"/>
  <c r="O1319" i="28" s="1"/>
  <c r="M1319" i="28"/>
  <c r="N1320" i="28"/>
  <c r="M1320" i="28"/>
  <c r="N1321" i="28"/>
  <c r="M1321" i="28"/>
  <c r="N1322" i="28"/>
  <c r="M1322" i="28"/>
  <c r="N1323" i="28"/>
  <c r="M1323" i="28"/>
  <c r="N1324" i="28"/>
  <c r="M1324" i="28"/>
  <c r="N1325" i="28"/>
  <c r="M1325" i="28"/>
  <c r="N1326" i="28"/>
  <c r="M1326" i="28"/>
  <c r="N1327" i="28"/>
  <c r="O1327" i="28" s="1"/>
  <c r="M1327" i="28"/>
  <c r="N1328" i="28"/>
  <c r="M1328" i="28"/>
  <c r="N1329" i="28"/>
  <c r="M1329" i="28"/>
  <c r="N1330" i="28"/>
  <c r="M1330" i="28"/>
  <c r="N1331" i="28"/>
  <c r="M1331" i="28"/>
  <c r="N1332" i="28"/>
  <c r="M1332" i="28"/>
  <c r="N1333" i="28"/>
  <c r="M1333" i="28"/>
  <c r="N1334" i="28"/>
  <c r="M1334" i="28"/>
  <c r="N1335" i="28"/>
  <c r="O1335" i="28" s="1"/>
  <c r="M1335" i="28"/>
  <c r="N1336" i="28"/>
  <c r="M1336" i="28"/>
  <c r="N1337" i="28"/>
  <c r="M1337" i="28"/>
  <c r="N1338" i="28"/>
  <c r="M1338" i="28"/>
  <c r="N1339" i="28"/>
  <c r="M1339" i="28"/>
  <c r="N1340" i="28"/>
  <c r="M1340" i="28"/>
  <c r="N1341" i="28"/>
  <c r="M1341" i="28"/>
  <c r="N1342" i="28"/>
  <c r="M1342" i="28"/>
  <c r="N1343" i="28"/>
  <c r="M1343" i="28"/>
  <c r="N1344" i="28"/>
  <c r="M1344" i="28"/>
  <c r="N1345" i="28"/>
  <c r="O1345" i="28" s="1"/>
  <c r="M1345" i="28"/>
  <c r="N1346" i="28"/>
  <c r="M1346" i="28"/>
  <c r="N1347" i="28"/>
  <c r="M1347" i="28"/>
  <c r="N1348" i="28"/>
  <c r="M1348" i="28"/>
  <c r="N1349" i="28"/>
  <c r="O1349" i="28" s="1"/>
  <c r="M1349" i="28"/>
  <c r="N1350" i="28"/>
  <c r="M1350" i="28"/>
  <c r="N1351" i="28"/>
  <c r="M1351" i="28"/>
  <c r="N1352" i="28"/>
  <c r="M1352" i="28"/>
  <c r="N1353" i="28"/>
  <c r="M1353" i="28"/>
  <c r="N1354" i="28"/>
  <c r="M1354" i="28"/>
  <c r="N1355" i="28"/>
  <c r="M1355" i="28"/>
  <c r="N1356" i="28"/>
  <c r="M1356" i="28"/>
  <c r="N1357" i="28"/>
  <c r="M1357" i="28"/>
  <c r="N1358" i="28"/>
  <c r="M1358" i="28"/>
  <c r="N1359" i="28"/>
  <c r="M1359" i="28"/>
  <c r="N1360" i="28"/>
  <c r="M1360" i="28"/>
  <c r="N1361" i="28"/>
  <c r="M1361" i="28"/>
  <c r="N1362" i="28"/>
  <c r="M1362" i="28"/>
  <c r="N1363" i="28"/>
  <c r="M1363" i="28"/>
  <c r="N1364" i="28"/>
  <c r="M1364" i="28"/>
  <c r="N1365" i="28"/>
  <c r="M1365" i="28"/>
  <c r="N1366" i="28"/>
  <c r="M1366" i="28"/>
  <c r="N1367" i="28"/>
  <c r="M1367" i="28"/>
  <c r="N1368" i="28"/>
  <c r="M1368" i="28"/>
  <c r="N1369" i="28"/>
  <c r="M1369" i="28"/>
  <c r="N1370" i="28"/>
  <c r="M1370" i="28"/>
  <c r="N1371" i="28"/>
  <c r="M1371" i="28"/>
  <c r="N1372" i="28"/>
  <c r="M1372" i="28"/>
  <c r="N1373" i="28"/>
  <c r="M1373" i="28"/>
  <c r="N1374" i="28"/>
  <c r="M1374" i="28"/>
  <c r="N1375" i="28"/>
  <c r="M1375" i="28"/>
  <c r="N1376" i="28"/>
  <c r="M1376" i="28"/>
  <c r="N1377" i="28"/>
  <c r="M1377" i="28"/>
  <c r="N1378" i="28"/>
  <c r="M1378" i="28"/>
  <c r="N1379" i="28"/>
  <c r="M1379" i="28"/>
  <c r="N1380" i="28"/>
  <c r="M1380" i="28"/>
  <c r="N1381" i="28"/>
  <c r="M1381" i="28"/>
  <c r="N1382" i="28"/>
  <c r="M1382" i="28"/>
  <c r="N1383" i="28"/>
  <c r="M1383" i="28"/>
  <c r="N1384" i="28"/>
  <c r="M1384" i="28"/>
  <c r="N1385" i="28"/>
  <c r="M1385" i="28"/>
  <c r="N1386" i="28"/>
  <c r="M1386" i="28"/>
  <c r="N1387" i="28"/>
  <c r="M1387" i="28"/>
  <c r="N1388" i="28"/>
  <c r="M1388" i="28"/>
  <c r="N1389" i="28"/>
  <c r="O1389" i="28" s="1"/>
  <c r="M1389" i="28"/>
  <c r="N1390" i="28"/>
  <c r="M1390" i="28"/>
  <c r="N1391" i="28"/>
  <c r="M1391" i="28"/>
  <c r="N1392" i="28"/>
  <c r="M1392" i="28"/>
  <c r="N1393" i="28"/>
  <c r="M1393" i="28"/>
  <c r="N1394" i="28"/>
  <c r="M1394" i="28"/>
  <c r="N1395" i="28"/>
  <c r="M1395" i="28"/>
  <c r="N1396" i="28"/>
  <c r="M1396" i="28"/>
  <c r="N1397" i="28"/>
  <c r="M1397" i="28"/>
  <c r="N1398" i="28"/>
  <c r="M1398" i="28"/>
  <c r="N1399" i="28"/>
  <c r="M1399" i="28"/>
  <c r="N1400" i="28"/>
  <c r="M1400" i="28"/>
  <c r="N1401" i="28"/>
  <c r="M1401" i="28"/>
  <c r="N1402" i="28"/>
  <c r="M1402" i="28"/>
  <c r="N1403" i="28"/>
  <c r="M1403" i="28"/>
  <c r="N1404" i="28"/>
  <c r="M1404" i="28"/>
  <c r="N1405" i="28"/>
  <c r="M1405" i="28"/>
  <c r="N1406" i="28"/>
  <c r="M1406" i="28"/>
  <c r="M1407" i="28"/>
  <c r="O1407" i="28" s="1"/>
  <c r="N1407" i="28"/>
  <c r="N1408" i="28"/>
  <c r="M1408" i="28"/>
  <c r="M1409" i="28"/>
  <c r="O1409" i="28" s="1"/>
  <c r="N1409" i="28"/>
  <c r="N1410" i="28"/>
  <c r="M1410" i="28"/>
  <c r="M1411" i="28"/>
  <c r="O1411" i="28" s="1"/>
  <c r="N1411" i="28"/>
  <c r="N1412" i="28"/>
  <c r="M1412" i="28"/>
  <c r="M1413" i="28"/>
  <c r="O1413" i="28" s="1"/>
  <c r="N1413" i="28"/>
  <c r="N1414" i="28"/>
  <c r="M1414" i="28"/>
  <c r="M1415" i="28"/>
  <c r="O1415" i="28" s="1"/>
  <c r="N1415" i="28"/>
  <c r="N1416" i="28"/>
  <c r="M1416" i="28"/>
  <c r="M1417" i="28"/>
  <c r="O1417" i="28" s="1"/>
  <c r="N1417" i="28"/>
  <c r="N1418" i="28"/>
  <c r="M1418" i="28"/>
  <c r="M1419" i="28"/>
  <c r="O1419" i="28" s="1"/>
  <c r="N1419" i="28"/>
  <c r="N1420" i="28"/>
  <c r="M1420" i="28"/>
  <c r="M1421" i="28"/>
  <c r="O1421" i="28" s="1"/>
  <c r="N1421" i="28"/>
  <c r="N1422" i="28"/>
  <c r="O1422" i="28" s="1"/>
  <c r="M1422" i="28"/>
  <c r="M1423" i="28"/>
  <c r="O1423" i="28" s="1"/>
  <c r="N1423" i="28"/>
  <c r="N1424" i="28"/>
  <c r="M1424" i="28"/>
  <c r="M1425" i="28"/>
  <c r="O1425" i="28" s="1"/>
  <c r="N1425" i="28"/>
  <c r="N1426" i="28"/>
  <c r="M1426" i="28"/>
  <c r="M1427" i="28"/>
  <c r="O1427" i="28" s="1"/>
  <c r="N1427" i="28"/>
  <c r="N1428" i="28"/>
  <c r="M1428" i="28"/>
  <c r="M1429" i="28"/>
  <c r="O1429" i="28" s="1"/>
  <c r="N1429" i="28"/>
  <c r="N1430" i="28"/>
  <c r="M1430" i="28"/>
  <c r="M1431" i="28"/>
  <c r="O1431" i="28" s="1"/>
  <c r="N1431" i="28"/>
  <c r="N1432" i="28"/>
  <c r="M1432" i="28"/>
  <c r="M1433" i="28"/>
  <c r="O1433" i="28" s="1"/>
  <c r="N1433" i="28"/>
  <c r="N1434" i="28"/>
  <c r="M1434" i="28"/>
  <c r="M1435" i="28"/>
  <c r="O1435" i="28" s="1"/>
  <c r="N1435" i="28"/>
  <c r="N1436" i="28"/>
  <c r="M1436" i="28"/>
  <c r="M1437" i="28"/>
  <c r="O1437" i="28" s="1"/>
  <c r="N1437" i="28"/>
  <c r="N1438" i="28"/>
  <c r="M1438" i="28"/>
  <c r="M1439" i="28"/>
  <c r="O1439" i="28" s="1"/>
  <c r="N1439" i="28"/>
  <c r="N1440" i="28"/>
  <c r="M1440" i="28"/>
  <c r="M1441" i="28"/>
  <c r="O1441" i="28" s="1"/>
  <c r="N1441" i="28"/>
  <c r="N1442" i="28"/>
  <c r="M1442" i="28"/>
  <c r="M1443" i="28"/>
  <c r="O1443" i="28" s="1"/>
  <c r="N1443" i="28"/>
  <c r="N1444" i="28"/>
  <c r="M1444" i="28"/>
  <c r="M1445" i="28"/>
  <c r="O1445" i="28" s="1"/>
  <c r="N1445" i="28"/>
  <c r="N1446" i="28"/>
  <c r="M1446" i="28"/>
  <c r="N1447" i="28"/>
  <c r="M1447" i="28"/>
  <c r="M1448" i="28"/>
  <c r="O1448" i="28" s="1"/>
  <c r="N1448" i="28"/>
  <c r="N1449" i="28"/>
  <c r="M1449" i="28"/>
  <c r="M1450" i="28"/>
  <c r="O1450" i="28" s="1"/>
  <c r="N1450" i="28"/>
  <c r="N1451" i="28"/>
  <c r="M1451" i="28"/>
  <c r="M1452" i="28"/>
  <c r="O1452" i="28" s="1"/>
  <c r="N1452" i="28"/>
  <c r="N1453" i="28"/>
  <c r="M1453" i="28"/>
  <c r="M1454" i="28"/>
  <c r="N1454" i="28"/>
  <c r="N1455" i="28"/>
  <c r="M1455" i="28"/>
  <c r="M1456" i="28"/>
  <c r="O1456" i="28" s="1"/>
  <c r="N1456" i="28"/>
  <c r="N1457" i="28"/>
  <c r="M1457" i="28"/>
  <c r="M1458" i="28"/>
  <c r="O1458" i="28" s="1"/>
  <c r="N1458" i="28"/>
  <c r="N1459" i="28"/>
  <c r="M1459" i="28"/>
  <c r="M1460" i="28"/>
  <c r="O1460" i="28" s="1"/>
  <c r="N1460" i="28"/>
  <c r="N1461" i="28"/>
  <c r="M1461" i="28"/>
  <c r="M1462" i="28"/>
  <c r="O1462" i="28" s="1"/>
  <c r="N1462" i="28"/>
  <c r="N1463" i="28"/>
  <c r="M1463" i="28"/>
  <c r="M1464" i="28"/>
  <c r="O1464" i="28" s="1"/>
  <c r="N1464" i="28"/>
  <c r="N1465" i="28"/>
  <c r="M1465" i="28"/>
  <c r="M1466" i="28"/>
  <c r="O1466" i="28" s="1"/>
  <c r="N1466" i="28"/>
  <c r="N1467" i="28"/>
  <c r="M1467" i="28"/>
  <c r="M1468" i="28"/>
  <c r="O1468" i="28" s="1"/>
  <c r="N1468" i="28"/>
  <c r="N1469" i="28"/>
  <c r="M1469" i="28"/>
  <c r="M1470" i="28"/>
  <c r="O1470" i="28" s="1"/>
  <c r="N1470" i="28"/>
  <c r="N1471" i="28"/>
  <c r="M1471" i="28"/>
  <c r="M1472" i="28"/>
  <c r="O1472" i="28" s="1"/>
  <c r="N1472" i="28"/>
  <c r="N1473" i="28"/>
  <c r="M1473" i="28"/>
  <c r="M1474" i="28"/>
  <c r="O1474" i="28" s="1"/>
  <c r="N1474" i="28"/>
  <c r="N1475" i="28"/>
  <c r="M1475" i="28"/>
  <c r="M1476" i="28"/>
  <c r="O1476" i="28" s="1"/>
  <c r="N1476" i="28"/>
  <c r="N1477" i="28"/>
  <c r="M1477" i="28"/>
  <c r="M1478" i="28"/>
  <c r="O1478" i="28" s="1"/>
  <c r="N1478" i="28"/>
  <c r="N1479" i="28"/>
  <c r="M1479" i="28"/>
  <c r="M1480" i="28"/>
  <c r="O1480" i="28" s="1"/>
  <c r="N1480" i="28"/>
  <c r="N1481" i="28"/>
  <c r="M1481" i="28"/>
  <c r="M1482" i="28"/>
  <c r="O1482" i="28" s="1"/>
  <c r="N1482" i="28"/>
  <c r="N1483" i="28"/>
  <c r="M1483" i="28"/>
  <c r="M1484" i="28"/>
  <c r="O1484" i="28" s="1"/>
  <c r="N1484" i="28"/>
  <c r="N1485" i="28"/>
  <c r="M1485" i="28"/>
  <c r="M1486" i="28"/>
  <c r="O1486" i="28" s="1"/>
  <c r="N1486" i="28"/>
  <c r="N1487" i="28"/>
  <c r="M1487" i="28"/>
  <c r="M1488" i="28"/>
  <c r="O1488" i="28" s="1"/>
  <c r="N1488" i="28"/>
  <c r="N1489" i="28"/>
  <c r="M1489" i="28"/>
  <c r="M1490" i="28"/>
  <c r="O1490" i="28" s="1"/>
  <c r="N1490" i="28"/>
  <c r="N1491" i="28"/>
  <c r="M1491" i="28"/>
  <c r="M1492" i="28"/>
  <c r="O1492" i="28" s="1"/>
  <c r="N1492" i="28"/>
  <c r="N1493" i="28"/>
  <c r="M1493" i="28"/>
  <c r="M1494" i="28"/>
  <c r="O1494" i="28" s="1"/>
  <c r="N1494" i="28"/>
  <c r="N1495" i="28"/>
  <c r="M1495" i="28"/>
  <c r="M1496" i="28"/>
  <c r="O1496" i="28" s="1"/>
  <c r="N1496" i="28"/>
  <c r="N1497" i="28"/>
  <c r="M1497" i="28"/>
  <c r="M1498" i="28"/>
  <c r="O1498" i="28" s="1"/>
  <c r="N1498" i="28"/>
  <c r="N1499" i="28"/>
  <c r="M1499" i="28"/>
  <c r="M1500" i="28"/>
  <c r="O1500" i="28" s="1"/>
  <c r="N1500" i="28"/>
  <c r="N1501" i="28"/>
  <c r="M1501" i="28"/>
  <c r="M1502" i="28"/>
  <c r="O1502" i="28" s="1"/>
  <c r="N1502" i="28"/>
  <c r="N1503" i="28"/>
  <c r="M1503" i="28"/>
  <c r="M1504" i="28"/>
  <c r="O1504" i="28" s="1"/>
  <c r="N1504" i="28"/>
  <c r="N1505" i="28"/>
  <c r="M1505" i="28"/>
  <c r="M1506" i="28"/>
  <c r="O1506" i="28" s="1"/>
  <c r="N1506" i="28"/>
  <c r="N1507" i="28"/>
  <c r="M1507" i="28"/>
  <c r="M1508" i="28"/>
  <c r="O1508" i="28" s="1"/>
  <c r="N1508" i="28"/>
  <c r="N1509" i="28"/>
  <c r="M1509" i="28"/>
  <c r="M1510" i="28"/>
  <c r="O1510" i="28" s="1"/>
  <c r="N1510" i="28"/>
  <c r="N1511" i="28"/>
  <c r="M1511" i="28"/>
  <c r="M1512" i="28"/>
  <c r="O1512" i="28" s="1"/>
  <c r="N1512" i="28"/>
  <c r="N1513" i="28"/>
  <c r="M1513" i="28"/>
  <c r="M1514" i="28"/>
  <c r="O1514" i="28" s="1"/>
  <c r="N1514" i="28"/>
  <c r="N1515" i="28"/>
  <c r="M1515" i="28"/>
  <c r="M1516" i="28"/>
  <c r="O1516" i="28" s="1"/>
  <c r="N1516" i="28"/>
  <c r="N1517" i="28"/>
  <c r="M1517" i="28"/>
  <c r="M1518" i="28"/>
  <c r="O1518" i="28" s="1"/>
  <c r="N1518" i="28"/>
  <c r="N1519" i="28"/>
  <c r="M1519" i="28"/>
  <c r="M1520" i="28"/>
  <c r="O1520" i="28" s="1"/>
  <c r="N1520" i="28"/>
  <c r="N1521" i="28"/>
  <c r="M1521" i="28"/>
  <c r="M1522" i="28"/>
  <c r="O1522" i="28" s="1"/>
  <c r="N1522" i="28"/>
  <c r="N1523" i="28"/>
  <c r="M1523" i="28"/>
  <c r="M1524" i="28"/>
  <c r="O1524" i="28" s="1"/>
  <c r="N1524" i="28"/>
  <c r="N1525" i="28"/>
  <c r="M1525" i="28"/>
  <c r="M1526" i="28"/>
  <c r="O1526" i="28" s="1"/>
  <c r="N1526" i="28"/>
  <c r="N1527" i="28"/>
  <c r="M1527" i="28"/>
  <c r="M1528" i="28"/>
  <c r="O1528" i="28" s="1"/>
  <c r="N1528" i="28"/>
  <c r="N1529" i="28"/>
  <c r="M1529" i="28"/>
  <c r="M1530" i="28"/>
  <c r="O1530" i="28" s="1"/>
  <c r="N1530" i="28"/>
  <c r="N1531" i="28"/>
  <c r="M1531" i="28"/>
  <c r="M1532" i="28"/>
  <c r="O1532" i="28" s="1"/>
  <c r="N1532" i="28"/>
  <c r="N1533" i="28"/>
  <c r="M1533" i="28"/>
  <c r="M1534" i="28"/>
  <c r="O1534" i="28" s="1"/>
  <c r="N1534" i="28"/>
  <c r="N1535" i="28"/>
  <c r="M1535" i="28"/>
  <c r="M1536" i="28"/>
  <c r="O1536" i="28" s="1"/>
  <c r="N1536" i="28"/>
  <c r="N1537" i="28"/>
  <c r="M1537" i="28"/>
  <c r="M1538" i="28"/>
  <c r="O1538" i="28" s="1"/>
  <c r="N1538" i="28"/>
  <c r="N1539" i="28"/>
  <c r="M1539" i="28"/>
  <c r="M1540" i="28"/>
  <c r="O1540" i="28" s="1"/>
  <c r="N1540" i="28"/>
  <c r="N1541" i="28"/>
  <c r="M1541" i="28"/>
  <c r="M1542" i="28"/>
  <c r="O1542" i="28" s="1"/>
  <c r="N1542" i="28"/>
  <c r="N1543" i="28"/>
  <c r="M1543" i="28"/>
  <c r="M1544" i="28"/>
  <c r="O1544" i="28" s="1"/>
  <c r="N1544" i="28"/>
  <c r="N1545" i="28"/>
  <c r="M1545" i="28"/>
  <c r="M1546" i="28"/>
  <c r="O1546" i="28" s="1"/>
  <c r="N1546" i="28"/>
  <c r="N1547" i="28"/>
  <c r="M1547" i="28"/>
  <c r="M1548" i="28"/>
  <c r="O1548" i="28" s="1"/>
  <c r="N1548" i="28"/>
  <c r="N1549" i="28"/>
  <c r="M1549" i="28"/>
  <c r="M1550" i="28"/>
  <c r="N1550" i="28"/>
  <c r="N1551" i="28"/>
  <c r="M1551" i="28"/>
  <c r="M1552" i="28"/>
  <c r="O1552" i="28" s="1"/>
  <c r="N1552" i="28"/>
  <c r="N1553" i="28"/>
  <c r="M1553" i="28"/>
  <c r="M1554" i="28"/>
  <c r="O1554" i="28" s="1"/>
  <c r="N1554" i="28"/>
  <c r="N1555" i="28"/>
  <c r="M1555" i="28"/>
  <c r="M1556" i="28"/>
  <c r="O1556" i="28" s="1"/>
  <c r="N1556" i="28"/>
  <c r="N1557" i="28"/>
  <c r="M1557" i="28"/>
  <c r="M1558" i="28"/>
  <c r="O1558" i="28" s="1"/>
  <c r="N1558" i="28"/>
  <c r="N1559" i="28"/>
  <c r="M1559" i="28"/>
  <c r="M1560" i="28"/>
  <c r="O1560" i="28" s="1"/>
  <c r="N1560" i="28"/>
  <c r="N1561" i="28"/>
  <c r="M1561" i="28"/>
  <c r="M1562" i="28"/>
  <c r="O1562" i="28" s="1"/>
  <c r="N1562" i="28"/>
  <c r="N1563" i="28"/>
  <c r="M1563" i="28"/>
  <c r="M1564" i="28"/>
  <c r="O1564" i="28" s="1"/>
  <c r="N1564" i="28"/>
  <c r="N1565" i="28"/>
  <c r="M1565" i="28"/>
  <c r="M1566" i="28"/>
  <c r="O1566" i="28" s="1"/>
  <c r="N1566" i="28"/>
  <c r="N1567" i="28"/>
  <c r="M1567" i="28"/>
  <c r="M1568" i="28"/>
  <c r="O1568" i="28" s="1"/>
  <c r="N1568" i="28"/>
  <c r="N1569" i="28"/>
  <c r="M1569" i="28"/>
  <c r="M1570" i="28"/>
  <c r="O1570" i="28" s="1"/>
  <c r="N1570" i="28"/>
  <c r="N1571" i="28"/>
  <c r="M1571" i="28"/>
  <c r="M1572" i="28"/>
  <c r="O1572" i="28" s="1"/>
  <c r="N1572" i="28"/>
  <c r="N1573" i="28"/>
  <c r="M1573" i="28"/>
  <c r="M1574" i="28"/>
  <c r="O1574" i="28" s="1"/>
  <c r="N1574" i="28"/>
  <c r="N1575" i="28"/>
  <c r="M1575" i="28"/>
  <c r="M1576" i="28"/>
  <c r="O1576" i="28" s="1"/>
  <c r="N1576" i="28"/>
  <c r="N1577" i="28"/>
  <c r="M1577" i="28"/>
  <c r="M1578" i="28"/>
  <c r="O1578" i="28" s="1"/>
  <c r="N1578" i="28"/>
  <c r="N1579" i="28"/>
  <c r="M1579" i="28"/>
  <c r="M1580" i="28"/>
  <c r="O1580" i="28" s="1"/>
  <c r="N1580" i="28"/>
  <c r="N1581" i="28"/>
  <c r="M1581" i="28"/>
  <c r="M1582" i="28"/>
  <c r="O1582" i="28" s="1"/>
  <c r="N1582" i="28"/>
  <c r="N1583" i="28"/>
  <c r="M1583" i="28"/>
  <c r="M1584" i="28"/>
  <c r="O1584" i="28" s="1"/>
  <c r="N1584" i="28"/>
  <c r="N1585" i="28"/>
  <c r="M1585" i="28"/>
  <c r="M1586" i="28"/>
  <c r="O1586" i="28" s="1"/>
  <c r="N1586" i="28"/>
  <c r="N1587" i="28"/>
  <c r="M1587" i="28"/>
  <c r="M1588" i="28"/>
  <c r="O1588" i="28" s="1"/>
  <c r="N1588" i="28"/>
  <c r="N1589" i="28"/>
  <c r="M1589" i="28"/>
  <c r="M1590" i="28"/>
  <c r="O1590" i="28" s="1"/>
  <c r="N1590" i="28"/>
  <c r="N1591" i="28"/>
  <c r="M1591" i="28"/>
  <c r="M1592" i="28"/>
  <c r="O1592" i="28" s="1"/>
  <c r="N1592" i="28"/>
  <c r="N1593" i="28"/>
  <c r="M1593" i="28"/>
  <c r="M1594" i="28"/>
  <c r="O1594" i="28" s="1"/>
  <c r="N1594" i="28"/>
  <c r="N1595" i="28"/>
  <c r="M1595" i="28"/>
  <c r="M1596" i="28"/>
  <c r="O1596" i="28" s="1"/>
  <c r="N1596" i="28"/>
  <c r="N1597" i="28"/>
  <c r="M1597" i="28"/>
  <c r="M1598" i="28"/>
  <c r="O1598" i="28" s="1"/>
  <c r="N1598" i="28"/>
  <c r="N1599" i="28"/>
  <c r="M1599" i="28"/>
  <c r="M1600" i="28"/>
  <c r="O1600" i="28" s="1"/>
  <c r="N1600" i="28"/>
  <c r="N1601" i="28"/>
  <c r="M1601" i="28"/>
  <c r="M1602" i="28"/>
  <c r="O1602" i="28" s="1"/>
  <c r="N1602" i="28"/>
  <c r="N1603" i="28"/>
  <c r="M1603" i="28"/>
  <c r="M1604" i="28"/>
  <c r="O1604" i="28" s="1"/>
  <c r="N1604" i="28"/>
  <c r="N1605" i="28"/>
  <c r="M1605" i="28"/>
  <c r="M1606" i="28"/>
  <c r="O1606" i="28" s="1"/>
  <c r="N1606" i="28"/>
  <c r="N1607" i="28"/>
  <c r="M1607" i="28"/>
  <c r="M1608" i="28"/>
  <c r="O1608" i="28" s="1"/>
  <c r="N1608" i="28"/>
  <c r="N1609" i="28"/>
  <c r="M1609" i="28"/>
  <c r="M1610" i="28"/>
  <c r="O1610" i="28" s="1"/>
  <c r="N1610" i="28"/>
  <c r="N1611" i="28"/>
  <c r="M1611" i="28"/>
  <c r="M1612" i="28"/>
  <c r="O1612" i="28" s="1"/>
  <c r="N1612" i="28"/>
  <c r="N1613" i="28"/>
  <c r="M1613" i="28"/>
  <c r="M1614" i="28"/>
  <c r="O1614" i="28" s="1"/>
  <c r="N1614" i="28"/>
  <c r="N1615" i="28"/>
  <c r="M1615" i="28"/>
  <c r="M1616" i="28"/>
  <c r="O1616" i="28" s="1"/>
  <c r="N1616" i="28"/>
  <c r="N1617" i="28"/>
  <c r="M1617" i="28"/>
  <c r="M1618" i="28"/>
  <c r="O1618" i="28" s="1"/>
  <c r="N1618" i="28"/>
  <c r="N1619" i="28"/>
  <c r="M1619" i="28"/>
  <c r="M1620" i="28"/>
  <c r="O1620" i="28" s="1"/>
  <c r="N1620" i="28"/>
  <c r="N1621" i="28"/>
  <c r="M1621" i="28"/>
  <c r="M1622" i="28"/>
  <c r="O1622" i="28" s="1"/>
  <c r="N1622" i="28"/>
  <c r="N1623" i="28"/>
  <c r="M1623" i="28"/>
  <c r="M1624" i="28"/>
  <c r="O1624" i="28" s="1"/>
  <c r="N1624" i="28"/>
  <c r="N1625" i="28"/>
  <c r="M1625" i="28"/>
  <c r="M1626" i="28"/>
  <c r="O1626" i="28" s="1"/>
  <c r="N1626" i="28"/>
  <c r="N1627" i="28"/>
  <c r="M1627" i="28"/>
  <c r="N1628" i="28"/>
  <c r="M1628" i="28"/>
  <c r="N1629" i="28"/>
  <c r="M1629" i="28"/>
  <c r="N1630" i="28"/>
  <c r="M1630" i="28"/>
  <c r="N1631" i="28"/>
  <c r="M1631" i="28"/>
  <c r="N1632" i="28"/>
  <c r="M1632" i="28"/>
  <c r="N1633" i="28"/>
  <c r="M1633" i="28"/>
  <c r="N1634" i="28"/>
  <c r="M1634" i="28"/>
  <c r="N1635" i="28"/>
  <c r="M1635" i="28"/>
  <c r="N1636" i="28"/>
  <c r="M1636" i="28"/>
  <c r="N1637" i="28"/>
  <c r="M1637" i="28"/>
  <c r="N1638" i="28"/>
  <c r="M1638" i="28"/>
  <c r="N1639" i="28"/>
  <c r="M1639" i="28"/>
  <c r="N1640" i="28"/>
  <c r="M1640" i="28"/>
  <c r="N1641" i="28"/>
  <c r="M1641" i="28"/>
  <c r="N1642" i="28"/>
  <c r="M1642" i="28"/>
  <c r="N1643" i="28"/>
  <c r="M1643" i="28"/>
  <c r="N1644" i="28"/>
  <c r="M1644" i="28"/>
  <c r="N1645" i="28"/>
  <c r="M1645" i="28"/>
  <c r="N1646" i="28"/>
  <c r="M1646" i="28"/>
  <c r="N1647" i="28"/>
  <c r="M1647" i="28"/>
  <c r="N1648" i="28"/>
  <c r="M1648" i="28"/>
  <c r="N1649" i="28"/>
  <c r="M1649" i="28"/>
  <c r="N1650" i="28"/>
  <c r="M1650" i="28"/>
  <c r="N1651" i="28"/>
  <c r="M1651" i="28"/>
  <c r="N1652" i="28"/>
  <c r="M1652" i="28"/>
  <c r="N1653" i="28"/>
  <c r="M1653" i="28"/>
  <c r="N1654" i="28"/>
  <c r="M1654" i="28"/>
  <c r="N1655" i="28"/>
  <c r="M1655" i="28"/>
  <c r="N1656" i="28"/>
  <c r="M1656" i="28"/>
  <c r="N1657" i="28"/>
  <c r="M1657" i="28"/>
  <c r="N1658" i="28"/>
  <c r="M1658" i="28"/>
  <c r="N1659" i="28"/>
  <c r="M1659" i="28"/>
  <c r="N1660" i="28"/>
  <c r="M1660" i="28"/>
  <c r="N1661" i="28"/>
  <c r="M1661" i="28"/>
  <c r="N1662" i="28"/>
  <c r="M1662" i="28"/>
  <c r="N1663" i="28"/>
  <c r="M1663" i="28"/>
  <c r="N1664" i="28"/>
  <c r="M1664" i="28"/>
  <c r="N1665" i="28"/>
  <c r="M1665" i="28"/>
  <c r="N1666" i="28"/>
  <c r="M1666" i="28"/>
  <c r="N1667" i="28"/>
  <c r="M1667" i="28"/>
  <c r="N1668" i="28"/>
  <c r="M1668" i="28"/>
  <c r="N1669" i="28"/>
  <c r="M1669" i="28"/>
  <c r="N1670" i="28"/>
  <c r="M1670" i="28"/>
  <c r="N1671" i="28"/>
  <c r="M1671" i="28"/>
  <c r="N1672" i="28"/>
  <c r="M1672" i="28"/>
  <c r="N1673" i="28"/>
  <c r="M1673" i="28"/>
  <c r="N1674" i="28"/>
  <c r="M1674" i="28"/>
  <c r="N1675" i="28"/>
  <c r="M1675" i="28"/>
  <c r="N1676" i="28"/>
  <c r="M1676" i="28"/>
  <c r="N1677" i="28"/>
  <c r="M1677" i="28"/>
  <c r="N1678" i="28"/>
  <c r="M1678" i="28"/>
  <c r="N1679" i="28"/>
  <c r="M1679" i="28"/>
  <c r="N1680" i="28"/>
  <c r="M1680" i="28"/>
  <c r="N1681" i="28"/>
  <c r="M1681" i="28"/>
  <c r="N1682" i="28"/>
  <c r="M1682" i="28"/>
  <c r="N1683" i="28"/>
  <c r="M1683" i="28"/>
  <c r="N1684" i="28"/>
  <c r="M1684" i="28"/>
  <c r="N1685" i="28"/>
  <c r="M1685" i="28"/>
  <c r="N1686" i="28"/>
  <c r="M1686" i="28"/>
  <c r="N1687" i="28"/>
  <c r="M1687" i="28"/>
  <c r="N1688" i="28"/>
  <c r="M1688" i="28"/>
  <c r="N1689" i="28"/>
  <c r="M1689" i="28"/>
  <c r="N1690" i="28"/>
  <c r="M1690" i="28"/>
  <c r="N1691" i="28"/>
  <c r="M1691" i="28"/>
  <c r="N1692" i="28"/>
  <c r="M1692" i="28"/>
  <c r="N1693" i="28"/>
  <c r="M1693" i="28"/>
  <c r="N1694" i="28"/>
  <c r="M1694" i="28"/>
  <c r="N1695" i="28"/>
  <c r="M1695" i="28"/>
  <c r="N1696" i="28"/>
  <c r="M1696" i="28"/>
  <c r="N1697" i="28"/>
  <c r="M1697" i="28"/>
  <c r="N1698" i="28"/>
  <c r="M1698" i="28"/>
  <c r="N1699" i="28"/>
  <c r="M1699" i="28"/>
  <c r="N1700" i="28"/>
  <c r="M1700" i="28"/>
  <c r="N1701" i="28"/>
  <c r="M1701" i="28"/>
  <c r="N1702" i="28"/>
  <c r="M1702" i="28"/>
  <c r="N1703" i="28"/>
  <c r="M1703" i="28"/>
  <c r="N1704" i="28"/>
  <c r="M1704" i="28"/>
  <c r="N1705" i="28"/>
  <c r="M1705" i="28"/>
  <c r="N1706" i="28"/>
  <c r="M1706" i="28"/>
  <c r="N1707" i="28"/>
  <c r="M1707" i="28"/>
  <c r="N1708" i="28"/>
  <c r="M1708" i="28"/>
  <c r="N1709" i="28"/>
  <c r="M1709" i="28"/>
  <c r="N1710" i="28"/>
  <c r="M1710" i="28"/>
  <c r="N1711" i="28"/>
  <c r="M1711" i="28"/>
  <c r="N1712" i="28"/>
  <c r="M1712" i="28"/>
  <c r="N1713" i="28"/>
  <c r="M1713" i="28"/>
  <c r="N1714" i="28"/>
  <c r="M1714" i="28"/>
  <c r="N1715" i="28"/>
  <c r="M1715" i="28"/>
  <c r="N1716" i="28"/>
  <c r="M1716" i="28"/>
  <c r="N1717" i="28"/>
  <c r="M1717" i="28"/>
  <c r="N1718" i="28"/>
  <c r="M1718" i="28"/>
  <c r="N1719" i="28"/>
  <c r="M1719" i="28"/>
  <c r="N1720" i="28"/>
  <c r="M1720" i="28"/>
  <c r="N1721" i="28"/>
  <c r="M1721" i="28"/>
  <c r="N1722" i="28"/>
  <c r="M1722" i="28"/>
  <c r="N1723" i="28"/>
  <c r="M1723" i="28"/>
  <c r="N1724" i="28"/>
  <c r="M1724" i="28"/>
  <c r="N1725" i="28"/>
  <c r="M1725" i="28"/>
  <c r="N1726" i="28"/>
  <c r="M1726" i="28"/>
  <c r="N1727" i="28"/>
  <c r="M1727" i="28"/>
  <c r="N1728" i="28"/>
  <c r="M1728" i="28"/>
  <c r="N1729" i="28"/>
  <c r="M1729" i="28"/>
  <c r="N1730" i="28"/>
  <c r="M1730" i="28"/>
  <c r="N1731" i="28"/>
  <c r="M1731" i="28"/>
  <c r="N1732" i="28"/>
  <c r="M1732" i="28"/>
  <c r="N1733" i="28"/>
  <c r="M1733" i="28"/>
  <c r="N1734" i="28"/>
  <c r="M1734" i="28"/>
  <c r="N1735" i="28"/>
  <c r="M1735" i="28"/>
  <c r="N1736" i="28"/>
  <c r="M1736" i="28"/>
  <c r="N1737" i="28"/>
  <c r="M1737" i="28"/>
  <c r="N1738" i="28"/>
  <c r="M1738" i="28"/>
  <c r="N1739" i="28"/>
  <c r="M1739" i="28"/>
  <c r="N1740" i="28"/>
  <c r="M1740" i="28"/>
  <c r="N1741" i="28"/>
  <c r="M1741" i="28"/>
  <c r="N1742" i="28"/>
  <c r="M1742" i="28"/>
  <c r="N1743" i="28"/>
  <c r="M1743" i="28"/>
  <c r="N1744" i="28"/>
  <c r="M1744" i="28"/>
  <c r="N1745" i="28"/>
  <c r="M1745" i="28"/>
  <c r="N1746" i="28"/>
  <c r="M1746" i="28"/>
  <c r="N1747" i="28"/>
  <c r="M1747" i="28"/>
  <c r="N1748" i="28"/>
  <c r="M1748" i="28"/>
  <c r="N1749" i="28"/>
  <c r="M1749" i="28"/>
  <c r="N1750" i="28"/>
  <c r="M1750" i="28"/>
  <c r="N1751" i="28"/>
  <c r="M1751" i="28"/>
  <c r="N1752" i="28"/>
  <c r="M1752" i="28"/>
  <c r="N1753" i="28"/>
  <c r="M1753" i="28"/>
  <c r="N1754" i="28"/>
  <c r="M1754" i="28"/>
  <c r="N1755" i="28"/>
  <c r="M1755" i="28"/>
  <c r="N1756" i="28"/>
  <c r="M1756" i="28"/>
  <c r="N1757" i="28"/>
  <c r="M1757" i="28"/>
  <c r="N1758" i="28"/>
  <c r="M1758" i="28"/>
  <c r="N1759" i="28"/>
  <c r="M1759" i="28"/>
  <c r="N1760" i="28"/>
  <c r="M1760" i="28"/>
  <c r="N1761" i="28"/>
  <c r="O1761" i="28" s="1"/>
  <c r="M1761" i="28"/>
  <c r="N1762" i="28"/>
  <c r="M1762" i="28"/>
  <c r="N1763" i="28"/>
  <c r="M1763" i="28"/>
  <c r="N1764" i="28"/>
  <c r="M1764" i="28"/>
  <c r="N1765" i="28"/>
  <c r="O1765" i="28" s="1"/>
  <c r="M1765" i="28"/>
  <c r="N1766" i="28"/>
  <c r="M1766" i="28"/>
  <c r="N1767" i="28"/>
  <c r="M1767" i="28"/>
  <c r="N1768" i="28"/>
  <c r="M1768" i="28"/>
  <c r="N1769" i="28"/>
  <c r="M1769" i="28"/>
  <c r="N1770" i="28"/>
  <c r="M1770" i="28"/>
  <c r="N1771" i="28"/>
  <c r="M1771" i="28"/>
  <c r="N1772" i="28"/>
  <c r="M1772" i="28"/>
  <c r="N1773" i="28"/>
  <c r="M1773" i="28"/>
  <c r="N1774" i="28"/>
  <c r="M1774" i="28"/>
  <c r="N1775" i="28"/>
  <c r="M1775" i="28"/>
  <c r="N1776" i="28"/>
  <c r="M1776" i="28"/>
  <c r="N1777" i="28"/>
  <c r="M1777" i="28"/>
  <c r="M1778" i="28"/>
  <c r="O1778" i="28" s="1"/>
  <c r="N1778" i="28"/>
  <c r="N1779" i="28"/>
  <c r="M1779" i="28"/>
  <c r="M1780" i="28"/>
  <c r="O1780" i="28" s="1"/>
  <c r="N1780" i="28"/>
  <c r="M1781" i="28"/>
  <c r="O1781" i="28" s="1"/>
  <c r="N1781" i="28"/>
  <c r="M1782" i="28"/>
  <c r="O1782" i="28" s="1"/>
  <c r="N1782" i="28"/>
  <c r="N1783" i="28"/>
  <c r="M1783" i="28"/>
  <c r="M1784" i="28"/>
  <c r="O1784" i="28" s="1"/>
  <c r="N1784" i="28"/>
  <c r="M1785" i="28"/>
  <c r="O1785" i="28" s="1"/>
  <c r="N1785" i="28"/>
  <c r="M1786" i="28"/>
  <c r="O1786" i="28" s="1"/>
  <c r="N1786" i="28"/>
  <c r="N1787" i="28"/>
  <c r="M1787" i="28"/>
  <c r="M1788" i="28"/>
  <c r="O1788" i="28" s="1"/>
  <c r="N1788" i="28"/>
  <c r="M1789" i="28"/>
  <c r="O1789" i="28" s="1"/>
  <c r="N1789" i="28"/>
  <c r="M1790" i="28"/>
  <c r="O1790" i="28" s="1"/>
  <c r="N1790" i="28"/>
  <c r="N1791" i="28"/>
  <c r="M1791" i="28"/>
  <c r="M1792" i="28"/>
  <c r="O1792" i="28" s="1"/>
  <c r="N1792" i="28"/>
  <c r="M1793" i="28"/>
  <c r="N1793" i="28"/>
  <c r="M1794" i="28"/>
  <c r="O1794" i="28" s="1"/>
  <c r="N1794" i="28"/>
  <c r="N1795" i="28"/>
  <c r="M1795" i="28"/>
  <c r="M1796" i="28"/>
  <c r="O1796" i="28" s="1"/>
  <c r="N1796" i="28"/>
  <c r="M1797" i="28"/>
  <c r="N1797" i="28"/>
  <c r="M1798" i="28"/>
  <c r="O1798" i="28" s="1"/>
  <c r="N1798" i="28"/>
  <c r="N1799" i="28"/>
  <c r="M1799" i="28"/>
  <c r="M1800" i="28"/>
  <c r="O1800" i="28" s="1"/>
  <c r="N1800" i="28"/>
  <c r="M1801" i="28"/>
  <c r="O1801" i="28" s="1"/>
  <c r="N1801" i="28"/>
  <c r="M1802" i="28"/>
  <c r="O1802" i="28" s="1"/>
  <c r="N1802" i="28"/>
  <c r="N1803" i="28"/>
  <c r="M1803" i="28"/>
  <c r="M1804" i="28"/>
  <c r="O1804" i="28" s="1"/>
  <c r="N1804" i="28"/>
  <c r="M1805" i="28"/>
  <c r="O1805" i="28" s="1"/>
  <c r="N1805" i="28"/>
  <c r="M1806" i="28"/>
  <c r="O1806" i="28" s="1"/>
  <c r="N1806" i="28"/>
  <c r="N1807" i="28"/>
  <c r="M1807" i="28"/>
  <c r="M1808" i="28"/>
  <c r="O1808" i="28" s="1"/>
  <c r="N1808" i="28"/>
  <c r="M1809" i="28"/>
  <c r="O1809" i="28" s="1"/>
  <c r="N1809" i="28"/>
  <c r="M1810" i="28"/>
  <c r="O1810" i="28" s="1"/>
  <c r="N1810" i="28"/>
  <c r="N1811" i="28"/>
  <c r="M1811" i="28"/>
  <c r="M1812" i="28"/>
  <c r="O1812" i="28" s="1"/>
  <c r="N1812" i="28"/>
  <c r="M1813" i="28"/>
  <c r="O1813" i="28" s="1"/>
  <c r="N1813" i="28"/>
  <c r="M1814" i="28"/>
  <c r="O1814" i="28" s="1"/>
  <c r="N1814" i="28"/>
  <c r="N1815" i="28"/>
  <c r="M1815" i="28"/>
  <c r="M1816" i="28"/>
  <c r="O1816" i="28" s="1"/>
  <c r="N1816" i="28"/>
  <c r="M1817" i="28"/>
  <c r="O1817" i="28" s="1"/>
  <c r="N1817" i="28"/>
  <c r="M1818" i="28"/>
  <c r="O1818" i="28" s="1"/>
  <c r="N1818" i="28"/>
  <c r="N1819" i="28"/>
  <c r="M1819" i="28"/>
  <c r="M1820" i="28"/>
  <c r="O1820" i="28" s="1"/>
  <c r="N1820" i="28"/>
  <c r="M1821" i="28"/>
  <c r="O1821" i="28" s="1"/>
  <c r="N1821" i="28"/>
  <c r="M1822" i="28"/>
  <c r="O1822" i="28" s="1"/>
  <c r="N1822" i="28"/>
  <c r="N1823" i="28"/>
  <c r="M1823" i="28"/>
  <c r="M1824" i="28"/>
  <c r="O1824" i="28" s="1"/>
  <c r="N1824" i="28"/>
  <c r="M1825" i="28"/>
  <c r="O1825" i="28" s="1"/>
  <c r="N1825" i="28"/>
  <c r="M1826" i="28"/>
  <c r="O1826" i="28" s="1"/>
  <c r="N1826" i="28"/>
  <c r="N1827" i="28"/>
  <c r="M1827" i="28"/>
  <c r="M1828" i="28"/>
  <c r="O1828" i="28" s="1"/>
  <c r="N1828" i="28"/>
  <c r="M1829" i="28"/>
  <c r="O1829" i="28" s="1"/>
  <c r="N1829" i="28"/>
  <c r="M1830" i="28"/>
  <c r="O1830" i="28" s="1"/>
  <c r="N1830" i="28"/>
  <c r="N1831" i="28"/>
  <c r="M1831" i="28"/>
  <c r="M1832" i="28"/>
  <c r="O1832" i="28" s="1"/>
  <c r="N1832" i="28"/>
  <c r="M1833" i="28"/>
  <c r="O1833" i="28" s="1"/>
  <c r="N1833" i="28"/>
  <c r="M1834" i="28"/>
  <c r="O1834" i="28" s="1"/>
  <c r="N1834" i="28"/>
  <c r="N1835" i="28"/>
  <c r="M1835" i="28"/>
  <c r="M1836" i="28"/>
  <c r="O1836" i="28" s="1"/>
  <c r="N1836" i="28"/>
  <c r="M1837" i="28"/>
  <c r="O1837" i="28" s="1"/>
  <c r="N1837" i="28"/>
  <c r="M1838" i="28"/>
  <c r="O1838" i="28" s="1"/>
  <c r="N1838" i="28"/>
  <c r="N1839" i="28"/>
  <c r="M1839" i="28"/>
  <c r="M1840" i="28"/>
  <c r="O1840" i="28" s="1"/>
  <c r="N1840" i="28"/>
  <c r="M1841" i="28"/>
  <c r="O1841" i="28" s="1"/>
  <c r="N1841" i="28"/>
  <c r="M1842" i="28"/>
  <c r="O1842" i="28" s="1"/>
  <c r="N1842" i="28"/>
  <c r="N1843" i="28"/>
  <c r="M1843" i="28"/>
  <c r="M1844" i="28"/>
  <c r="O1844" i="28" s="1"/>
  <c r="N1844" i="28"/>
  <c r="M1845" i="28"/>
  <c r="O1845" i="28" s="1"/>
  <c r="N1845" i="28"/>
  <c r="M1846" i="28"/>
  <c r="O1846" i="28" s="1"/>
  <c r="N1846" i="28"/>
  <c r="N1847" i="28"/>
  <c r="M1847" i="28"/>
  <c r="M1848" i="28"/>
  <c r="O1848" i="28" s="1"/>
  <c r="N1848" i="28"/>
  <c r="M1849" i="28"/>
  <c r="O1849" i="28" s="1"/>
  <c r="N1849" i="28"/>
  <c r="M1850" i="28"/>
  <c r="O1850" i="28" s="1"/>
  <c r="N1850" i="28"/>
  <c r="N1851" i="28"/>
  <c r="M1851" i="28"/>
  <c r="M1852" i="28"/>
  <c r="O1852" i="28" s="1"/>
  <c r="N1852" i="28"/>
  <c r="M1853" i="28"/>
  <c r="O1853" i="28" s="1"/>
  <c r="N1853" i="28"/>
  <c r="M1854" i="28"/>
  <c r="O1854" i="28" s="1"/>
  <c r="N1854" i="28"/>
  <c r="N1855" i="28"/>
  <c r="M1855" i="28"/>
  <c r="M1856" i="28"/>
  <c r="O1856" i="28" s="1"/>
  <c r="N1856" i="28"/>
  <c r="M1857" i="28"/>
  <c r="O1857" i="28" s="1"/>
  <c r="N1857" i="28"/>
  <c r="M1858" i="28"/>
  <c r="O1858" i="28" s="1"/>
  <c r="N1858" i="28"/>
  <c r="N1859" i="28"/>
  <c r="M1859" i="28"/>
  <c r="M1860" i="28"/>
  <c r="O1860" i="28" s="1"/>
  <c r="N1860" i="28"/>
  <c r="M1861" i="28"/>
  <c r="O1861" i="28" s="1"/>
  <c r="N1861" i="28"/>
  <c r="M1862" i="28"/>
  <c r="O1862" i="28" s="1"/>
  <c r="N1862" i="28"/>
  <c r="N1863" i="28"/>
  <c r="M1863" i="28"/>
  <c r="M1864" i="28"/>
  <c r="O1864" i="28" s="1"/>
  <c r="N1864" i="28"/>
  <c r="M1865" i="28"/>
  <c r="O1865" i="28" s="1"/>
  <c r="N1865" i="28"/>
  <c r="M1866" i="28"/>
  <c r="O1866" i="28" s="1"/>
  <c r="N1866" i="28"/>
  <c r="N1867" i="28"/>
  <c r="M1867" i="28"/>
  <c r="M1868" i="28"/>
  <c r="O1868" i="28" s="1"/>
  <c r="N1868" i="28"/>
  <c r="M1869" i="28"/>
  <c r="O1869" i="28" s="1"/>
  <c r="N1869" i="28"/>
  <c r="M1870" i="28"/>
  <c r="O1870" i="28" s="1"/>
  <c r="N1870" i="28"/>
  <c r="N1871" i="28"/>
  <c r="M1871" i="28"/>
  <c r="M1872" i="28"/>
  <c r="O1872" i="28" s="1"/>
  <c r="N1872" i="28"/>
  <c r="M1873" i="28"/>
  <c r="O1873" i="28" s="1"/>
  <c r="N1873" i="28"/>
  <c r="M1874" i="28"/>
  <c r="O1874" i="28" s="1"/>
  <c r="N1874" i="28"/>
  <c r="N1875" i="28"/>
  <c r="M1875" i="28"/>
  <c r="M1876" i="28"/>
  <c r="O1876" i="28" s="1"/>
  <c r="N1876" i="28"/>
  <c r="M1877" i="28"/>
  <c r="O1877" i="28" s="1"/>
  <c r="N1877" i="28"/>
  <c r="M1878" i="28"/>
  <c r="O1878" i="28" s="1"/>
  <c r="N1878" i="28"/>
  <c r="N1879" i="28"/>
  <c r="M1879" i="28"/>
  <c r="M1880" i="28"/>
  <c r="O1880" i="28" s="1"/>
  <c r="N1880" i="28"/>
  <c r="M1881" i="28"/>
  <c r="O1881" i="28" s="1"/>
  <c r="N1881" i="28"/>
  <c r="M1882" i="28"/>
  <c r="O1882" i="28" s="1"/>
  <c r="N1882" i="28"/>
  <c r="N1883" i="28"/>
  <c r="M1883" i="28"/>
  <c r="M1884" i="28"/>
  <c r="O1884" i="28" s="1"/>
  <c r="N1884" i="28"/>
  <c r="N1885" i="28"/>
  <c r="M1885" i="28"/>
  <c r="M1886" i="28"/>
  <c r="O1886" i="28" s="1"/>
  <c r="N1886" i="28"/>
  <c r="N1887" i="28"/>
  <c r="M1887" i="28"/>
  <c r="M1888" i="28"/>
  <c r="O1888" i="28" s="1"/>
  <c r="N1888" i="28"/>
  <c r="N1889" i="28"/>
  <c r="M1889" i="28"/>
  <c r="M1890" i="28"/>
  <c r="O1890" i="28" s="1"/>
  <c r="N1890" i="28"/>
  <c r="N1891" i="28"/>
  <c r="M1891" i="28"/>
  <c r="M1892" i="28"/>
  <c r="O1892" i="28" s="1"/>
  <c r="N1892" i="28"/>
  <c r="N1893" i="28"/>
  <c r="O1893" i="28" s="1"/>
  <c r="M1893" i="28"/>
  <c r="M1894" i="28"/>
  <c r="O1894" i="28" s="1"/>
  <c r="N1894" i="28"/>
  <c r="N1895" i="28"/>
  <c r="M1895" i="28"/>
  <c r="M1896" i="28"/>
  <c r="O1896" i="28" s="1"/>
  <c r="N1896" i="28"/>
  <c r="N1897" i="28"/>
  <c r="M1897" i="28"/>
  <c r="M1898" i="28"/>
  <c r="N1898" i="28"/>
  <c r="N1899" i="28"/>
  <c r="M1899" i="28"/>
  <c r="M1900" i="28"/>
  <c r="O1900" i="28" s="1"/>
  <c r="N1900" i="28"/>
  <c r="N1901" i="28"/>
  <c r="M1901" i="28"/>
  <c r="M1902" i="28"/>
  <c r="O1902" i="28" s="1"/>
  <c r="N1902" i="28"/>
  <c r="N1903" i="28"/>
  <c r="M1903" i="28"/>
  <c r="M1904" i="28"/>
  <c r="O1904" i="28" s="1"/>
  <c r="N1904" i="28"/>
  <c r="N1905" i="28"/>
  <c r="M1905" i="28"/>
  <c r="M1906" i="28"/>
  <c r="O1906" i="28" s="1"/>
  <c r="N1906" i="28"/>
  <c r="N1907" i="28"/>
  <c r="M1907" i="28"/>
  <c r="M1908" i="28"/>
  <c r="O1908" i="28" s="1"/>
  <c r="N1908" i="28"/>
  <c r="N1909" i="28"/>
  <c r="M1909" i="28"/>
  <c r="M1910" i="28"/>
  <c r="O1910" i="28" s="1"/>
  <c r="N1910" i="28"/>
  <c r="N1911" i="28"/>
  <c r="M1911" i="28"/>
  <c r="M1912" i="28"/>
  <c r="O1912" i="28" s="1"/>
  <c r="N1912" i="28"/>
  <c r="N1913" i="28"/>
  <c r="M1913" i="28"/>
  <c r="M1914" i="28"/>
  <c r="O1914" i="28" s="1"/>
  <c r="N1914" i="28"/>
  <c r="N1915" i="28"/>
  <c r="M1915" i="28"/>
  <c r="M1916" i="28"/>
  <c r="O1916" i="28" s="1"/>
  <c r="N1916" i="28"/>
  <c r="N1917" i="28"/>
  <c r="O1917" i="28" s="1"/>
  <c r="M1917" i="28"/>
  <c r="M1918" i="28"/>
  <c r="O1918" i="28" s="1"/>
  <c r="N1918" i="28"/>
  <c r="N1919" i="28"/>
  <c r="M1919" i="28"/>
  <c r="M1920" i="28"/>
  <c r="O1920" i="28" s="1"/>
  <c r="N1920" i="28"/>
  <c r="N1921" i="28"/>
  <c r="O1921" i="28" s="1"/>
  <c r="M1921" i="28"/>
  <c r="M1922" i="28"/>
  <c r="O1922" i="28" s="1"/>
  <c r="N1922" i="28"/>
  <c r="N1923" i="28"/>
  <c r="M1923" i="28"/>
  <c r="M1924" i="28"/>
  <c r="O1924" i="28" s="1"/>
  <c r="N1924" i="28"/>
  <c r="N1925" i="28"/>
  <c r="O1925" i="28" s="1"/>
  <c r="M1925" i="28"/>
  <c r="M1926" i="28"/>
  <c r="N1926" i="28"/>
  <c r="N1927" i="28"/>
  <c r="M1927" i="28"/>
  <c r="M1928" i="28"/>
  <c r="O1928" i="28" s="1"/>
  <c r="N1928" i="28"/>
  <c r="N1929" i="28"/>
  <c r="M1929" i="28"/>
  <c r="M1930" i="28"/>
  <c r="O1930" i="28" s="1"/>
  <c r="N1930" i="28"/>
  <c r="N1931" i="28"/>
  <c r="M1931" i="28"/>
  <c r="M1932" i="28"/>
  <c r="O1932" i="28" s="1"/>
  <c r="N1932" i="28"/>
  <c r="N1933" i="28"/>
  <c r="M1933" i="28"/>
  <c r="M1934" i="28"/>
  <c r="O1934" i="28" s="1"/>
  <c r="N1934" i="28"/>
  <c r="N1935" i="28"/>
  <c r="M1935" i="28"/>
  <c r="M1936" i="28"/>
  <c r="O1936" i="28" s="1"/>
  <c r="N1936" i="28"/>
  <c r="N1937" i="28"/>
  <c r="M1937" i="28"/>
  <c r="M1938" i="28"/>
  <c r="O1938" i="28" s="1"/>
  <c r="N1938" i="28"/>
  <c r="N1939" i="28"/>
  <c r="M1939" i="28"/>
  <c r="M1940" i="28"/>
  <c r="O1940" i="28" s="1"/>
  <c r="N1940" i="28"/>
  <c r="N1941" i="28"/>
  <c r="M1941" i="28"/>
  <c r="M1942" i="28"/>
  <c r="O1942" i="28" s="1"/>
  <c r="N1942" i="28"/>
  <c r="N1943" i="28"/>
  <c r="M1943" i="28"/>
  <c r="M1944" i="28"/>
  <c r="O1944" i="28" s="1"/>
  <c r="N1944" i="28"/>
  <c r="N1945" i="28"/>
  <c r="M1945" i="28"/>
  <c r="M1946" i="28"/>
  <c r="O1946" i="28" s="1"/>
  <c r="N1946" i="28"/>
  <c r="N1947" i="28"/>
  <c r="M1947" i="28"/>
  <c r="M1948" i="28"/>
  <c r="O1948" i="28" s="1"/>
  <c r="N1948" i="28"/>
  <c r="N1949" i="28"/>
  <c r="M1949" i="28"/>
  <c r="M1950" i="28"/>
  <c r="O1950" i="28" s="1"/>
  <c r="N1950" i="28"/>
  <c r="N1951" i="28"/>
  <c r="M1951" i="28"/>
  <c r="M1952" i="28"/>
  <c r="O1952" i="28" s="1"/>
  <c r="N1952" i="28"/>
  <c r="N1953" i="28"/>
  <c r="M1953" i="28"/>
  <c r="M1954" i="28"/>
  <c r="O1954" i="28" s="1"/>
  <c r="N1954" i="28"/>
  <c r="N1955" i="28"/>
  <c r="M1955" i="28"/>
  <c r="M1956" i="28"/>
  <c r="O1956" i="28" s="1"/>
  <c r="N1956" i="28"/>
  <c r="N1957" i="28"/>
  <c r="O1957" i="28" s="1"/>
  <c r="M1957" i="28"/>
  <c r="M1958" i="28"/>
  <c r="O1958" i="28" s="1"/>
  <c r="N1958" i="28"/>
  <c r="N1959" i="28"/>
  <c r="M1959" i="28"/>
  <c r="M1960" i="28"/>
  <c r="O1960" i="28" s="1"/>
  <c r="N1960" i="28"/>
  <c r="N1961" i="28"/>
  <c r="M1961" i="28"/>
  <c r="M1962" i="28"/>
  <c r="O1962" i="28" s="1"/>
  <c r="N1962" i="28"/>
  <c r="N1963" i="28"/>
  <c r="M1963" i="28"/>
  <c r="M1964" i="28"/>
  <c r="O1964" i="28" s="1"/>
  <c r="N1964" i="28"/>
  <c r="N1965" i="28"/>
  <c r="O1965" i="28" s="1"/>
  <c r="M1965" i="28"/>
  <c r="M1966" i="28"/>
  <c r="O1966" i="28" s="1"/>
  <c r="N1966" i="28"/>
  <c r="N1967" i="28"/>
  <c r="M1967" i="28"/>
  <c r="M1968" i="28"/>
  <c r="O1968" i="28" s="1"/>
  <c r="N1968" i="28"/>
  <c r="N1969" i="28"/>
  <c r="M1969" i="28"/>
  <c r="M1970" i="28"/>
  <c r="O1970" i="28" s="1"/>
  <c r="N1970" i="28"/>
  <c r="N1971" i="28"/>
  <c r="M1971" i="28"/>
  <c r="M1972" i="28"/>
  <c r="O1972" i="28" s="1"/>
  <c r="N1972" i="28"/>
  <c r="N1973" i="28"/>
  <c r="M1973" i="28"/>
  <c r="M1974" i="28"/>
  <c r="O1974" i="28" s="1"/>
  <c r="N1974" i="28"/>
  <c r="N1975" i="28"/>
  <c r="M1975" i="28"/>
  <c r="M1976" i="28"/>
  <c r="O1976" i="28" s="1"/>
  <c r="N1976" i="28"/>
  <c r="N1977" i="28"/>
  <c r="M1977" i="28"/>
  <c r="M1978" i="28"/>
  <c r="O1978" i="28" s="1"/>
  <c r="N1978" i="28"/>
  <c r="N1979" i="28"/>
  <c r="M1979" i="28"/>
  <c r="M1980" i="28"/>
  <c r="O1980" i="28" s="1"/>
  <c r="N1980" i="28"/>
  <c r="N1981" i="28"/>
  <c r="M1981" i="28"/>
  <c r="M1982" i="28"/>
  <c r="O1982" i="28" s="1"/>
  <c r="N1982" i="28"/>
  <c r="N1983" i="28"/>
  <c r="M1983" i="28"/>
  <c r="M1984" i="28"/>
  <c r="O1984" i="28" s="1"/>
  <c r="N1984" i="28"/>
  <c r="N1985" i="28"/>
  <c r="M1985" i="28"/>
  <c r="M1986" i="28"/>
  <c r="O1986" i="28" s="1"/>
  <c r="N1986" i="28"/>
  <c r="N1987" i="28"/>
  <c r="M1987" i="28"/>
  <c r="M1988" i="28"/>
  <c r="O1988" i="28" s="1"/>
  <c r="N1988" i="28"/>
  <c r="N1989" i="28"/>
  <c r="M1989" i="28"/>
  <c r="M1990" i="28"/>
  <c r="O1990" i="28" s="1"/>
  <c r="N1990" i="28"/>
  <c r="N1991" i="28"/>
  <c r="M1991" i="28"/>
  <c r="M1992" i="28"/>
  <c r="O1992" i="28" s="1"/>
  <c r="N1992" i="28"/>
  <c r="N1993" i="28"/>
  <c r="M1993" i="28"/>
  <c r="M1994" i="28"/>
  <c r="O1994" i="28" s="1"/>
  <c r="N1994" i="28"/>
  <c r="M1995" i="28"/>
  <c r="O1995" i="28" s="1"/>
  <c r="N1995" i="28"/>
  <c r="N1996" i="28"/>
  <c r="M1996" i="28"/>
  <c r="M1997" i="28"/>
  <c r="O1997" i="28" s="1"/>
  <c r="N1997" i="28"/>
  <c r="N1998" i="28"/>
  <c r="O1998" i="28" s="1"/>
  <c r="M1998" i="28"/>
  <c r="M1999" i="28"/>
  <c r="O1999" i="28" s="1"/>
  <c r="N1999" i="28"/>
  <c r="N2000" i="28"/>
  <c r="M2000" i="28"/>
  <c r="M2001" i="28"/>
  <c r="O2001" i="28" s="1"/>
  <c r="N2001" i="28"/>
  <c r="N2002" i="28"/>
  <c r="M2002" i="28"/>
  <c r="M2003" i="28"/>
  <c r="O2003" i="28" s="1"/>
  <c r="N2003" i="28"/>
  <c r="N2004" i="28"/>
  <c r="M2004" i="28"/>
  <c r="M2005" i="28"/>
  <c r="O2005" i="28" s="1"/>
  <c r="N2005" i="28"/>
  <c r="N2006" i="28"/>
  <c r="M2006" i="28"/>
  <c r="M2007" i="28"/>
  <c r="O2007" i="28" s="1"/>
  <c r="N2007" i="28"/>
  <c r="N2008" i="28"/>
  <c r="M2008" i="28"/>
  <c r="N2009" i="28"/>
  <c r="M2009" i="28"/>
  <c r="M2010" i="28"/>
  <c r="O2010" i="28" s="1"/>
  <c r="N2010" i="28"/>
  <c r="M2011" i="28"/>
  <c r="O2011" i="28" s="1"/>
  <c r="N2011" i="28"/>
  <c r="M2012" i="28"/>
  <c r="O2012" i="28" s="1"/>
  <c r="N2012" i="28"/>
  <c r="N2013" i="28"/>
  <c r="M2013" i="28"/>
  <c r="M2014" i="28"/>
  <c r="O2014" i="28" s="1"/>
  <c r="N2014" i="28"/>
  <c r="M2015" i="28"/>
  <c r="O2015" i="28" s="1"/>
  <c r="N2015" i="28"/>
  <c r="M2016" i="28"/>
  <c r="O2016" i="28" s="1"/>
  <c r="N2016" i="28"/>
  <c r="N2017" i="28"/>
  <c r="M2017" i="28"/>
  <c r="M2018" i="28"/>
  <c r="O2018" i="28" s="1"/>
  <c r="N2018" i="28"/>
  <c r="N2019" i="28"/>
  <c r="M2019" i="28"/>
  <c r="M2020" i="28"/>
  <c r="O2020" i="28" s="1"/>
  <c r="N2020" i="28"/>
  <c r="N2021" i="28"/>
  <c r="O2021" i="28" s="1"/>
  <c r="M2021" i="28"/>
  <c r="M2022" i="28"/>
  <c r="O2022" i="28" s="1"/>
  <c r="N2022" i="28"/>
  <c r="N2023" i="28"/>
  <c r="M2023" i="28"/>
  <c r="M2024" i="28"/>
  <c r="O2024" i="28" s="1"/>
  <c r="N2024" i="28"/>
  <c r="N2025" i="28"/>
  <c r="M2025" i="28"/>
  <c r="M2026" i="28"/>
  <c r="O2026" i="28" s="1"/>
  <c r="N2026" i="28"/>
  <c r="N2027" i="28"/>
  <c r="M2027" i="28"/>
  <c r="M2028" i="28"/>
  <c r="O2028" i="28" s="1"/>
  <c r="N2028" i="28"/>
  <c r="N2029" i="28"/>
  <c r="M2029" i="28"/>
  <c r="M2030" i="28"/>
  <c r="O2030" i="28" s="1"/>
  <c r="N2030" i="28"/>
  <c r="N2031" i="28"/>
  <c r="M2031" i="28"/>
  <c r="M2032" i="28"/>
  <c r="O2032" i="28" s="1"/>
  <c r="N2032" i="28"/>
  <c r="N2033" i="28"/>
  <c r="O2033" i="28" s="1"/>
  <c r="M2033" i="28"/>
  <c r="M2034" i="28"/>
  <c r="O2034" i="28" s="1"/>
  <c r="N2034" i="28"/>
  <c r="N2035" i="28"/>
  <c r="M2035" i="28"/>
  <c r="M2036" i="28"/>
  <c r="O2036" i="28" s="1"/>
  <c r="N2036" i="28"/>
  <c r="N2037" i="28"/>
  <c r="M2037" i="28"/>
  <c r="M2038" i="28"/>
  <c r="O2038" i="28" s="1"/>
  <c r="N2038" i="28"/>
  <c r="N2039" i="28"/>
  <c r="M2039" i="28"/>
  <c r="M2040" i="28"/>
  <c r="O2040" i="28" s="1"/>
  <c r="N2040" i="28"/>
  <c r="N2041" i="28"/>
  <c r="M2041" i="28"/>
  <c r="M2042" i="28"/>
  <c r="O2042" i="28" s="1"/>
  <c r="N2042" i="28"/>
  <c r="N2043" i="28"/>
  <c r="M2043" i="28"/>
  <c r="M2044" i="28"/>
  <c r="O2044" i="28" s="1"/>
  <c r="N2044" i="28"/>
  <c r="N2045" i="28"/>
  <c r="M2045" i="28"/>
  <c r="M2046" i="28"/>
  <c r="O2046" i="28" s="1"/>
  <c r="N2046" i="28"/>
  <c r="N2047" i="28"/>
  <c r="M2047" i="28"/>
  <c r="M2048" i="28"/>
  <c r="O2048" i="28" s="1"/>
  <c r="N2048" i="28"/>
  <c r="N2049" i="28"/>
  <c r="M2049" i="28"/>
  <c r="M2050" i="28"/>
  <c r="O2050" i="28" s="1"/>
  <c r="N2050" i="28"/>
  <c r="N2051" i="28"/>
  <c r="M2051" i="28"/>
  <c r="M2052" i="28"/>
  <c r="O2052" i="28" s="1"/>
  <c r="N2052" i="28"/>
  <c r="N2053" i="28"/>
  <c r="M2053" i="28"/>
  <c r="M2054" i="28"/>
  <c r="O2054" i="28" s="1"/>
  <c r="N2054" i="28"/>
  <c r="N2055" i="28"/>
  <c r="M2055" i="28"/>
  <c r="M2056" i="28"/>
  <c r="O2056" i="28" s="1"/>
  <c r="N2056" i="28"/>
  <c r="N2057" i="28"/>
  <c r="M2057" i="28"/>
  <c r="M2058" i="28"/>
  <c r="O2058" i="28" s="1"/>
  <c r="N2058" i="28"/>
  <c r="N2059" i="28"/>
  <c r="M2059" i="28"/>
  <c r="M2060" i="28"/>
  <c r="O2060" i="28" s="1"/>
  <c r="N2060" i="28"/>
  <c r="N2061" i="28"/>
  <c r="M2061" i="28"/>
  <c r="M2062" i="28"/>
  <c r="O2062" i="28" s="1"/>
  <c r="N2062" i="28"/>
  <c r="N2063" i="28"/>
  <c r="M2063" i="28"/>
  <c r="M2064" i="28"/>
  <c r="O2064" i="28" s="1"/>
  <c r="N2064" i="28"/>
  <c r="N2065" i="28"/>
  <c r="M2065" i="28"/>
  <c r="M2066" i="28"/>
  <c r="O2066" i="28" s="1"/>
  <c r="N2066" i="28"/>
  <c r="N2067" i="28"/>
  <c r="M2067" i="28"/>
  <c r="M2068" i="28"/>
  <c r="O2068" i="28" s="1"/>
  <c r="N2068" i="28"/>
  <c r="N2069" i="28"/>
  <c r="M2069" i="28"/>
  <c r="M2070" i="28"/>
  <c r="O2070" i="28" s="1"/>
  <c r="N2070" i="28"/>
  <c r="N2071" i="28"/>
  <c r="M2071" i="28"/>
  <c r="M2072" i="28"/>
  <c r="O2072" i="28" s="1"/>
  <c r="N2072" i="28"/>
  <c r="N2073" i="28"/>
  <c r="M2073" i="28"/>
  <c r="M2074" i="28"/>
  <c r="O2074" i="28" s="1"/>
  <c r="N2074" i="28"/>
  <c r="N2075" i="28"/>
  <c r="M2075" i="28"/>
  <c r="M2076" i="28"/>
  <c r="O2076" i="28" s="1"/>
  <c r="N2076" i="28"/>
  <c r="N2077" i="28"/>
  <c r="M2077" i="28"/>
  <c r="M2078" i="28"/>
  <c r="O2078" i="28" s="1"/>
  <c r="N2078" i="28"/>
  <c r="N2079" i="28"/>
  <c r="M2079" i="28"/>
  <c r="M2080" i="28"/>
  <c r="O2080" i="28" s="1"/>
  <c r="N2080" i="28"/>
  <c r="N2081" i="28"/>
  <c r="M2081" i="28"/>
  <c r="M2082" i="28"/>
  <c r="O2082" i="28" s="1"/>
  <c r="N2082" i="28"/>
  <c r="N2083" i="28"/>
  <c r="M2083" i="28"/>
  <c r="M2084" i="28"/>
  <c r="O2084" i="28" s="1"/>
  <c r="N2084" i="28"/>
  <c r="N2085" i="28"/>
  <c r="M2085" i="28"/>
  <c r="M2086" i="28"/>
  <c r="O2086" i="28" s="1"/>
  <c r="N2086" i="28"/>
  <c r="N2087" i="28"/>
  <c r="M2087" i="28"/>
  <c r="M2088" i="28"/>
  <c r="O2088" i="28" s="1"/>
  <c r="N2088" i="28"/>
  <c r="N2089" i="28"/>
  <c r="M2089" i="28"/>
  <c r="M2090" i="28"/>
  <c r="O2090" i="28" s="1"/>
  <c r="N2090" i="28"/>
  <c r="N2091" i="28"/>
  <c r="M2091" i="28"/>
  <c r="M2092" i="28"/>
  <c r="O2092" i="28" s="1"/>
  <c r="N2092" i="28"/>
  <c r="N2093" i="28"/>
  <c r="M2093" i="28"/>
  <c r="M2094" i="28"/>
  <c r="O2094" i="28" s="1"/>
  <c r="N2094" i="28"/>
  <c r="N2095" i="28"/>
  <c r="M2095" i="28"/>
  <c r="M2096" i="28"/>
  <c r="O2096" i="28" s="1"/>
  <c r="N2096" i="28"/>
  <c r="N2097" i="28"/>
  <c r="M2097" i="28"/>
  <c r="M2098" i="28"/>
  <c r="O2098" i="28" s="1"/>
  <c r="N2098" i="28"/>
  <c r="N2099" i="28"/>
  <c r="M2099" i="28"/>
  <c r="M2100" i="28"/>
  <c r="O2100" i="28" s="1"/>
  <c r="N2100" i="28"/>
  <c r="N2101" i="28"/>
  <c r="M2101" i="28"/>
  <c r="M2102" i="28"/>
  <c r="O2102" i="28" s="1"/>
  <c r="N2102" i="28"/>
  <c r="N2103" i="28"/>
  <c r="M2103" i="28"/>
  <c r="M2104" i="28"/>
  <c r="O2104" i="28" s="1"/>
  <c r="N2104" i="28"/>
  <c r="N2105" i="28"/>
  <c r="M2105" i="28"/>
  <c r="M2106" i="28"/>
  <c r="O2106" i="28" s="1"/>
  <c r="N2106" i="28"/>
  <c r="N2107" i="28"/>
  <c r="M2107" i="28"/>
  <c r="M2108" i="28"/>
  <c r="O2108" i="28" s="1"/>
  <c r="N2108" i="28"/>
  <c r="N2109" i="28"/>
  <c r="M2109" i="28"/>
  <c r="M2110" i="28"/>
  <c r="O2110" i="28" s="1"/>
  <c r="N2110" i="28"/>
  <c r="N2111" i="28"/>
  <c r="M2111" i="28"/>
  <c r="M2112" i="28"/>
  <c r="O2112" i="28" s="1"/>
  <c r="N2112" i="28"/>
  <c r="N2113" i="28"/>
  <c r="M2113" i="28"/>
  <c r="M2114" i="28"/>
  <c r="O2114" i="28" s="1"/>
  <c r="N2114" i="28"/>
  <c r="N2115" i="28"/>
  <c r="M2115" i="28"/>
  <c r="M2116" i="28"/>
  <c r="O2116" i="28" s="1"/>
  <c r="N2116" i="28"/>
  <c r="N2117" i="28"/>
  <c r="M2117" i="28"/>
  <c r="M2118" i="28"/>
  <c r="O2118" i="28" s="1"/>
  <c r="N2118" i="28"/>
  <c r="N2119" i="28"/>
  <c r="M2119" i="28"/>
  <c r="M2120" i="28"/>
  <c r="O2120" i="28" s="1"/>
  <c r="N2120" i="28"/>
  <c r="N2121" i="28"/>
  <c r="M2121" i="28"/>
  <c r="M2122" i="28"/>
  <c r="O2122" i="28" s="1"/>
  <c r="N2122" i="28"/>
  <c r="N2123" i="28"/>
  <c r="M2123" i="28"/>
  <c r="M2124" i="28"/>
  <c r="O2124" i="28" s="1"/>
  <c r="N2124" i="28"/>
  <c r="N2125" i="28"/>
  <c r="M2125" i="28"/>
  <c r="M2126" i="28"/>
  <c r="O2126" i="28" s="1"/>
  <c r="N2126" i="28"/>
  <c r="N2127" i="28"/>
  <c r="M2127" i="28"/>
  <c r="M2128" i="28"/>
  <c r="O2128" i="28" s="1"/>
  <c r="N2128" i="28"/>
  <c r="N2129" i="28"/>
  <c r="M2129" i="28"/>
  <c r="M2130" i="28"/>
  <c r="O2130" i="28" s="1"/>
  <c r="N2130" i="28"/>
  <c r="N2131" i="28"/>
  <c r="M2131" i="28"/>
  <c r="M2132" i="28"/>
  <c r="O2132" i="28" s="1"/>
  <c r="N2132" i="28"/>
  <c r="N2133" i="28"/>
  <c r="M2133" i="28"/>
  <c r="M2134" i="28"/>
  <c r="O2134" i="28" s="1"/>
  <c r="N2134" i="28"/>
  <c r="N2135" i="28"/>
  <c r="M2135" i="28"/>
  <c r="M2136" i="28"/>
  <c r="O2136" i="28" s="1"/>
  <c r="N2136" i="28"/>
  <c r="N2137" i="28"/>
  <c r="M2137" i="28"/>
  <c r="M2138" i="28"/>
  <c r="O2138" i="28" s="1"/>
  <c r="N2138" i="28"/>
  <c r="N2139" i="28"/>
  <c r="M2139" i="28"/>
  <c r="M2140" i="28"/>
  <c r="O2140" i="28" s="1"/>
  <c r="N2140" i="28"/>
  <c r="N2141" i="28"/>
  <c r="M2141" i="28"/>
  <c r="M2142" i="28"/>
  <c r="O2142" i="28" s="1"/>
  <c r="N2142" i="28"/>
  <c r="N2143" i="28"/>
  <c r="M2143" i="28"/>
  <c r="M2144" i="28"/>
  <c r="O2144" i="28" s="1"/>
  <c r="N2144" i="28"/>
  <c r="N2145" i="28"/>
  <c r="M2145" i="28"/>
  <c r="M2146" i="28"/>
  <c r="O2146" i="28" s="1"/>
  <c r="N2146" i="28"/>
  <c r="N2147" i="28"/>
  <c r="M2147" i="28"/>
  <c r="M2148" i="28"/>
  <c r="O2148" i="28" s="1"/>
  <c r="N2148" i="28"/>
  <c r="N2149" i="28"/>
  <c r="M2149" i="28"/>
  <c r="N2150" i="28"/>
  <c r="M2150" i="28"/>
  <c r="M2151" i="28"/>
  <c r="O2151" i="28" s="1"/>
  <c r="N2151" i="28"/>
  <c r="N2152" i="28"/>
  <c r="M2152" i="28"/>
  <c r="M2153" i="28"/>
  <c r="N2153" i="28"/>
  <c r="N2154" i="28"/>
  <c r="M2154" i="28"/>
  <c r="M2155" i="28"/>
  <c r="O2155" i="28" s="1"/>
  <c r="N2155" i="28"/>
  <c r="N2156" i="28"/>
  <c r="M2156" i="28"/>
  <c r="M2157" i="28"/>
  <c r="O2157" i="28" s="1"/>
  <c r="N2157" i="28"/>
  <c r="N2158" i="28"/>
  <c r="M2158" i="28"/>
  <c r="M2159" i="28"/>
  <c r="O2159" i="28" s="1"/>
  <c r="N2159" i="28"/>
  <c r="N2160" i="28"/>
  <c r="M2160" i="28"/>
  <c r="M2161" i="28"/>
  <c r="O2161" i="28" s="1"/>
  <c r="N2161" i="28"/>
  <c r="N2162" i="28"/>
  <c r="M2162" i="28"/>
  <c r="M2163" i="28"/>
  <c r="O2163" i="28" s="1"/>
  <c r="N2163" i="28"/>
  <c r="N2164" i="28"/>
  <c r="M2164" i="28"/>
  <c r="M2165" i="28"/>
  <c r="N2165" i="28"/>
  <c r="N2166" i="28"/>
  <c r="M2166" i="28"/>
  <c r="M2167" i="28"/>
  <c r="O2167" i="28" s="1"/>
  <c r="N2167" i="28"/>
  <c r="N2168" i="28"/>
  <c r="M2168" i="28"/>
  <c r="M2169" i="28"/>
  <c r="O2169" i="28" s="1"/>
  <c r="N2169" i="28"/>
  <c r="N2170" i="28"/>
  <c r="M2170" i="28"/>
  <c r="M2171" i="28"/>
  <c r="O2171" i="28" s="1"/>
  <c r="N2171" i="28"/>
  <c r="N2172" i="28"/>
  <c r="M2172" i="28"/>
  <c r="M2173" i="28"/>
  <c r="O2173" i="28" s="1"/>
  <c r="N2173" i="28"/>
  <c r="N2174" i="28"/>
  <c r="M2174" i="28"/>
  <c r="M2175" i="28"/>
  <c r="O2175" i="28" s="1"/>
  <c r="N2175" i="28"/>
  <c r="N2176" i="28"/>
  <c r="M2176" i="28"/>
  <c r="M2177" i="28"/>
  <c r="O2177" i="28" s="1"/>
  <c r="N2177" i="28"/>
  <c r="N2178" i="28"/>
  <c r="M2178" i="28"/>
  <c r="M2179" i="28"/>
  <c r="O2179" i="28" s="1"/>
  <c r="N2179" i="28"/>
  <c r="N2180" i="28"/>
  <c r="M2180" i="28"/>
  <c r="M2181" i="28"/>
  <c r="O2181" i="28" s="1"/>
  <c r="N2181" i="28"/>
  <c r="N2182" i="28"/>
  <c r="M2182" i="28"/>
  <c r="M2183" i="28"/>
  <c r="O2183" i="28" s="1"/>
  <c r="N2183" i="28"/>
  <c r="N2184" i="28"/>
  <c r="M2184" i="28"/>
  <c r="M2185" i="28"/>
  <c r="O2185" i="28" s="1"/>
  <c r="N2185" i="28"/>
  <c r="N2186" i="28"/>
  <c r="M2186" i="28"/>
  <c r="M2187" i="28"/>
  <c r="O2187" i="28" s="1"/>
  <c r="N2187" i="28"/>
  <c r="N2188" i="28"/>
  <c r="M2188" i="28"/>
  <c r="M2189" i="28"/>
  <c r="O2189" i="28" s="1"/>
  <c r="N2189" i="28"/>
  <c r="N2190" i="28"/>
  <c r="M2190" i="28"/>
  <c r="M2191" i="28"/>
  <c r="O2191" i="28" s="1"/>
  <c r="N2191" i="28"/>
  <c r="N2192" i="28"/>
  <c r="O2192" i="28" s="1"/>
  <c r="M2192" i="28"/>
  <c r="M2193" i="28"/>
  <c r="O2193" i="28" s="1"/>
  <c r="N2193" i="28"/>
  <c r="N2194" i="28"/>
  <c r="M2194" i="28"/>
  <c r="M2195" i="28"/>
  <c r="O2195" i="28" s="1"/>
  <c r="N2195" i="28"/>
  <c r="N2196" i="28"/>
  <c r="M2196" i="28"/>
  <c r="M2197" i="28"/>
  <c r="O2197" i="28" s="1"/>
  <c r="N2197" i="28"/>
  <c r="N2198" i="28"/>
  <c r="M2198" i="28"/>
  <c r="M2199" i="28"/>
  <c r="O2199" i="28" s="1"/>
  <c r="N2199" i="28"/>
  <c r="N2200" i="28"/>
  <c r="M2200" i="28"/>
  <c r="M2201" i="28"/>
  <c r="O2201" i="28" s="1"/>
  <c r="N2201" i="28"/>
  <c r="N2202" i="28"/>
  <c r="M2202" i="28"/>
  <c r="M2203" i="28"/>
  <c r="O2203" i="28" s="1"/>
  <c r="N2203" i="28"/>
  <c r="N2204" i="28"/>
  <c r="O2204" i="28" s="1"/>
  <c r="M2204" i="28"/>
  <c r="M2205" i="28"/>
  <c r="O2205" i="28" s="1"/>
  <c r="N2205" i="28"/>
  <c r="N2206" i="28"/>
  <c r="M2206" i="28"/>
  <c r="M2207" i="28"/>
  <c r="O2207" i="28" s="1"/>
  <c r="N2207" i="28"/>
  <c r="N2208" i="28"/>
  <c r="O2208" i="28" s="1"/>
  <c r="M2208" i="28"/>
  <c r="M2209" i="28"/>
  <c r="O2209" i="28" s="1"/>
  <c r="N2209" i="28"/>
  <c r="N2210" i="28"/>
  <c r="M2210" i="28"/>
  <c r="M2211" i="28"/>
  <c r="O2211" i="28" s="1"/>
  <c r="N2211" i="28"/>
  <c r="N2212" i="28"/>
  <c r="M2212" i="28"/>
  <c r="M2213" i="28"/>
  <c r="O2213" i="28" s="1"/>
  <c r="N2213" i="28"/>
  <c r="N2214" i="28"/>
  <c r="M2214" i="28"/>
  <c r="M2215" i="28"/>
  <c r="O2215" i="28" s="1"/>
  <c r="N2215" i="28"/>
  <c r="N2216" i="28"/>
  <c r="M2216" i="28"/>
  <c r="M2217" i="28"/>
  <c r="O2217" i="28" s="1"/>
  <c r="N2217" i="28"/>
  <c r="N2218" i="28"/>
  <c r="M2218" i="28"/>
  <c r="M2219" i="28"/>
  <c r="O2219" i="28" s="1"/>
  <c r="N2219" i="28"/>
  <c r="N2220" i="28"/>
  <c r="M2220" i="28"/>
  <c r="M2221" i="28"/>
  <c r="O2221" i="28" s="1"/>
  <c r="N2221" i="28"/>
  <c r="N2222" i="28"/>
  <c r="M2222" i="28"/>
  <c r="M2223" i="28"/>
  <c r="O2223" i="28" s="1"/>
  <c r="N2223" i="28"/>
  <c r="N2224" i="28"/>
  <c r="M2224" i="28"/>
  <c r="M2225" i="28"/>
  <c r="O2225" i="28" s="1"/>
  <c r="N2225" i="28"/>
  <c r="N2226" i="28"/>
  <c r="M2226" i="28"/>
  <c r="M2227" i="28"/>
  <c r="O2227" i="28" s="1"/>
  <c r="N2227" i="28"/>
  <c r="N2228" i="28"/>
  <c r="M2228" i="28"/>
  <c r="M2229" i="28"/>
  <c r="O2229" i="28" s="1"/>
  <c r="N2229" i="28"/>
  <c r="N2230" i="28"/>
  <c r="M2230" i="28"/>
  <c r="M2231" i="28"/>
  <c r="O2231" i="28" s="1"/>
  <c r="N2231" i="28"/>
  <c r="N2232" i="28"/>
  <c r="M2232" i="28"/>
  <c r="M2233" i="28"/>
  <c r="O2233" i="28" s="1"/>
  <c r="N2233" i="28"/>
  <c r="N2234" i="28"/>
  <c r="M2234" i="28"/>
  <c r="M2235" i="28"/>
  <c r="O2235" i="28" s="1"/>
  <c r="N2235" i="28"/>
  <c r="N2236" i="28"/>
  <c r="M2236" i="28"/>
  <c r="M2237" i="28"/>
  <c r="O2237" i="28" s="1"/>
  <c r="N2237" i="28"/>
  <c r="N2238" i="28"/>
  <c r="M2238" i="28"/>
  <c r="M2239" i="28"/>
  <c r="O2239" i="28" s="1"/>
  <c r="N2239" i="28"/>
  <c r="N2240" i="28"/>
  <c r="M2240" i="28"/>
  <c r="M2241" i="28"/>
  <c r="O2241" i="28" s="1"/>
  <c r="N2241" i="28"/>
  <c r="N2242" i="28"/>
  <c r="M2242" i="28"/>
  <c r="M2243" i="28"/>
  <c r="O2243" i="28" s="1"/>
  <c r="N2243" i="28"/>
  <c r="N2244" i="28"/>
  <c r="M2244" i="28"/>
  <c r="M2245" i="28"/>
  <c r="O2245" i="28" s="1"/>
  <c r="N2245" i="28"/>
  <c r="N2246" i="28"/>
  <c r="M2246" i="28"/>
  <c r="M2247" i="28"/>
  <c r="O2247" i="28" s="1"/>
  <c r="N2247" i="28"/>
  <c r="N2248" i="28"/>
  <c r="M2248" i="28"/>
  <c r="M2249" i="28"/>
  <c r="O2249" i="28" s="1"/>
  <c r="N2249" i="28"/>
  <c r="N2250" i="28"/>
  <c r="M2250" i="28"/>
  <c r="M2251" i="28"/>
  <c r="O2251" i="28" s="1"/>
  <c r="N2251" i="28"/>
  <c r="N2252" i="28"/>
  <c r="O2252" i="28" s="1"/>
  <c r="M2252" i="28"/>
  <c r="M2253" i="28"/>
  <c r="O2253" i="28" s="1"/>
  <c r="N2253" i="28"/>
  <c r="N2254" i="28"/>
  <c r="M2254" i="28"/>
  <c r="M2255" i="28"/>
  <c r="O2255" i="28" s="1"/>
  <c r="N2255" i="28"/>
  <c r="N2256" i="28"/>
  <c r="O2256" i="28" s="1"/>
  <c r="M2256" i="28"/>
  <c r="M2257" i="28"/>
  <c r="O2257" i="28" s="1"/>
  <c r="N2257" i="28"/>
  <c r="N2258" i="28"/>
  <c r="M2258" i="28"/>
  <c r="M2259" i="28"/>
  <c r="O2259" i="28" s="1"/>
  <c r="N2259" i="28"/>
  <c r="N2260" i="28"/>
  <c r="M2260" i="28"/>
  <c r="M2261" i="28"/>
  <c r="O2261" i="28" s="1"/>
  <c r="N2261" i="28"/>
  <c r="N2262" i="28"/>
  <c r="M2262" i="28"/>
  <c r="M2263" i="28"/>
  <c r="O2263" i="28" s="1"/>
  <c r="N2263" i="28"/>
  <c r="N2264" i="28"/>
  <c r="M2264" i="28"/>
  <c r="M2265" i="28"/>
  <c r="O2265" i="28" s="1"/>
  <c r="N2265" i="28"/>
  <c r="N2266" i="28"/>
  <c r="M2266" i="28"/>
  <c r="M2267" i="28"/>
  <c r="O2267" i="28" s="1"/>
  <c r="N2267" i="28"/>
  <c r="N2268" i="28"/>
  <c r="O2268" i="28" s="1"/>
  <c r="M2268" i="28"/>
  <c r="M2269" i="28"/>
  <c r="O2269" i="28" s="1"/>
  <c r="N2269" i="28"/>
  <c r="N2270" i="28"/>
  <c r="M2270" i="28"/>
  <c r="M2271" i="28"/>
  <c r="O2271" i="28" s="1"/>
  <c r="N2271" i="28"/>
  <c r="N2272" i="28"/>
  <c r="O2272" i="28" s="1"/>
  <c r="M2272" i="28"/>
  <c r="M2273" i="28"/>
  <c r="O2273" i="28" s="1"/>
  <c r="N2273" i="28"/>
  <c r="N2274" i="28"/>
  <c r="M2274" i="28"/>
  <c r="M2275" i="28"/>
  <c r="O2275" i="28" s="1"/>
  <c r="N2275" i="28"/>
  <c r="N2276" i="28"/>
  <c r="M2276" i="28"/>
  <c r="M2277" i="28"/>
  <c r="O2277" i="28" s="1"/>
  <c r="N2277" i="28"/>
  <c r="N2278" i="28"/>
  <c r="M2278" i="28"/>
  <c r="M2279" i="28"/>
  <c r="O2279" i="28" s="1"/>
  <c r="N2279" i="28"/>
  <c r="N2280" i="28"/>
  <c r="M2280" i="28"/>
  <c r="M2281" i="28"/>
  <c r="O2281" i="28" s="1"/>
  <c r="N2281" i="28"/>
  <c r="N2282" i="28"/>
  <c r="M2282" i="28"/>
  <c r="M2283" i="28"/>
  <c r="O2283" i="28" s="1"/>
  <c r="N2283" i="28"/>
  <c r="N2284" i="28"/>
  <c r="M2284" i="28"/>
  <c r="M2285" i="28"/>
  <c r="O2285" i="28" s="1"/>
  <c r="N2285" i="28"/>
  <c r="N2286" i="28"/>
  <c r="M2286" i="28"/>
  <c r="N2287" i="28"/>
  <c r="M2287" i="28"/>
  <c r="N2288" i="28"/>
  <c r="M2288" i="28"/>
  <c r="N2289" i="28"/>
  <c r="M2289" i="28"/>
  <c r="N2290" i="28"/>
  <c r="M2290" i="28"/>
  <c r="N2291" i="28"/>
  <c r="M2291" i="28"/>
  <c r="N2292" i="28"/>
  <c r="M2292" i="28"/>
  <c r="N2293" i="28"/>
  <c r="M2293" i="28"/>
  <c r="N2294" i="28"/>
  <c r="M2294" i="28"/>
  <c r="N2295" i="28"/>
  <c r="M2295" i="28"/>
  <c r="N2296" i="28"/>
  <c r="M2296" i="28"/>
  <c r="N2297" i="28"/>
  <c r="M2297" i="28"/>
  <c r="N2298" i="28"/>
  <c r="M2298" i="28"/>
  <c r="N2299" i="28"/>
  <c r="M2299" i="28"/>
  <c r="N2300" i="28"/>
  <c r="M2300" i="28"/>
  <c r="N2301" i="28"/>
  <c r="M2301" i="28"/>
  <c r="N2302" i="28"/>
  <c r="M2302" i="28"/>
  <c r="N2303" i="28"/>
  <c r="M2303" i="28"/>
  <c r="N2304" i="28"/>
  <c r="M2304" i="28"/>
  <c r="N2305" i="28"/>
  <c r="M2305" i="28"/>
  <c r="N2306" i="28"/>
  <c r="M2306" i="28"/>
  <c r="N2307" i="28"/>
  <c r="M2307" i="28"/>
  <c r="N2308" i="28"/>
  <c r="M2308" i="28"/>
  <c r="N2309" i="28"/>
  <c r="O2309" i="28" s="1"/>
  <c r="M2309" i="28"/>
  <c r="N2310" i="28"/>
  <c r="M2310" i="28"/>
  <c r="N2311" i="28"/>
  <c r="M2311" i="28"/>
  <c r="N2312" i="28"/>
  <c r="M2312" i="28"/>
  <c r="N2313" i="28"/>
  <c r="M2313" i="28"/>
  <c r="N2314" i="28"/>
  <c r="M2314" i="28"/>
  <c r="N2315" i="28"/>
  <c r="M2315" i="28"/>
  <c r="N2316" i="28"/>
  <c r="O2316" i="28" s="1"/>
  <c r="M2316" i="28"/>
  <c r="N2317" i="28"/>
  <c r="M2317" i="28"/>
  <c r="N2318" i="28"/>
  <c r="M2318" i="28"/>
  <c r="N2319" i="28"/>
  <c r="M2319" i="28"/>
  <c r="N2320" i="28"/>
  <c r="O2320" i="28" s="1"/>
  <c r="M2320" i="28"/>
  <c r="N2321" i="28"/>
  <c r="M2321" i="28"/>
  <c r="N2322" i="28"/>
  <c r="M2322" i="28"/>
  <c r="N2323" i="28"/>
  <c r="M2323" i="28"/>
  <c r="N2324" i="28"/>
  <c r="M2324" i="28"/>
  <c r="N2325" i="28"/>
  <c r="M2325" i="28"/>
  <c r="N2326" i="28"/>
  <c r="M2326" i="28"/>
  <c r="N2327" i="28"/>
  <c r="M2327" i="28"/>
  <c r="N2328" i="28"/>
  <c r="M2328" i="28"/>
  <c r="N2329" i="28"/>
  <c r="M2329" i="28"/>
  <c r="N2330" i="28"/>
  <c r="M2330" i="28"/>
  <c r="N2331" i="28"/>
  <c r="M2331" i="28"/>
  <c r="N2332" i="28"/>
  <c r="M2332" i="28"/>
  <c r="N2333" i="28"/>
  <c r="M2333" i="28"/>
  <c r="N2334" i="28"/>
  <c r="M2334" i="28"/>
  <c r="N2335" i="28"/>
  <c r="M2335" i="28"/>
  <c r="N2336" i="28"/>
  <c r="M2336" i="28"/>
  <c r="N2337" i="28"/>
  <c r="M2337" i="28"/>
  <c r="N2338" i="28"/>
  <c r="M2338" i="28"/>
  <c r="N2339" i="28"/>
  <c r="M2339" i="28"/>
  <c r="N2340" i="28"/>
  <c r="M2340" i="28"/>
  <c r="N2341" i="28"/>
  <c r="M2341" i="28"/>
  <c r="M2342" i="28"/>
  <c r="O2342" i="28" s="1"/>
  <c r="N2342" i="28"/>
  <c r="M2343" i="28"/>
  <c r="O2343" i="28" s="1"/>
  <c r="N2343" i="28"/>
  <c r="M2344" i="28"/>
  <c r="O2344" i="28" s="1"/>
  <c r="N2344" i="28"/>
  <c r="M2345" i="28"/>
  <c r="O2345" i="28" s="1"/>
  <c r="N2345" i="28"/>
  <c r="M2346" i="28"/>
  <c r="O2346" i="28" s="1"/>
  <c r="N2346" i="28"/>
  <c r="M2347" i="28"/>
  <c r="O2347" i="28" s="1"/>
  <c r="N2347" i="28"/>
  <c r="M2348" i="28"/>
  <c r="O2348" i="28" s="1"/>
  <c r="N2348" i="28"/>
  <c r="M2349" i="28"/>
  <c r="O2349" i="28" s="1"/>
  <c r="N2349" i="28"/>
  <c r="M2350" i="28"/>
  <c r="O2350" i="28" s="1"/>
  <c r="N2350" i="28"/>
  <c r="M2351" i="28"/>
  <c r="O2351" i="28" s="1"/>
  <c r="N2351" i="28"/>
  <c r="M2352" i="28"/>
  <c r="O2352" i="28" s="1"/>
  <c r="N2352" i="28"/>
  <c r="M2353" i="28"/>
  <c r="O2353" i="28" s="1"/>
  <c r="N2353" i="28"/>
  <c r="M2354" i="28"/>
  <c r="N2354" i="28"/>
  <c r="M2355" i="28"/>
  <c r="O2355" i="28" s="1"/>
  <c r="N2355" i="28"/>
  <c r="M2356" i="28"/>
  <c r="O2356" i="28" s="1"/>
  <c r="N2356" i="28"/>
  <c r="M2357" i="28"/>
  <c r="O2357" i="28" s="1"/>
  <c r="N2357" i="28"/>
  <c r="M2358" i="28"/>
  <c r="O2358" i="28" s="1"/>
  <c r="N2358" i="28"/>
  <c r="M2359" i="28"/>
  <c r="O2359" i="28" s="1"/>
  <c r="N2359" i="28"/>
  <c r="M2360" i="28"/>
  <c r="O2360" i="28" s="1"/>
  <c r="N2360" i="28"/>
  <c r="M2361" i="28"/>
  <c r="O2361" i="28" s="1"/>
  <c r="N2361" i="28"/>
  <c r="M2362" i="28"/>
  <c r="N2362" i="28"/>
  <c r="M2363" i="28"/>
  <c r="O2363" i="28" s="1"/>
  <c r="N2363" i="28"/>
  <c r="M2364" i="28"/>
  <c r="O2364" i="28" s="1"/>
  <c r="N2364" i="28"/>
  <c r="M2365" i="28"/>
  <c r="O2365" i="28" s="1"/>
  <c r="N2365" i="28"/>
  <c r="M2366" i="28"/>
  <c r="O2366" i="28" s="1"/>
  <c r="N2366" i="28"/>
  <c r="M2367" i="28"/>
  <c r="O2367" i="28" s="1"/>
  <c r="N2367" i="28"/>
  <c r="M2368" i="28"/>
  <c r="O2368" i="28" s="1"/>
  <c r="N2368" i="28"/>
  <c r="M2369" i="28"/>
  <c r="N2369" i="28"/>
  <c r="N2370" i="28"/>
  <c r="M2370" i="28"/>
  <c r="M2371" i="28"/>
  <c r="O2371" i="28" s="1"/>
  <c r="N2371" i="28"/>
  <c r="N2372" i="28"/>
  <c r="M2372" i="28"/>
  <c r="M2373" i="28"/>
  <c r="O2373" i="28" s="1"/>
  <c r="N2373" i="28"/>
  <c r="N2374" i="28"/>
  <c r="M2374" i="28"/>
  <c r="M2375" i="28"/>
  <c r="O2375" i="28" s="1"/>
  <c r="N2375" i="28"/>
  <c r="N2376" i="28"/>
  <c r="M2376" i="28"/>
  <c r="M2377" i="28"/>
  <c r="O2377" i="28" s="1"/>
  <c r="N2377" i="28"/>
  <c r="N2378" i="28"/>
  <c r="M2378" i="28"/>
  <c r="M2379" i="28"/>
  <c r="O2379" i="28" s="1"/>
  <c r="N2379" i="28"/>
  <c r="N2380" i="28"/>
  <c r="M2380" i="28"/>
  <c r="M2381" i="28"/>
  <c r="N2381" i="28"/>
  <c r="N2382" i="28"/>
  <c r="M2382" i="28"/>
  <c r="M2383" i="28"/>
  <c r="O2383" i="28" s="1"/>
  <c r="N2383" i="28"/>
  <c r="N2384" i="28"/>
  <c r="M2384" i="28"/>
  <c r="M2385" i="28"/>
  <c r="N2385" i="28"/>
  <c r="N2386" i="28"/>
  <c r="M2386" i="28"/>
  <c r="M2387" i="28"/>
  <c r="O2387" i="28" s="1"/>
  <c r="N2387" i="28"/>
  <c r="N2388" i="28"/>
  <c r="M2388" i="28"/>
  <c r="M2389" i="28"/>
  <c r="O2389" i="28" s="1"/>
  <c r="N2389" i="28"/>
  <c r="N2390" i="28"/>
  <c r="M2390" i="28"/>
  <c r="M2391" i="28"/>
  <c r="O2391" i="28" s="1"/>
  <c r="N2391" i="28"/>
  <c r="N2392" i="28"/>
  <c r="M2392" i="28"/>
  <c r="M2393" i="28"/>
  <c r="O2393" i="28" s="1"/>
  <c r="N2393" i="28"/>
  <c r="N2394" i="28"/>
  <c r="M2394" i="28"/>
  <c r="M2395" i="28"/>
  <c r="O2395" i="28" s="1"/>
  <c r="N2395" i="28"/>
  <c r="N2396" i="28"/>
  <c r="M2396" i="28"/>
  <c r="M2397" i="28"/>
  <c r="O2397" i="28" s="1"/>
  <c r="N2397" i="28"/>
  <c r="N2398" i="28"/>
  <c r="M2398" i="28"/>
  <c r="M2399" i="28"/>
  <c r="O2399" i="28" s="1"/>
  <c r="N2399" i="28"/>
  <c r="N2400" i="28"/>
  <c r="M2400" i="28"/>
  <c r="M2401" i="28"/>
  <c r="O2401" i="28" s="1"/>
  <c r="N2401" i="28"/>
  <c r="N2402" i="28"/>
  <c r="M2402" i="28"/>
  <c r="M2403" i="28"/>
  <c r="O2403" i="28" s="1"/>
  <c r="N2403" i="28"/>
  <c r="N2404" i="28"/>
  <c r="M2404" i="28"/>
  <c r="M2405" i="28"/>
  <c r="O2405" i="28" s="1"/>
  <c r="N2405" i="28"/>
  <c r="N2406" i="28"/>
  <c r="M2406" i="28"/>
  <c r="M2407" i="28"/>
  <c r="O2407" i="28" s="1"/>
  <c r="N2407" i="28"/>
  <c r="N2408" i="28"/>
  <c r="M2408" i="28"/>
  <c r="M2409" i="28"/>
  <c r="O2409" i="28" s="1"/>
  <c r="N2409" i="28"/>
  <c r="N2410" i="28"/>
  <c r="M2410" i="28"/>
  <c r="M2411" i="28"/>
  <c r="O2411" i="28" s="1"/>
  <c r="N2411" i="28"/>
  <c r="N2412" i="28"/>
  <c r="M2412" i="28"/>
  <c r="M2413" i="28"/>
  <c r="O2413" i="28" s="1"/>
  <c r="N2413" i="28"/>
  <c r="N2414" i="28"/>
  <c r="M2414" i="28"/>
  <c r="M2415" i="28"/>
  <c r="O2415" i="28" s="1"/>
  <c r="N2415" i="28"/>
  <c r="N2416" i="28"/>
  <c r="M2416" i="28"/>
  <c r="M2417" i="28"/>
  <c r="O2417" i="28" s="1"/>
  <c r="N2417" i="28"/>
  <c r="N2418" i="28"/>
  <c r="M2418" i="28"/>
  <c r="M2419" i="28"/>
  <c r="O2419" i="28" s="1"/>
  <c r="N2419" i="28"/>
  <c r="N2420" i="28"/>
  <c r="M2420" i="28"/>
  <c r="M2421" i="28"/>
  <c r="O2421" i="28" s="1"/>
  <c r="N2421" i="28"/>
  <c r="N2422" i="28"/>
  <c r="M2422" i="28"/>
  <c r="N2423" i="28"/>
  <c r="M2423" i="28"/>
  <c r="M2424" i="28"/>
  <c r="O2424" i="28" s="1"/>
  <c r="N2424" i="28"/>
  <c r="N2425" i="28"/>
  <c r="M2425" i="28"/>
  <c r="M2426" i="28"/>
  <c r="N2426" i="28"/>
  <c r="N2427" i="28"/>
  <c r="M2427" i="28"/>
  <c r="M2428" i="28"/>
  <c r="O2428" i="28" s="1"/>
  <c r="N2428" i="28"/>
  <c r="N2429" i="28"/>
  <c r="M2429" i="28"/>
  <c r="M2430" i="28"/>
  <c r="O2430" i="28" s="1"/>
  <c r="N2430" i="28"/>
  <c r="N2431" i="28"/>
  <c r="M2431" i="28"/>
  <c r="M2432" i="28"/>
  <c r="O2432" i="28" s="1"/>
  <c r="N2432" i="28"/>
  <c r="N2433" i="28"/>
  <c r="M2433" i="28"/>
  <c r="M2434" i="28"/>
  <c r="O2434" i="28" s="1"/>
  <c r="N2434" i="28"/>
  <c r="N2435" i="28"/>
  <c r="M2435" i="28"/>
  <c r="M2436" i="28"/>
  <c r="O2436" i="28" s="1"/>
  <c r="N2436" i="28"/>
  <c r="N2437" i="28"/>
  <c r="M2437" i="28"/>
  <c r="M2438" i="28"/>
  <c r="O2438" i="28" s="1"/>
  <c r="N2438" i="28"/>
  <c r="N2439" i="28"/>
  <c r="M2439" i="28"/>
  <c r="M2440" i="28"/>
  <c r="O2440" i="28" s="1"/>
  <c r="N2440" i="28"/>
  <c r="N2441" i="28"/>
  <c r="M2441" i="28"/>
  <c r="M2442" i="28"/>
  <c r="O2442" i="28" s="1"/>
  <c r="N2442" i="28"/>
  <c r="N2443" i="28"/>
  <c r="M2443" i="28"/>
  <c r="M2444" i="28"/>
  <c r="O2444" i="28" s="1"/>
  <c r="N2444" i="28"/>
  <c r="N2445" i="28"/>
  <c r="O2445" i="28" s="1"/>
  <c r="M2445" i="28"/>
  <c r="M2446" i="28"/>
  <c r="O2446" i="28" s="1"/>
  <c r="N2446" i="28"/>
  <c r="N2447" i="28"/>
  <c r="M2447" i="28"/>
  <c r="M2448" i="28"/>
  <c r="O2448" i="28" s="1"/>
  <c r="N2448" i="28"/>
  <c r="N2449" i="28"/>
  <c r="O2449" i="28" s="1"/>
  <c r="M2449" i="28"/>
  <c r="M2450" i="28"/>
  <c r="O2450" i="28" s="1"/>
  <c r="N2450" i="28"/>
  <c r="N2451" i="28"/>
  <c r="M2451" i="28"/>
  <c r="M2452" i="28"/>
  <c r="O2452" i="28" s="1"/>
  <c r="N2452" i="28"/>
  <c r="N2453" i="28"/>
  <c r="M2453" i="28"/>
  <c r="M2454" i="28"/>
  <c r="O2454" i="28" s="1"/>
  <c r="N2454" i="28"/>
  <c r="N2455" i="28"/>
  <c r="M2455" i="28"/>
  <c r="M2456" i="28"/>
  <c r="O2456" i="28" s="1"/>
  <c r="N2456" i="28"/>
  <c r="N2457" i="28"/>
  <c r="M2457" i="28"/>
  <c r="M2458" i="28"/>
  <c r="O2458" i="28" s="1"/>
  <c r="N2458" i="28"/>
  <c r="N2459" i="28"/>
  <c r="M2459" i="28"/>
  <c r="M2460" i="28"/>
  <c r="O2460" i="28" s="1"/>
  <c r="N2460" i="28"/>
  <c r="N2461" i="28"/>
  <c r="M2461" i="28"/>
  <c r="M2462" i="28"/>
  <c r="O2462" i="28" s="1"/>
  <c r="N2462" i="28"/>
  <c r="N2463" i="28"/>
  <c r="M2463" i="28"/>
  <c r="M2464" i="28"/>
  <c r="O2464" i="28" s="1"/>
  <c r="N2464" i="28"/>
  <c r="N2465" i="28"/>
  <c r="M2465" i="28"/>
  <c r="M2466" i="28"/>
  <c r="O2466" i="28" s="1"/>
  <c r="N2466" i="28"/>
  <c r="N2467" i="28"/>
  <c r="M2467" i="28"/>
  <c r="M2468" i="28"/>
  <c r="O2468" i="28" s="1"/>
  <c r="N2468" i="28"/>
  <c r="N2469" i="28"/>
  <c r="M2469" i="28"/>
  <c r="M2470" i="28"/>
  <c r="O2470" i="28" s="1"/>
  <c r="N2470" i="28"/>
  <c r="N2471" i="28"/>
  <c r="M2471" i="28"/>
  <c r="M2472" i="28"/>
  <c r="O2472" i="28" s="1"/>
  <c r="N2472" i="28"/>
  <c r="N2473" i="28"/>
  <c r="M2473" i="28"/>
  <c r="M2474" i="28"/>
  <c r="O2474" i="28" s="1"/>
  <c r="N2474" i="28"/>
  <c r="N2475" i="28"/>
  <c r="M2475" i="28"/>
  <c r="M2476" i="28"/>
  <c r="O2476" i="28" s="1"/>
  <c r="N2476" i="28"/>
  <c r="N2477" i="28"/>
  <c r="O2477" i="28" s="1"/>
  <c r="M2477" i="28"/>
  <c r="M2478" i="28"/>
  <c r="O2478" i="28" s="1"/>
  <c r="N2478" i="28"/>
  <c r="N2479" i="28"/>
  <c r="M2479" i="28"/>
  <c r="M2480" i="28"/>
  <c r="O2480" i="28" s="1"/>
  <c r="N2480" i="28"/>
  <c r="N2481" i="28"/>
  <c r="O2481" i="28" s="1"/>
  <c r="M2481" i="28"/>
  <c r="M2482" i="28"/>
  <c r="O2482" i="28" s="1"/>
  <c r="N2482" i="28"/>
  <c r="N2483" i="28"/>
  <c r="M2483" i="28"/>
  <c r="M2484" i="28"/>
  <c r="O2484" i="28" s="1"/>
  <c r="N2484" i="28"/>
  <c r="N2485" i="28"/>
  <c r="M2485" i="28"/>
  <c r="M2486" i="28"/>
  <c r="O2486" i="28" s="1"/>
  <c r="N2486" i="28"/>
  <c r="N2487" i="28"/>
  <c r="M2487" i="28"/>
  <c r="N2488" i="28"/>
  <c r="M2488" i="28"/>
  <c r="N2489" i="28"/>
  <c r="M2489" i="28"/>
  <c r="N2490" i="28"/>
  <c r="M2490" i="28"/>
  <c r="N2491" i="28"/>
  <c r="M2491" i="28"/>
  <c r="N2492" i="28"/>
  <c r="M2492" i="28"/>
  <c r="N2493" i="28"/>
  <c r="M2493" i="28"/>
  <c r="N2494" i="28"/>
  <c r="M2494" i="28"/>
  <c r="N2495" i="28"/>
  <c r="M2495" i="28"/>
  <c r="N2496" i="28"/>
  <c r="M2496" i="28"/>
  <c r="N2497" i="28"/>
  <c r="M2497" i="28"/>
  <c r="N2498" i="28"/>
  <c r="M2498" i="28"/>
  <c r="N2499" i="28"/>
  <c r="M2499" i="28"/>
  <c r="N2500" i="28"/>
  <c r="M2500" i="28"/>
  <c r="N2501" i="28"/>
  <c r="M2501" i="28"/>
  <c r="N2502" i="28"/>
  <c r="M2502" i="28"/>
  <c r="N2503" i="28"/>
  <c r="M2503" i="28"/>
  <c r="N2504" i="28"/>
  <c r="M2504" i="28"/>
  <c r="N2505" i="28"/>
  <c r="M2505" i="28"/>
  <c r="N2506" i="28"/>
  <c r="M2506" i="28"/>
  <c r="N2507" i="28"/>
  <c r="M2507" i="28"/>
  <c r="N2508" i="28"/>
  <c r="M2508" i="28"/>
  <c r="N2509" i="28"/>
  <c r="O2509" i="28" s="1"/>
  <c r="M2509" i="28"/>
  <c r="N2510" i="28"/>
  <c r="M2510" i="28"/>
  <c r="N2511" i="28"/>
  <c r="M2511" i="28"/>
  <c r="N2512" i="28"/>
  <c r="M2512" i="28"/>
  <c r="N2513" i="28"/>
  <c r="O2513" i="28" s="1"/>
  <c r="M2513" i="28"/>
  <c r="N2514" i="28"/>
  <c r="M2514" i="28"/>
  <c r="N2515" i="28"/>
  <c r="M2515" i="28"/>
  <c r="N2516" i="28"/>
  <c r="M2516" i="28"/>
  <c r="N2517" i="28"/>
  <c r="M2517" i="28"/>
  <c r="N2518" i="28"/>
  <c r="M2518" i="28"/>
  <c r="M2519" i="28"/>
  <c r="O2519" i="28" s="1"/>
  <c r="N2519" i="28"/>
  <c r="M2520" i="28"/>
  <c r="O2520" i="28" s="1"/>
  <c r="N2520" i="28"/>
  <c r="M2521" i="28"/>
  <c r="O2521" i="28" s="1"/>
  <c r="N2521" i="28"/>
  <c r="N2522" i="28"/>
  <c r="M2522" i="28"/>
  <c r="M2523" i="28"/>
  <c r="O2523" i="28" s="1"/>
  <c r="N2523" i="28"/>
  <c r="M2524" i="28"/>
  <c r="O2524" i="28" s="1"/>
  <c r="N2524" i="28"/>
  <c r="M2525" i="28"/>
  <c r="N2525" i="28"/>
  <c r="M2526" i="28"/>
  <c r="O2526" i="28" s="1"/>
  <c r="N2526" i="28"/>
  <c r="M2527" i="28"/>
  <c r="O2527" i="28" s="1"/>
  <c r="N2527" i="28"/>
  <c r="M2528" i="28"/>
  <c r="O2528" i="28" s="1"/>
  <c r="N2528" i="28"/>
  <c r="M2529" i="28"/>
  <c r="O2529" i="28" s="1"/>
  <c r="N2529" i="28"/>
  <c r="M2530" i="28"/>
  <c r="O2530" i="28" s="1"/>
  <c r="N2530" i="28"/>
  <c r="M2531" i="28"/>
  <c r="O2531" i="28" s="1"/>
  <c r="N2531" i="28"/>
  <c r="M2532" i="28"/>
  <c r="O2532" i="28" s="1"/>
  <c r="N2532" i="28"/>
  <c r="M2533" i="28"/>
  <c r="O2533" i="28" s="1"/>
  <c r="N2533" i="28"/>
  <c r="M2534" i="28"/>
  <c r="O2534" i="28" s="1"/>
  <c r="N2534" i="28"/>
  <c r="M2535" i="28"/>
  <c r="O2535" i="28" s="1"/>
  <c r="N2535" i="28"/>
  <c r="M2536" i="28"/>
  <c r="O2536" i="28" s="1"/>
  <c r="N2536" i="28"/>
  <c r="M2537" i="28"/>
  <c r="O2537" i="28" s="1"/>
  <c r="N2537" i="28"/>
  <c r="M2538" i="28"/>
  <c r="O2538" i="28" s="1"/>
  <c r="N2538" i="28"/>
  <c r="M2539" i="28"/>
  <c r="O2539" i="28" s="1"/>
  <c r="N2539" i="28"/>
  <c r="M2540" i="28"/>
  <c r="O2540" i="28" s="1"/>
  <c r="N2540" i="28"/>
  <c r="M2541" i="28"/>
  <c r="N2541" i="28"/>
  <c r="M2542" i="28"/>
  <c r="O2542" i="28" s="1"/>
  <c r="N2542" i="28"/>
  <c r="M2543" i="28"/>
  <c r="O2543" i="28" s="1"/>
  <c r="N2543" i="28"/>
  <c r="M2544" i="28"/>
  <c r="O2544" i="28" s="1"/>
  <c r="N2544" i="28"/>
  <c r="M2545" i="28"/>
  <c r="O2545" i="28" s="1"/>
  <c r="N2545" i="28"/>
  <c r="M2546" i="28"/>
  <c r="N2546" i="28"/>
  <c r="M2547" i="28"/>
  <c r="O2547" i="28" s="1"/>
  <c r="N2547" i="28"/>
  <c r="M2548" i="28"/>
  <c r="O2548" i="28" s="1"/>
  <c r="N2548" i="28"/>
  <c r="M2549" i="28"/>
  <c r="O2549" i="28" s="1"/>
  <c r="N2549" i="28"/>
  <c r="M2550" i="28"/>
  <c r="O2550" i="28" s="1"/>
  <c r="N2550" i="28"/>
  <c r="M2551" i="28"/>
  <c r="O2551" i="28" s="1"/>
  <c r="N2551" i="28"/>
  <c r="M2552" i="28"/>
  <c r="O2552" i="28" s="1"/>
  <c r="N2552" i="28"/>
  <c r="M2553" i="28"/>
  <c r="O2553" i="28" s="1"/>
  <c r="N2553" i="28"/>
  <c r="M2554" i="28"/>
  <c r="O2554" i="28" s="1"/>
  <c r="N2554" i="28"/>
  <c r="M2555" i="28"/>
  <c r="O2555" i="28" s="1"/>
  <c r="N2555" i="28"/>
  <c r="M2556" i="28"/>
  <c r="O2556" i="28" s="1"/>
  <c r="N2556" i="28"/>
  <c r="M2557" i="28"/>
  <c r="O2557" i="28" s="1"/>
  <c r="N2557" i="28"/>
  <c r="M2558" i="28"/>
  <c r="O2558" i="28" s="1"/>
  <c r="N2558" i="28"/>
  <c r="M2559" i="28"/>
  <c r="O2559" i="28" s="1"/>
  <c r="N2559" i="28"/>
  <c r="M2560" i="28"/>
  <c r="O2560" i="28" s="1"/>
  <c r="N2560" i="28"/>
  <c r="M2561" i="28"/>
  <c r="O2561" i="28" s="1"/>
  <c r="N2561" i="28"/>
  <c r="M2562" i="28"/>
  <c r="O2562" i="28" s="1"/>
  <c r="N2562" i="28"/>
  <c r="N2563" i="28"/>
  <c r="M2563" i="28"/>
  <c r="N2564" i="28"/>
  <c r="M2564" i="28"/>
  <c r="N2565" i="28"/>
  <c r="M2565" i="28"/>
  <c r="N2566" i="28"/>
  <c r="O2566" i="28" s="1"/>
  <c r="M2566" i="28"/>
  <c r="N2567" i="28"/>
  <c r="M2567" i="28"/>
  <c r="N2568" i="28"/>
  <c r="M2568" i="28"/>
  <c r="N2569" i="28"/>
  <c r="M2569" i="28"/>
  <c r="N2570" i="28"/>
  <c r="M2570" i="28"/>
  <c r="N2571" i="28"/>
  <c r="M2571" i="28"/>
  <c r="N2572" i="28"/>
  <c r="M2572" i="28"/>
  <c r="N2573" i="28"/>
  <c r="M2573" i="28"/>
  <c r="N2574" i="28"/>
  <c r="M2574" i="28"/>
  <c r="N2575" i="28"/>
  <c r="M2575" i="28"/>
  <c r="N2576" i="28"/>
  <c r="M2576" i="28"/>
  <c r="N2577" i="28"/>
  <c r="M2577" i="28"/>
  <c r="N2578" i="28"/>
  <c r="M2578" i="28"/>
  <c r="N2579" i="28"/>
  <c r="M2579" i="28"/>
  <c r="N2580" i="28"/>
  <c r="M2580" i="28"/>
  <c r="N2581" i="28"/>
  <c r="M2581" i="28"/>
  <c r="N2582" i="28"/>
  <c r="M2582" i="28"/>
  <c r="N2583" i="28"/>
  <c r="M2583" i="28"/>
  <c r="N2584" i="28"/>
  <c r="M2584" i="28"/>
  <c r="N2585" i="28"/>
  <c r="M2585" i="28"/>
  <c r="N2586" i="28"/>
  <c r="M2586" i="28"/>
  <c r="N2587" i="28"/>
  <c r="M2587" i="28"/>
  <c r="N2588" i="28"/>
  <c r="M2588" i="28"/>
  <c r="N2589" i="28"/>
  <c r="O2589" i="28" s="1"/>
  <c r="M2589" i="28"/>
  <c r="N2590" i="28"/>
  <c r="M2590" i="28"/>
  <c r="N2591" i="28"/>
  <c r="M2591" i="28"/>
  <c r="N2592" i="28"/>
  <c r="M2592" i="28"/>
  <c r="N2593" i="28"/>
  <c r="O2593" i="28" s="1"/>
  <c r="M2593" i="28"/>
  <c r="N2594" i="28"/>
  <c r="M2594" i="28"/>
  <c r="N2595" i="28"/>
  <c r="M2595" i="28"/>
  <c r="N2596" i="28"/>
  <c r="M2596" i="28"/>
  <c r="N2597" i="28"/>
  <c r="O2597" i="28" s="1"/>
  <c r="M2597" i="28"/>
  <c r="N2598" i="28"/>
  <c r="M2598" i="28"/>
  <c r="N2599" i="28"/>
  <c r="M2599" i="28"/>
  <c r="N2600" i="28"/>
  <c r="M2600" i="28"/>
  <c r="N2601" i="28"/>
  <c r="M2601" i="28"/>
  <c r="N2602" i="28"/>
  <c r="M2602" i="28"/>
  <c r="N2603" i="28"/>
  <c r="M2603" i="28"/>
  <c r="N2604" i="28"/>
  <c r="M2604" i="28"/>
  <c r="N2605" i="28"/>
  <c r="M2605" i="28"/>
  <c r="N2606" i="28"/>
  <c r="M2606" i="28"/>
  <c r="N2607" i="28"/>
  <c r="M2607" i="28"/>
  <c r="N2608" i="28"/>
  <c r="M2608" i="28"/>
  <c r="N2609" i="28"/>
  <c r="M2609" i="28"/>
  <c r="N2610" i="28"/>
  <c r="M2610" i="28"/>
  <c r="N2611" i="28"/>
  <c r="M2611" i="28"/>
  <c r="N2612" i="28"/>
  <c r="M2612" i="28"/>
  <c r="N2613" i="28"/>
  <c r="O2613" i="28" s="1"/>
  <c r="M2613" i="28"/>
  <c r="N2614" i="28"/>
  <c r="M2614" i="28"/>
  <c r="N2615" i="28"/>
  <c r="M2615" i="28"/>
  <c r="N2616" i="28"/>
  <c r="M2616" i="28"/>
  <c r="N2617" i="28"/>
  <c r="M2617" i="28"/>
  <c r="N2618" i="28"/>
  <c r="M2618" i="28"/>
  <c r="N2619" i="28"/>
  <c r="M2619" i="28"/>
  <c r="N2620" i="28"/>
  <c r="M2620" i="28"/>
  <c r="N2621" i="28"/>
  <c r="O2621" i="28" s="1"/>
  <c r="M2621" i="28"/>
  <c r="N2622" i="28"/>
  <c r="M2622" i="28"/>
  <c r="N2623" i="28"/>
  <c r="M2623" i="28"/>
  <c r="N2624" i="28"/>
  <c r="M2624" i="28"/>
  <c r="N2625" i="28"/>
  <c r="M2625" i="28"/>
  <c r="N2626" i="28"/>
  <c r="M2626" i="28"/>
  <c r="N2627" i="28"/>
  <c r="M2627" i="28"/>
  <c r="N2628" i="28"/>
  <c r="M2628" i="28"/>
  <c r="N2629" i="28"/>
  <c r="M2629" i="28"/>
  <c r="N2630" i="28"/>
  <c r="M2630" i="28"/>
  <c r="N2631" i="28"/>
  <c r="M2631" i="28"/>
  <c r="N2632" i="28"/>
  <c r="M2632" i="28"/>
  <c r="N2633" i="28"/>
  <c r="M2633" i="28"/>
  <c r="N2634" i="28"/>
  <c r="M2634" i="28"/>
  <c r="N2635" i="28"/>
  <c r="M2635" i="28"/>
  <c r="N2636" i="28"/>
  <c r="M2636" i="28"/>
  <c r="N2637" i="28"/>
  <c r="O2637" i="28" s="1"/>
  <c r="M2637" i="28"/>
  <c r="N2638" i="28"/>
  <c r="M2638" i="28"/>
  <c r="N2639" i="28"/>
  <c r="M2639" i="28"/>
  <c r="N2640" i="28"/>
  <c r="M2640" i="28"/>
  <c r="N2641" i="28"/>
  <c r="M2641" i="28"/>
  <c r="N2642" i="28"/>
  <c r="M2642" i="28"/>
  <c r="N2643" i="28"/>
  <c r="M2643" i="28"/>
  <c r="N2644" i="28"/>
  <c r="M2644" i="28"/>
  <c r="N2645" i="28"/>
  <c r="M2645" i="28"/>
  <c r="M2646" i="28"/>
  <c r="O2646" i="28" s="1"/>
  <c r="N2646" i="28"/>
  <c r="N2647" i="28"/>
  <c r="M2647" i="28"/>
  <c r="M2648" i="28"/>
  <c r="O2648" i="28" s="1"/>
  <c r="N2648" i="28"/>
  <c r="N2649" i="28"/>
  <c r="M2649" i="28"/>
  <c r="M2650" i="28"/>
  <c r="O2650" i="28" s="1"/>
  <c r="N2650" i="28"/>
  <c r="N2651" i="28"/>
  <c r="M2651" i="28"/>
  <c r="M2652" i="28"/>
  <c r="O2652" i="28" s="1"/>
  <c r="N2652" i="28"/>
  <c r="N2653" i="28"/>
  <c r="M2653" i="28"/>
  <c r="M2654" i="28"/>
  <c r="O2654" i="28" s="1"/>
  <c r="N2654" i="28"/>
  <c r="N2655" i="28"/>
  <c r="M2655" i="28"/>
  <c r="M2656" i="28"/>
  <c r="O2656" i="28" s="1"/>
  <c r="N2656" i="28"/>
  <c r="N2657" i="28"/>
  <c r="M2657" i="28"/>
  <c r="M2658" i="28"/>
  <c r="O2658" i="28" s="1"/>
  <c r="N2658" i="28"/>
  <c r="N2659" i="28"/>
  <c r="M2659" i="28"/>
  <c r="M2660" i="28"/>
  <c r="O2660" i="28" s="1"/>
  <c r="N2660" i="28"/>
  <c r="N2661" i="28"/>
  <c r="M2661" i="28"/>
  <c r="M2662" i="28"/>
  <c r="O2662" i="28" s="1"/>
  <c r="N2662" i="28"/>
  <c r="N2663" i="28"/>
  <c r="M2663" i="28"/>
  <c r="M2664" i="28"/>
  <c r="O2664" i="28" s="1"/>
  <c r="N2664" i="28"/>
  <c r="N2665" i="28"/>
  <c r="M2665" i="28"/>
  <c r="M2666" i="28"/>
  <c r="O2666" i="28" s="1"/>
  <c r="N2666" i="28"/>
  <c r="N2667" i="28"/>
  <c r="M2667" i="28"/>
  <c r="M2668" i="28"/>
  <c r="O2668" i="28" s="1"/>
  <c r="N2668" i="28"/>
  <c r="N2669" i="28"/>
  <c r="M2669" i="28"/>
  <c r="M2670" i="28"/>
  <c r="O2670" i="28" s="1"/>
  <c r="N2670" i="28"/>
  <c r="N2671" i="28"/>
  <c r="O2671" i="28" s="1"/>
  <c r="M2671" i="28"/>
  <c r="M2672" i="28"/>
  <c r="O2672" i="28" s="1"/>
  <c r="N2672" i="28"/>
  <c r="N2673" i="28"/>
  <c r="M2673" i="28"/>
  <c r="M2674" i="28"/>
  <c r="O2674" i="28" s="1"/>
  <c r="N2674" i="28"/>
  <c r="N2675" i="28"/>
  <c r="M2675" i="28"/>
  <c r="M2676" i="28"/>
  <c r="O2676" i="28" s="1"/>
  <c r="N2676" i="28"/>
  <c r="N2677" i="28"/>
  <c r="M2677" i="28"/>
  <c r="M2678" i="28"/>
  <c r="O2678" i="28" s="1"/>
  <c r="N2678" i="28"/>
  <c r="N2679" i="28"/>
  <c r="M2679" i="28"/>
  <c r="M2680" i="28"/>
  <c r="O2680" i="28" s="1"/>
  <c r="N2680" i="28"/>
  <c r="N2681" i="28"/>
  <c r="M2681" i="28"/>
  <c r="M2682" i="28"/>
  <c r="O2682" i="28" s="1"/>
  <c r="N2682" i="28"/>
  <c r="N2683" i="28"/>
  <c r="M2683" i="28"/>
  <c r="M2684" i="28"/>
  <c r="O2684" i="28" s="1"/>
  <c r="N2684" i="28"/>
  <c r="N2685" i="28"/>
  <c r="M2685" i="28"/>
  <c r="M2686" i="28"/>
  <c r="O2686" i="28" s="1"/>
  <c r="N2686" i="28"/>
  <c r="N2687" i="28"/>
  <c r="M2687" i="28"/>
  <c r="M2688" i="28"/>
  <c r="O2688" i="28" s="1"/>
  <c r="N2688" i="28"/>
  <c r="N2689" i="28"/>
  <c r="M2689" i="28"/>
  <c r="M2690" i="28"/>
  <c r="O2690" i="28" s="1"/>
  <c r="N2690" i="28"/>
  <c r="N2691" i="28"/>
  <c r="M2691" i="28"/>
  <c r="M2692" i="28"/>
  <c r="O2692" i="28" s="1"/>
  <c r="N2692" i="28"/>
  <c r="N2693" i="28"/>
  <c r="M2693" i="28"/>
  <c r="M2694" i="28"/>
  <c r="O2694" i="28" s="1"/>
  <c r="N2694" i="28"/>
  <c r="N2695" i="28"/>
  <c r="M2695" i="28"/>
  <c r="M2696" i="28"/>
  <c r="O2696" i="28" s="1"/>
  <c r="N2696" i="28"/>
  <c r="N2697" i="28"/>
  <c r="M2697" i="28"/>
  <c r="M2698" i="28"/>
  <c r="O2698" i="28" s="1"/>
  <c r="N2698" i="28"/>
  <c r="N2699" i="28"/>
  <c r="M2699" i="28"/>
  <c r="M2700" i="28"/>
  <c r="O2700" i="28" s="1"/>
  <c r="N2700" i="28"/>
  <c r="N2701" i="28"/>
  <c r="M2701" i="28"/>
  <c r="M2702" i="28"/>
  <c r="O2702" i="28" s="1"/>
  <c r="N2702" i="28"/>
  <c r="N2703" i="28"/>
  <c r="M2703" i="28"/>
  <c r="M2704" i="28"/>
  <c r="O2704" i="28" s="1"/>
  <c r="N2704" i="28"/>
  <c r="N2705" i="28"/>
  <c r="M2705" i="28"/>
  <c r="M2706" i="28"/>
  <c r="O2706" i="28" s="1"/>
  <c r="N2706" i="28"/>
  <c r="N2707" i="28"/>
  <c r="M2707" i="28"/>
  <c r="M2708" i="28"/>
  <c r="O2708" i="28" s="1"/>
  <c r="N2708" i="28"/>
  <c r="N2709" i="28"/>
  <c r="M2709" i="28"/>
  <c r="M2710" i="28"/>
  <c r="O2710" i="28" s="1"/>
  <c r="N2710" i="28"/>
  <c r="N2711" i="28"/>
  <c r="M2711" i="28"/>
  <c r="M2712" i="28"/>
  <c r="O2712" i="28" s="1"/>
  <c r="N2712" i="28"/>
  <c r="N2713" i="28"/>
  <c r="M2713" i="28"/>
  <c r="M2714" i="28"/>
  <c r="O2714" i="28" s="1"/>
  <c r="N2714" i="28"/>
  <c r="N2715" i="28"/>
  <c r="M2715" i="28"/>
  <c r="M2716" i="28"/>
  <c r="O2716" i="28" s="1"/>
  <c r="N2716" i="28"/>
  <c r="N2717" i="28"/>
  <c r="M2717" i="28"/>
  <c r="M2718" i="28"/>
  <c r="O2718" i="28" s="1"/>
  <c r="N2718" i="28"/>
  <c r="N2719" i="28"/>
  <c r="M2719" i="28"/>
  <c r="M2720" i="28"/>
  <c r="O2720" i="28" s="1"/>
  <c r="N2720" i="28"/>
  <c r="N2721" i="28"/>
  <c r="M2721" i="28"/>
  <c r="M2722" i="28"/>
  <c r="O2722" i="28" s="1"/>
  <c r="N2722" i="28"/>
  <c r="N2723" i="28"/>
  <c r="M2723" i="28"/>
  <c r="M2724" i="28"/>
  <c r="O2724" i="28" s="1"/>
  <c r="N2724" i="28"/>
  <c r="N2725" i="28"/>
  <c r="M2725" i="28"/>
  <c r="N2726" i="28"/>
  <c r="M2726" i="28"/>
  <c r="M2727" i="28"/>
  <c r="O2727" i="28" s="1"/>
  <c r="N2727" i="28"/>
  <c r="N2728" i="28"/>
  <c r="M2728" i="28"/>
  <c r="M2729" i="28"/>
  <c r="O2729" i="28" s="1"/>
  <c r="N2729" i="28"/>
  <c r="N2730" i="28"/>
  <c r="M2730" i="28"/>
  <c r="N2731" i="28"/>
  <c r="M2731" i="28"/>
  <c r="N2732" i="28"/>
  <c r="M2732" i="28"/>
  <c r="N2733" i="28"/>
  <c r="M2733" i="28"/>
  <c r="M2734" i="28"/>
  <c r="O2734" i="28" s="1"/>
  <c r="N2734" i="28"/>
  <c r="N2735" i="28"/>
  <c r="O2735" i="28" s="1"/>
  <c r="M2735" i="28"/>
  <c r="M2736" i="28"/>
  <c r="O2736" i="28" s="1"/>
  <c r="N2736" i="28"/>
  <c r="M2737" i="28"/>
  <c r="O2737" i="28" s="1"/>
  <c r="N2737" i="28"/>
  <c r="M2738" i="28"/>
  <c r="O2738" i="28" s="1"/>
  <c r="N2738" i="28"/>
  <c r="M2739" i="28"/>
  <c r="O2739" i="28" s="1"/>
  <c r="N2739" i="28"/>
  <c r="M2740" i="28"/>
  <c r="O2740" i="28" s="1"/>
  <c r="N2740" i="28"/>
  <c r="M2741" i="28"/>
  <c r="O2741" i="28" s="1"/>
  <c r="N2741" i="28"/>
  <c r="M2742" i="28"/>
  <c r="O2742" i="28" s="1"/>
  <c r="N2742" i="28"/>
  <c r="M2743" i="28"/>
  <c r="O2743" i="28" s="1"/>
  <c r="N2743" i="28"/>
  <c r="M2744" i="28"/>
  <c r="O2744" i="28" s="1"/>
  <c r="N2744" i="28"/>
  <c r="M2745" i="28"/>
  <c r="O2745" i="28" s="1"/>
  <c r="N2745" i="28"/>
  <c r="M2746" i="28"/>
  <c r="O2746" i="28" s="1"/>
  <c r="N2746" i="28"/>
  <c r="M2747" i="28"/>
  <c r="O2747" i="28" s="1"/>
  <c r="N2747" i="28"/>
  <c r="M2748" i="28"/>
  <c r="O2748" i="28" s="1"/>
  <c r="N2748" i="28"/>
  <c r="M2749" i="28"/>
  <c r="N2749" i="28"/>
  <c r="M2750" i="28"/>
  <c r="O2750" i="28" s="1"/>
  <c r="N2750" i="28"/>
  <c r="M2751" i="28"/>
  <c r="O2751" i="28" s="1"/>
  <c r="N2751" i="28"/>
  <c r="M2752" i="28"/>
  <c r="O2752" i="28" s="1"/>
  <c r="N2752" i="28"/>
  <c r="M2753" i="28"/>
  <c r="O2753" i="28" s="1"/>
  <c r="N2753" i="28"/>
  <c r="M2754" i="28"/>
  <c r="O2754" i="28" s="1"/>
  <c r="N2754" i="28"/>
  <c r="M2755" i="28"/>
  <c r="O2755" i="28" s="1"/>
  <c r="N2755" i="28"/>
  <c r="M2756" i="28"/>
  <c r="O2756" i="28" s="1"/>
  <c r="N2756" i="28"/>
  <c r="M2757" i="28"/>
  <c r="O2757" i="28" s="1"/>
  <c r="N2757" i="28"/>
  <c r="M2758" i="28"/>
  <c r="O2758" i="28" s="1"/>
  <c r="N2758" i="28"/>
  <c r="M2759" i="28"/>
  <c r="O2759" i="28" s="1"/>
  <c r="N2759" i="28"/>
  <c r="M2760" i="28"/>
  <c r="O2760" i="28" s="1"/>
  <c r="N2760" i="28"/>
  <c r="M2761" i="28"/>
  <c r="O2761" i="28" s="1"/>
  <c r="N2761" i="28"/>
  <c r="M2762" i="28"/>
  <c r="O2762" i="28" s="1"/>
  <c r="N2762" i="28"/>
  <c r="M2763" i="28"/>
  <c r="O2763" i="28" s="1"/>
  <c r="N2763" i="28"/>
  <c r="M2764" i="28"/>
  <c r="O2764" i="28" s="1"/>
  <c r="N2764" i="28"/>
  <c r="M2765" i="28"/>
  <c r="O2765" i="28" s="1"/>
  <c r="N2765" i="28"/>
  <c r="M2766" i="28"/>
  <c r="O2766" i="28" s="1"/>
  <c r="N2766" i="28"/>
  <c r="M2767" i="28"/>
  <c r="O2767" i="28" s="1"/>
  <c r="N2767" i="28"/>
  <c r="M2768" i="28"/>
  <c r="O2768" i="28" s="1"/>
  <c r="N2768" i="28"/>
  <c r="M2769" i="28"/>
  <c r="O2769" i="28" s="1"/>
  <c r="N2769" i="28"/>
  <c r="M2770" i="28"/>
  <c r="O2770" i="28" s="1"/>
  <c r="N2770" i="28"/>
  <c r="M2771" i="28"/>
  <c r="O2771" i="28" s="1"/>
  <c r="N2771" i="28"/>
  <c r="M2772" i="28"/>
  <c r="O2772" i="28" s="1"/>
  <c r="N2772" i="28"/>
  <c r="M2773" i="28"/>
  <c r="O2773" i="28" s="1"/>
  <c r="N2773" i="28"/>
  <c r="M2774" i="28"/>
  <c r="O2774" i="28" s="1"/>
  <c r="N2774" i="28"/>
  <c r="M2775" i="28"/>
  <c r="O2775" i="28" s="1"/>
  <c r="N2775" i="28"/>
  <c r="M2776" i="28"/>
  <c r="O2776" i="28" s="1"/>
  <c r="N2776" i="28"/>
  <c r="M2777" i="28"/>
  <c r="O2777" i="28" s="1"/>
  <c r="N2777" i="28"/>
  <c r="M2778" i="28"/>
  <c r="O2778" i="28" s="1"/>
  <c r="N2778" i="28"/>
  <c r="M2779" i="28"/>
  <c r="O2779" i="28" s="1"/>
  <c r="N2779" i="28"/>
  <c r="M2780" i="28"/>
  <c r="O2780" i="28" s="1"/>
  <c r="N2780" i="28"/>
  <c r="M2781" i="28"/>
  <c r="O2781" i="28" s="1"/>
  <c r="N2781" i="28"/>
  <c r="M2782" i="28"/>
  <c r="O2782" i="28" s="1"/>
  <c r="N2782" i="28"/>
  <c r="M2783" i="28"/>
  <c r="O2783" i="28" s="1"/>
  <c r="N2783" i="28"/>
  <c r="M2784" i="28"/>
  <c r="O2784" i="28" s="1"/>
  <c r="N2784" i="28"/>
  <c r="M2785" i="28"/>
  <c r="O2785" i="28" s="1"/>
  <c r="N2785" i="28"/>
  <c r="M2786" i="28"/>
  <c r="O2786" i="28" s="1"/>
  <c r="N2786" i="28"/>
  <c r="M2787" i="28"/>
  <c r="O2787" i="28" s="1"/>
  <c r="N2787" i="28"/>
  <c r="M2788" i="28"/>
  <c r="O2788" i="28" s="1"/>
  <c r="N2788" i="28"/>
  <c r="M2789" i="28"/>
  <c r="O2789" i="28" s="1"/>
  <c r="N2789" i="28"/>
  <c r="M2790" i="28"/>
  <c r="O2790" i="28" s="1"/>
  <c r="N2790" i="28"/>
  <c r="M2791" i="28"/>
  <c r="O2791" i="28" s="1"/>
  <c r="N2791" i="28"/>
  <c r="M2792" i="28"/>
  <c r="O2792" i="28" s="1"/>
  <c r="N2792" i="28"/>
  <c r="M2793" i="28"/>
  <c r="O2793" i="28" s="1"/>
  <c r="N2793" i="28"/>
  <c r="M2794" i="28"/>
  <c r="O2794" i="28" s="1"/>
  <c r="N2794" i="28"/>
  <c r="M2795" i="28"/>
  <c r="O2795" i="28" s="1"/>
  <c r="N2795" i="28"/>
  <c r="M2796" i="28"/>
  <c r="O2796" i="28" s="1"/>
  <c r="N2796" i="28"/>
  <c r="M2797" i="28"/>
  <c r="O2797" i="28" s="1"/>
  <c r="N2797" i="28"/>
  <c r="M2798" i="28"/>
  <c r="O2798" i="28" s="1"/>
  <c r="N2798" i="28"/>
  <c r="M2799" i="28"/>
  <c r="N2799" i="28"/>
  <c r="M2800" i="28"/>
  <c r="O2800" i="28" s="1"/>
  <c r="N2800" i="28"/>
  <c r="M2801" i="28"/>
  <c r="O2801" i="28" s="1"/>
  <c r="N2801" i="28"/>
  <c r="M2802" i="28"/>
  <c r="O2802" i="28" s="1"/>
  <c r="N2802" i="28"/>
  <c r="M2803" i="28"/>
  <c r="O2803" i="28" s="1"/>
  <c r="N2803" i="28"/>
  <c r="M2804" i="28"/>
  <c r="O2804" i="28" s="1"/>
  <c r="N2804" i="28"/>
  <c r="M2805" i="28"/>
  <c r="O2805" i="28" s="1"/>
  <c r="N2805" i="28"/>
  <c r="M2806" i="28"/>
  <c r="O2806" i="28" s="1"/>
  <c r="N2806" i="28"/>
  <c r="M2807" i="28"/>
  <c r="O2807" i="28" s="1"/>
  <c r="N2807" i="28"/>
  <c r="M2808" i="28"/>
  <c r="O2808" i="28" s="1"/>
  <c r="N2808" i="28"/>
  <c r="M2809" i="28"/>
  <c r="O2809" i="28" s="1"/>
  <c r="N2809" i="28"/>
  <c r="M2810" i="28"/>
  <c r="O2810" i="28" s="1"/>
  <c r="N2810" i="28"/>
  <c r="M2811" i="28"/>
  <c r="O2811" i="28" s="1"/>
  <c r="N2811" i="28"/>
  <c r="M2812" i="28"/>
  <c r="O2812" i="28" s="1"/>
  <c r="N2812" i="28"/>
  <c r="M2813" i="28"/>
  <c r="O2813" i="28" s="1"/>
  <c r="N2813" i="28"/>
  <c r="M2814" i="28"/>
  <c r="O2814" i="28" s="1"/>
  <c r="N2814" i="28"/>
  <c r="M2815" i="28"/>
  <c r="O2815" i="28" s="1"/>
  <c r="N2815" i="28"/>
  <c r="M2816" i="28"/>
  <c r="O2816" i="28" s="1"/>
  <c r="N2816" i="28"/>
  <c r="M2817" i="28"/>
  <c r="O2817" i="28" s="1"/>
  <c r="N2817" i="28"/>
  <c r="M2818" i="28"/>
  <c r="O2818" i="28" s="1"/>
  <c r="N2818" i="28"/>
  <c r="M2819" i="28"/>
  <c r="O2819" i="28" s="1"/>
  <c r="N2819" i="28"/>
  <c r="M2820" i="28"/>
  <c r="N2820" i="28"/>
  <c r="M2821" i="28"/>
  <c r="O2821" i="28" s="1"/>
  <c r="N2821" i="28"/>
  <c r="M2822" i="28"/>
  <c r="O2822" i="28" s="1"/>
  <c r="N2822" i="28"/>
  <c r="M2823" i="28"/>
  <c r="O2823" i="28" s="1"/>
  <c r="N2823" i="28"/>
  <c r="M2824" i="28"/>
  <c r="N2824" i="28"/>
  <c r="M2825" i="28"/>
  <c r="O2825" i="28" s="1"/>
  <c r="N2825" i="28"/>
  <c r="M2826" i="28"/>
  <c r="O2826" i="28" s="1"/>
  <c r="N2826" i="28"/>
  <c r="M2827" i="28"/>
  <c r="O2827" i="28" s="1"/>
  <c r="N2827" i="28"/>
  <c r="M2828" i="28"/>
  <c r="O2828" i="28" s="1"/>
  <c r="N2828" i="28"/>
  <c r="M2829" i="28"/>
  <c r="N2829" i="28"/>
  <c r="M2830" i="28"/>
  <c r="O2830" i="28" s="1"/>
  <c r="N2830" i="28"/>
  <c r="M2831" i="28"/>
  <c r="O2831" i="28" s="1"/>
  <c r="N2831" i="28"/>
  <c r="M2832" i="28"/>
  <c r="O2832" i="28" s="1"/>
  <c r="N2832" i="28"/>
  <c r="M2833" i="28"/>
  <c r="O2833" i="28" s="1"/>
  <c r="N2833" i="28"/>
  <c r="M2834" i="28"/>
  <c r="O2834" i="28" s="1"/>
  <c r="N2834" i="28"/>
  <c r="M2835" i="28"/>
  <c r="O2835" i="28" s="1"/>
  <c r="N2835" i="28"/>
  <c r="M2836" i="28"/>
  <c r="O2836" i="28" s="1"/>
  <c r="N2836" i="28"/>
  <c r="M2837" i="28"/>
  <c r="O2837" i="28" s="1"/>
  <c r="N2837" i="28"/>
  <c r="M2838" i="28"/>
  <c r="O2838" i="28" s="1"/>
  <c r="N2838" i="28"/>
  <c r="M2839" i="28"/>
  <c r="O2839" i="28" s="1"/>
  <c r="N2839" i="28"/>
  <c r="M2840" i="28"/>
  <c r="O2840" i="28" s="1"/>
  <c r="N2840" i="28"/>
  <c r="M2841" i="28"/>
  <c r="O2841" i="28" s="1"/>
  <c r="N2841" i="28"/>
  <c r="M2842" i="28"/>
  <c r="O2842" i="28" s="1"/>
  <c r="N2842" i="28"/>
  <c r="M2843" i="28"/>
  <c r="O2843" i="28" s="1"/>
  <c r="N2843" i="28"/>
  <c r="M2844" i="28"/>
  <c r="O2844" i="28" s="1"/>
  <c r="N2844" i="28"/>
  <c r="M2845" i="28"/>
  <c r="O2845" i="28" s="1"/>
  <c r="N2845" i="28"/>
  <c r="M2846" i="28"/>
  <c r="O2846" i="28" s="1"/>
  <c r="N2846" i="28"/>
  <c r="M2847" i="28"/>
  <c r="O2847" i="28" s="1"/>
  <c r="N2847" i="28"/>
  <c r="M2848" i="28"/>
  <c r="O2848" i="28" s="1"/>
  <c r="N2848" i="28"/>
  <c r="M2849" i="28"/>
  <c r="O2849" i="28" s="1"/>
  <c r="N2849" i="28"/>
  <c r="M2850" i="28"/>
  <c r="O2850" i="28" s="1"/>
  <c r="N2850" i="28"/>
  <c r="M2851" i="28"/>
  <c r="O2851" i="28" s="1"/>
  <c r="N2851" i="28"/>
  <c r="M2852" i="28"/>
  <c r="O2852" i="28" s="1"/>
  <c r="N2852" i="28"/>
  <c r="M2853" i="28"/>
  <c r="O2853" i="28" s="1"/>
  <c r="N2853" i="28"/>
  <c r="M2854" i="28"/>
  <c r="O2854" i="28" s="1"/>
  <c r="N2854" i="28"/>
  <c r="M2855" i="28"/>
  <c r="O2855" i="28" s="1"/>
  <c r="N2855" i="28"/>
  <c r="M2856" i="28"/>
  <c r="O2856" i="28" s="1"/>
  <c r="N2856" i="28"/>
  <c r="M2857" i="28"/>
  <c r="O2857" i="28" s="1"/>
  <c r="N2857" i="28"/>
  <c r="M2858" i="28"/>
  <c r="O2858" i="28" s="1"/>
  <c r="N2858" i="28"/>
  <c r="M2859" i="28"/>
  <c r="O2859" i="28" s="1"/>
  <c r="N2859" i="28"/>
  <c r="M2860" i="28"/>
  <c r="O2860" i="28" s="1"/>
  <c r="N2860" i="28"/>
  <c r="M2861" i="28"/>
  <c r="O2861" i="28" s="1"/>
  <c r="N2861" i="28"/>
  <c r="M2862" i="28"/>
  <c r="O2862" i="28" s="1"/>
  <c r="N2862" i="28"/>
  <c r="M2863" i="28"/>
  <c r="O2863" i="28" s="1"/>
  <c r="N2863" i="28"/>
  <c r="M2864" i="28"/>
  <c r="N2864" i="28"/>
  <c r="M2865" i="28"/>
  <c r="O2865" i="28" s="1"/>
  <c r="N2865" i="28"/>
  <c r="M2866" i="28"/>
  <c r="O2866" i="28" s="1"/>
  <c r="N2866" i="28"/>
  <c r="M2867" i="28"/>
  <c r="O2867" i="28" s="1"/>
  <c r="N2867" i="28"/>
  <c r="M2868" i="28"/>
  <c r="O2868" i="28" s="1"/>
  <c r="N2868" i="28"/>
  <c r="M2869" i="28"/>
  <c r="O2869" i="28" s="1"/>
  <c r="N2869" i="28"/>
  <c r="M2870" i="28"/>
  <c r="O2870" i="28" s="1"/>
  <c r="N2870" i="28"/>
  <c r="M2871" i="28"/>
  <c r="O2871" i="28" s="1"/>
  <c r="N2871" i="28"/>
  <c r="M2872" i="28"/>
  <c r="O2872" i="28" s="1"/>
  <c r="N2872" i="28"/>
  <c r="M2873" i="28"/>
  <c r="O2873" i="28" s="1"/>
  <c r="N2873" i="28"/>
  <c r="N2874" i="28"/>
  <c r="M2874" i="28"/>
  <c r="N2875" i="28"/>
  <c r="M2875" i="28"/>
  <c r="N2876" i="28"/>
  <c r="M2876" i="28"/>
  <c r="N2877" i="28"/>
  <c r="O2877" i="28" s="1"/>
  <c r="M2877" i="28"/>
  <c r="N2878" i="28"/>
  <c r="M2878" i="28"/>
  <c r="N2879" i="28"/>
  <c r="M2879" i="28"/>
  <c r="N2880" i="28"/>
  <c r="M2880" i="28"/>
  <c r="M2881" i="28"/>
  <c r="O2881" i="28" s="1"/>
  <c r="N2881" i="28"/>
  <c r="M2882" i="28"/>
  <c r="O2882" i="28" s="1"/>
  <c r="N2882" i="28"/>
  <c r="M2883" i="28"/>
  <c r="O2883" i="28" s="1"/>
  <c r="N2883" i="28"/>
  <c r="M2884" i="28"/>
  <c r="N2884" i="28"/>
  <c r="M2885" i="28"/>
  <c r="O2885" i="28" s="1"/>
  <c r="N2885" i="28"/>
  <c r="M2886" i="28"/>
  <c r="O2886" i="28" s="1"/>
  <c r="N2886" i="28"/>
  <c r="M2887" i="28"/>
  <c r="O2887" i="28" s="1"/>
  <c r="N2887" i="28"/>
  <c r="M2888" i="28"/>
  <c r="N2888" i="28"/>
  <c r="M2889" i="28"/>
  <c r="O2889" i="28" s="1"/>
  <c r="N2889" i="28"/>
  <c r="M2890" i="28"/>
  <c r="O2890" i="28" s="1"/>
  <c r="N2890" i="28"/>
  <c r="M2891" i="28"/>
  <c r="O2891" i="28" s="1"/>
  <c r="N2891" i="28"/>
  <c r="M2892" i="28"/>
  <c r="O2892" i="28" s="1"/>
  <c r="N2892" i="28"/>
  <c r="M2893" i="28"/>
  <c r="O2893" i="28" s="1"/>
  <c r="N2893" i="28"/>
  <c r="M2894" i="28"/>
  <c r="O2894" i="28" s="1"/>
  <c r="N2894" i="28"/>
  <c r="M2895" i="28"/>
  <c r="O2895" i="28" s="1"/>
  <c r="N2895" i="28"/>
  <c r="M2896" i="28"/>
  <c r="O2896" i="28" s="1"/>
  <c r="N2896" i="28"/>
  <c r="M2897" i="28"/>
  <c r="O2897" i="28" s="1"/>
  <c r="N2897" i="28"/>
  <c r="M2898" i="28"/>
  <c r="O2898" i="28" s="1"/>
  <c r="N2898" i="28"/>
  <c r="M2899" i="28"/>
  <c r="O2899" i="28" s="1"/>
  <c r="N2899" i="28"/>
  <c r="M2900" i="28"/>
  <c r="O2900" i="28" s="1"/>
  <c r="N2900" i="28"/>
  <c r="M2901" i="28"/>
  <c r="O2901" i="28" s="1"/>
  <c r="N2901" i="28"/>
  <c r="M2902" i="28"/>
  <c r="O2902" i="28" s="1"/>
  <c r="N2902" i="28"/>
  <c r="M2903" i="28"/>
  <c r="O2903" i="28" s="1"/>
  <c r="N2903" i="28"/>
  <c r="M2904" i="28"/>
  <c r="O2904" i="28" s="1"/>
  <c r="N2904" i="28"/>
  <c r="M2905" i="28"/>
  <c r="O2905" i="28" s="1"/>
  <c r="N2905" i="28"/>
  <c r="M2906" i="28"/>
  <c r="O2906" i="28" s="1"/>
  <c r="N2906" i="28"/>
  <c r="M2907" i="28"/>
  <c r="O2907" i="28" s="1"/>
  <c r="N2907" i="28"/>
  <c r="M2908" i="28"/>
  <c r="O2908" i="28" s="1"/>
  <c r="N2908" i="28"/>
  <c r="M2909" i="28"/>
  <c r="O2909" i="28" s="1"/>
  <c r="N2909" i="28"/>
  <c r="M2910" i="28"/>
  <c r="O2910" i="28" s="1"/>
  <c r="N2910" i="28"/>
  <c r="M2911" i="28"/>
  <c r="O2911" i="28" s="1"/>
  <c r="N2911" i="28"/>
  <c r="M2912" i="28"/>
  <c r="O2912" i="28" s="1"/>
  <c r="N2912" i="28"/>
  <c r="M2913" i="28"/>
  <c r="O2913" i="28" s="1"/>
  <c r="N2913" i="28"/>
  <c r="M2914" i="28"/>
  <c r="O2914" i="28" s="1"/>
  <c r="N2914" i="28"/>
  <c r="N2915" i="28"/>
  <c r="M2915" i="28"/>
  <c r="M2916" i="28"/>
  <c r="O2916" i="28" s="1"/>
  <c r="N2916" i="28"/>
  <c r="N2917" i="28"/>
  <c r="M2917" i="28"/>
  <c r="M2918" i="28"/>
  <c r="O2918" i="28" s="1"/>
  <c r="N2918" i="28"/>
  <c r="N2919" i="28"/>
  <c r="M2919" i="28"/>
  <c r="M2920" i="28"/>
  <c r="O2920" i="28" s="1"/>
  <c r="N2920" i="28"/>
  <c r="N2921" i="28"/>
  <c r="M2921" i="28"/>
  <c r="N2922" i="28"/>
  <c r="M2922" i="28"/>
  <c r="M2923" i="28"/>
  <c r="O2923" i="28" s="1"/>
  <c r="N2923" i="28"/>
  <c r="N2924" i="28"/>
  <c r="M2924" i="28"/>
  <c r="M2925" i="28"/>
  <c r="O2925" i="28" s="1"/>
  <c r="N2925" i="28"/>
  <c r="N2926" i="28"/>
  <c r="M2926" i="28"/>
  <c r="M2927" i="28"/>
  <c r="O2927" i="28" s="1"/>
  <c r="N2927" i="28"/>
  <c r="N2928" i="28"/>
  <c r="M2928" i="28"/>
  <c r="M2929" i="28"/>
  <c r="O2929" i="28" s="1"/>
  <c r="N2929" i="28"/>
  <c r="N2930" i="28"/>
  <c r="M2930" i="28"/>
  <c r="M2931" i="28"/>
  <c r="O2931" i="28" s="1"/>
  <c r="N2931" i="28"/>
  <c r="N2932" i="28"/>
  <c r="M2932" i="28"/>
  <c r="M2933" i="28"/>
  <c r="O2933" i="28" s="1"/>
  <c r="N2933" i="28"/>
  <c r="N2934" i="28"/>
  <c r="M2934" i="28"/>
  <c r="M2935" i="28"/>
  <c r="O2935" i="28" s="1"/>
  <c r="N2935" i="28"/>
  <c r="N2936" i="28"/>
  <c r="M2936" i="28"/>
  <c r="M2937" i="28"/>
  <c r="O2937" i="28" s="1"/>
  <c r="N2937" i="28"/>
  <c r="N2938" i="28"/>
  <c r="M2938" i="28"/>
  <c r="M2939" i="28"/>
  <c r="O2939" i="28" s="1"/>
  <c r="N2939" i="28"/>
  <c r="N2940" i="28"/>
  <c r="M2940" i="28"/>
  <c r="M2941" i="28"/>
  <c r="O2941" i="28" s="1"/>
  <c r="N2941" i="28"/>
  <c r="N2942" i="28"/>
  <c r="M2942" i="28"/>
  <c r="M2943" i="28"/>
  <c r="O2943" i="28" s="1"/>
  <c r="N2943" i="28"/>
  <c r="N2944" i="28"/>
  <c r="M2944" i="28"/>
  <c r="M2945" i="28"/>
  <c r="O2945" i="28" s="1"/>
  <c r="N2945" i="28"/>
  <c r="N2946" i="28"/>
  <c r="M2946" i="28"/>
  <c r="M2947" i="28"/>
  <c r="O2947" i="28" s="1"/>
  <c r="N2947" i="28"/>
  <c r="N2948" i="28"/>
  <c r="O2948" i="28" s="1"/>
  <c r="M2948" i="28"/>
  <c r="M2949" i="28"/>
  <c r="O2949" i="28" s="1"/>
  <c r="N2949" i="28"/>
  <c r="N2950" i="28"/>
  <c r="M2950" i="28"/>
  <c r="M2951" i="28"/>
  <c r="O2951" i="28" s="1"/>
  <c r="N2951" i="28"/>
  <c r="N2952" i="28"/>
  <c r="O2952" i="28" s="1"/>
  <c r="M2952" i="28"/>
  <c r="M2953" i="28"/>
  <c r="O2953" i="28" s="1"/>
  <c r="N2953" i="28"/>
  <c r="N2954" i="28"/>
  <c r="M2954" i="28"/>
  <c r="M2955" i="28"/>
  <c r="O2955" i="28" s="1"/>
  <c r="N2955" i="28"/>
  <c r="N2956" i="28"/>
  <c r="M2956" i="28"/>
  <c r="M2957" i="28"/>
  <c r="N2957" i="28"/>
  <c r="N2958" i="28"/>
  <c r="M2958" i="28"/>
  <c r="M2959" i="28"/>
  <c r="O2959" i="28" s="1"/>
  <c r="N2959" i="28"/>
  <c r="N2960" i="28"/>
  <c r="M2960" i="28"/>
  <c r="M2961" i="28"/>
  <c r="O2961" i="28" s="1"/>
  <c r="N2961" i="28"/>
  <c r="N2962" i="28"/>
  <c r="M2962" i="28"/>
  <c r="M2963" i="28"/>
  <c r="O2963" i="28" s="1"/>
  <c r="N2963" i="28"/>
  <c r="N2964" i="28"/>
  <c r="M2964" i="28"/>
  <c r="M2965" i="28"/>
  <c r="O2965" i="28" s="1"/>
  <c r="N2965" i="28"/>
  <c r="N2966" i="28"/>
  <c r="M2966" i="28"/>
  <c r="M2967" i="28"/>
  <c r="O2967" i="28" s="1"/>
  <c r="N2967" i="28"/>
  <c r="N2968" i="28"/>
  <c r="M2968" i="28"/>
  <c r="M2969" i="28"/>
  <c r="O2969" i="28" s="1"/>
  <c r="N2969" i="28"/>
  <c r="N2970" i="28"/>
  <c r="M2970" i="28"/>
  <c r="M2971" i="28"/>
  <c r="O2971" i="28" s="1"/>
  <c r="N2971" i="28"/>
  <c r="N2972" i="28"/>
  <c r="M2972" i="28"/>
  <c r="M2973" i="28"/>
  <c r="O2973" i="28" s="1"/>
  <c r="N2973" i="28"/>
  <c r="N2974" i="28"/>
  <c r="M2974" i="28"/>
  <c r="M2975" i="28"/>
  <c r="O2975" i="28" s="1"/>
  <c r="N2975" i="28"/>
  <c r="N2976" i="28"/>
  <c r="M2976" i="28"/>
  <c r="M2977" i="28"/>
  <c r="O2977" i="28" s="1"/>
  <c r="N2977" i="28"/>
  <c r="N2978" i="28"/>
  <c r="M2978" i="28"/>
  <c r="M2979" i="28"/>
  <c r="O2979" i="28" s="1"/>
  <c r="N2979" i="28"/>
  <c r="N2980" i="28"/>
  <c r="M2980" i="28"/>
  <c r="M2981" i="28"/>
  <c r="O2981" i="28" s="1"/>
  <c r="N2981" i="28"/>
  <c r="N2982" i="28"/>
  <c r="M2982" i="28"/>
  <c r="M2983" i="28"/>
  <c r="O2983" i="28" s="1"/>
  <c r="N2983" i="28"/>
  <c r="N2984" i="28"/>
  <c r="M2984" i="28"/>
  <c r="M2985" i="28"/>
  <c r="O2985" i="28" s="1"/>
  <c r="N2985" i="28"/>
  <c r="N2986" i="28"/>
  <c r="M2986" i="28"/>
  <c r="M2987" i="28"/>
  <c r="O2987" i="28" s="1"/>
  <c r="N2987" i="28"/>
  <c r="N2988" i="28"/>
  <c r="M2988" i="28"/>
  <c r="M2989" i="28"/>
  <c r="O2989" i="28" s="1"/>
  <c r="N2989" i="28"/>
  <c r="N2990" i="28"/>
  <c r="M2990" i="28"/>
  <c r="M2991" i="28"/>
  <c r="N2991" i="28"/>
  <c r="N2992" i="28"/>
  <c r="M2992" i="28"/>
  <c r="M2993" i="28"/>
  <c r="O2993" i="28" s="1"/>
  <c r="N2993" i="28"/>
  <c r="N2994" i="28"/>
  <c r="M2994" i="28"/>
  <c r="M2995" i="28"/>
  <c r="O2995" i="28" s="1"/>
  <c r="N2995" i="28"/>
  <c r="N2996" i="28"/>
  <c r="M2996" i="28"/>
  <c r="M2997" i="28"/>
  <c r="O2997" i="28" s="1"/>
  <c r="N2997" i="28"/>
  <c r="N2998" i="28"/>
  <c r="M2998" i="28"/>
  <c r="M2999" i="28"/>
  <c r="O2999" i="28" s="1"/>
  <c r="N2999" i="28"/>
  <c r="N3000" i="28"/>
  <c r="M3000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O2991" i="28" l="1"/>
  <c r="O2957" i="28"/>
  <c r="O2921" i="28"/>
  <c r="O2919" i="28"/>
  <c r="O2917" i="28"/>
  <c r="O2915" i="28"/>
  <c r="O2879" i="28"/>
  <c r="O2875" i="28"/>
  <c r="O2829" i="28"/>
  <c r="O2799" i="28"/>
  <c r="O2749" i="28"/>
  <c r="O2733" i="28"/>
  <c r="O2731" i="28"/>
  <c r="O2725" i="28"/>
  <c r="O2723" i="28"/>
  <c r="O2721" i="28"/>
  <c r="O2719" i="28"/>
  <c r="O2717" i="28"/>
  <c r="O2715" i="28"/>
  <c r="O2713" i="28"/>
  <c r="O2711" i="28"/>
  <c r="O2709" i="28"/>
  <c r="O2707" i="28"/>
  <c r="O2705" i="28"/>
  <c r="O2703" i="28"/>
  <c r="O2701" i="28"/>
  <c r="O2699" i="28"/>
  <c r="O2697" i="28"/>
  <c r="O2695" i="28"/>
  <c r="O2693" i="28"/>
  <c r="O2691" i="28"/>
  <c r="O2689" i="28"/>
  <c r="O2687" i="28"/>
  <c r="O2685" i="28"/>
  <c r="O2683" i="28"/>
  <c r="O2681" i="28"/>
  <c r="O2679" i="28"/>
  <c r="O2677" i="28"/>
  <c r="O2675" i="28"/>
  <c r="O2673" i="28"/>
  <c r="O2669" i="28"/>
  <c r="O2667" i="28"/>
  <c r="O2665" i="28"/>
  <c r="O2663" i="28"/>
  <c r="O2661" i="28"/>
  <c r="O2659" i="28"/>
  <c r="O2657" i="28"/>
  <c r="O2655" i="28"/>
  <c r="O2653" i="28"/>
  <c r="O2651" i="28"/>
  <c r="O2649" i="28"/>
  <c r="O2647" i="28"/>
  <c r="O2645" i="28"/>
  <c r="O2643" i="28"/>
  <c r="O2641" i="28"/>
  <c r="O2639" i="28"/>
  <c r="O2635" i="28"/>
  <c r="O2633" i="28"/>
  <c r="O2631" i="28"/>
  <c r="O2629" i="28"/>
  <c r="O2627" i="28"/>
  <c r="O2625" i="28"/>
  <c r="O2623" i="28"/>
  <c r="O2619" i="28"/>
  <c r="O2617" i="28"/>
  <c r="O2615" i="28"/>
  <c r="O2611" i="28"/>
  <c r="O2609" i="28"/>
  <c r="O2607" i="28"/>
  <c r="O2605" i="28"/>
  <c r="O2603" i="28"/>
  <c r="O2601" i="28"/>
  <c r="O2599" i="28"/>
  <c r="O2595" i="28"/>
  <c r="O2591" i="28"/>
  <c r="O2587" i="28"/>
  <c r="O2585" i="28"/>
  <c r="O2583" i="28"/>
  <c r="O2581" i="28"/>
  <c r="O2579" i="28"/>
  <c r="O2577" i="28"/>
  <c r="O2575" i="28"/>
  <c r="O2573" i="28"/>
  <c r="O2571" i="28"/>
  <c r="O2569" i="28"/>
  <c r="O2567" i="28"/>
  <c r="O2565" i="28"/>
  <c r="O2563" i="28"/>
  <c r="O2541" i="28"/>
  <c r="O2525" i="28"/>
  <c r="O2517" i="28"/>
  <c r="O2515" i="28"/>
  <c r="O2511" i="28"/>
  <c r="O2507" i="28"/>
  <c r="O2505" i="28"/>
  <c r="O2503" i="28"/>
  <c r="O2501" i="28"/>
  <c r="O2499" i="28"/>
  <c r="O2497" i="28"/>
  <c r="O2495" i="28"/>
  <c r="O2493" i="28"/>
  <c r="O2491" i="28"/>
  <c r="O2489" i="28"/>
  <c r="O2487" i="28"/>
  <c r="O2485" i="28"/>
  <c r="O2483" i="28"/>
  <c r="O2479" i="28"/>
  <c r="O2475" i="28"/>
  <c r="O2473" i="28"/>
  <c r="O2471" i="28"/>
  <c r="O2469" i="28"/>
  <c r="O2467" i="28"/>
  <c r="O2465" i="28"/>
  <c r="O2463" i="28"/>
  <c r="O2461" i="28"/>
  <c r="O2459" i="28"/>
  <c r="O2457" i="28"/>
  <c r="O2455" i="28"/>
  <c r="O2453" i="28"/>
  <c r="O2451" i="28"/>
  <c r="O2447" i="28"/>
  <c r="O2443" i="28"/>
  <c r="O2441" i="28"/>
  <c r="O2439" i="28"/>
  <c r="O2437" i="28"/>
  <c r="O2435" i="28"/>
  <c r="O2433" i="28"/>
  <c r="O2431" i="28"/>
  <c r="O2429" i="28"/>
  <c r="O2427" i="28"/>
  <c r="O2425" i="28"/>
  <c r="O2423" i="28"/>
  <c r="O2385" i="28"/>
  <c r="O2381" i="28"/>
  <c r="O2369" i="28"/>
  <c r="O2341" i="28"/>
  <c r="O2339" i="28"/>
  <c r="O2337" i="28"/>
  <c r="O2335" i="28"/>
  <c r="O2333" i="28"/>
  <c r="O2331" i="28"/>
  <c r="O2329" i="28"/>
  <c r="O2327" i="28"/>
  <c r="O2325" i="28"/>
  <c r="O2323" i="28"/>
  <c r="O2321" i="28"/>
  <c r="O2319" i="28"/>
  <c r="O2317" i="28"/>
  <c r="O2315" i="28"/>
  <c r="O2313" i="28"/>
  <c r="O2311" i="28"/>
  <c r="O2307" i="28"/>
  <c r="O2305" i="28"/>
  <c r="O2303" i="28"/>
  <c r="O2301" i="28"/>
  <c r="O2299" i="28"/>
  <c r="O2297" i="28"/>
  <c r="O2295" i="28"/>
  <c r="O2293" i="28"/>
  <c r="O2291" i="28"/>
  <c r="O2289" i="28"/>
  <c r="O2287" i="28"/>
  <c r="O2165" i="28"/>
  <c r="O2153" i="28"/>
  <c r="O2149" i="28"/>
  <c r="O2147" i="28"/>
  <c r="O2145" i="28"/>
  <c r="O2143" i="28"/>
  <c r="O2141" i="28"/>
  <c r="O2139" i="28"/>
  <c r="O2137" i="28"/>
  <c r="O2135" i="28"/>
  <c r="O2133" i="28"/>
  <c r="O2131" i="28"/>
  <c r="O2129" i="28"/>
  <c r="O2127" i="28"/>
  <c r="O2125" i="28"/>
  <c r="O2123" i="28"/>
  <c r="O2121" i="28"/>
  <c r="O2119" i="28"/>
  <c r="O2117" i="28"/>
  <c r="O2115" i="28"/>
  <c r="O2113" i="28"/>
  <c r="O2111" i="28"/>
  <c r="O2109" i="28"/>
  <c r="O2107" i="28"/>
  <c r="O2105" i="28"/>
  <c r="O2103" i="28"/>
  <c r="O2101" i="28"/>
  <c r="O2099" i="28"/>
  <c r="O2097" i="28"/>
  <c r="O2095" i="28"/>
  <c r="O2093" i="28"/>
  <c r="O2091" i="28"/>
  <c r="O2089" i="28"/>
  <c r="O2087" i="28"/>
  <c r="O2085" i="28"/>
  <c r="O2083" i="28"/>
  <c r="O2081" i="28"/>
  <c r="O2079" i="28"/>
  <c r="O2077" i="28"/>
  <c r="O2075" i="28"/>
  <c r="O2073" i="28"/>
  <c r="O2071" i="28"/>
  <c r="O2069" i="28"/>
  <c r="O2067" i="28"/>
  <c r="O2065" i="28"/>
  <c r="O2063" i="28"/>
  <c r="O2061" i="28"/>
  <c r="O2059" i="28"/>
  <c r="O2057" i="28"/>
  <c r="O2055" i="28"/>
  <c r="O2053" i="28"/>
  <c r="O2051" i="28"/>
  <c r="O2049" i="28"/>
  <c r="O2047" i="28"/>
  <c r="O2045" i="28"/>
  <c r="O2043" i="28"/>
  <c r="O2041" i="28"/>
  <c r="O2039" i="28"/>
  <c r="O2037" i="28"/>
  <c r="O2035" i="28"/>
  <c r="O2031" i="28"/>
  <c r="O2029" i="28"/>
  <c r="O2027" i="28"/>
  <c r="O2025" i="28"/>
  <c r="O2023" i="28"/>
  <c r="O2019" i="28"/>
  <c r="O2017" i="28"/>
  <c r="O2013" i="28"/>
  <c r="O2009" i="28"/>
  <c r="O1993" i="28"/>
  <c r="O1991" i="28"/>
  <c r="O1989" i="28"/>
  <c r="O1987" i="28"/>
  <c r="O1985" i="28"/>
  <c r="O1983" i="28"/>
  <c r="O1981" i="28"/>
  <c r="O1979" i="28"/>
  <c r="O1977" i="28"/>
  <c r="O1975" i="28"/>
  <c r="O1973" i="28"/>
  <c r="O1971" i="28"/>
  <c r="O1969" i="28"/>
  <c r="O1967" i="28"/>
  <c r="O1963" i="28"/>
  <c r="O1961" i="28"/>
  <c r="O1959" i="28"/>
  <c r="O1955" i="28"/>
  <c r="O1953" i="28"/>
  <c r="O1951" i="28"/>
  <c r="O1949" i="28"/>
  <c r="O1947" i="28"/>
  <c r="O1945" i="28"/>
  <c r="O1943" i="28"/>
  <c r="O1941" i="28"/>
  <c r="O1939" i="28"/>
  <c r="O1937" i="28"/>
  <c r="O1935" i="28"/>
  <c r="O1933" i="28"/>
  <c r="O1931" i="28"/>
  <c r="O1929" i="28"/>
  <c r="O1927" i="28"/>
  <c r="O1923" i="28"/>
  <c r="O1919" i="28"/>
  <c r="O1915" i="28"/>
  <c r="O1913" i="28"/>
  <c r="O1911" i="28"/>
  <c r="O1909" i="28"/>
  <c r="O1907" i="28"/>
  <c r="O1905" i="28"/>
  <c r="O1903" i="28"/>
  <c r="O1901" i="28"/>
  <c r="O1899" i="28"/>
  <c r="O1897" i="28"/>
  <c r="O1895" i="28"/>
  <c r="O1891" i="28"/>
  <c r="O1889" i="28"/>
  <c r="O1887" i="28"/>
  <c r="O1885" i="28"/>
  <c r="O1883" i="28"/>
  <c r="O1879" i="28"/>
  <c r="O1875" i="28"/>
  <c r="O1871" i="28"/>
  <c r="O1867" i="28"/>
  <c r="O1863" i="28"/>
  <c r="O1859" i="28"/>
  <c r="O1855" i="28"/>
  <c r="O1851" i="28"/>
  <c r="O1847" i="28"/>
  <c r="O1843" i="28"/>
  <c r="O1839" i="28"/>
  <c r="O1835" i="28"/>
  <c r="O1831" i="28"/>
  <c r="O1827" i="28"/>
  <c r="O1823" i="28"/>
  <c r="O1819" i="28"/>
  <c r="O1815" i="28"/>
  <c r="O1811" i="28"/>
  <c r="O1807" i="28"/>
  <c r="O1803" i="28"/>
  <c r="O1799" i="28"/>
  <c r="O1797" i="28"/>
  <c r="O1795" i="28"/>
  <c r="O1793" i="28"/>
  <c r="O1791" i="28"/>
  <c r="O1787" i="28"/>
  <c r="O1783" i="28"/>
  <c r="O1779" i="28"/>
  <c r="O1777" i="28"/>
  <c r="O1775" i="28"/>
  <c r="O1773" i="28"/>
  <c r="O1771" i="28"/>
  <c r="O1769" i="28"/>
  <c r="O1767" i="28"/>
  <c r="O1763" i="28"/>
  <c r="O1759" i="28"/>
  <c r="O1757" i="28"/>
  <c r="O1755" i="28"/>
  <c r="O1753" i="28"/>
  <c r="O1751" i="28"/>
  <c r="O1749" i="28"/>
  <c r="O1747" i="28"/>
  <c r="O1745" i="28"/>
  <c r="O1743" i="28"/>
  <c r="O1741" i="28"/>
  <c r="O1739" i="28"/>
  <c r="O1737" i="28"/>
  <c r="O1735" i="28"/>
  <c r="O1733" i="28"/>
  <c r="O1731" i="28"/>
  <c r="O1729" i="28"/>
  <c r="O1727" i="28"/>
  <c r="O1725" i="28"/>
  <c r="O1723" i="28"/>
  <c r="O1721" i="28"/>
  <c r="O1719" i="28"/>
  <c r="O1717" i="28"/>
  <c r="O1715" i="28"/>
  <c r="O1713" i="28"/>
  <c r="O1711" i="28"/>
  <c r="O1709" i="28"/>
  <c r="O1707" i="28"/>
  <c r="O1705" i="28"/>
  <c r="O1703" i="28"/>
  <c r="O1701" i="28"/>
  <c r="O1699" i="28"/>
  <c r="O1697" i="28"/>
  <c r="O1695" i="28"/>
  <c r="O1693" i="28"/>
  <c r="O1691" i="28"/>
  <c r="O1689" i="28"/>
  <c r="O1687" i="28"/>
  <c r="O1685" i="28"/>
  <c r="O1683" i="28"/>
  <c r="O1681" i="28"/>
  <c r="O1679" i="28"/>
  <c r="O1677" i="28"/>
  <c r="O1675" i="28"/>
  <c r="O1673" i="28"/>
  <c r="O1671" i="28"/>
  <c r="O1669" i="28"/>
  <c r="O1667" i="28"/>
  <c r="O1665" i="28"/>
  <c r="O1663" i="28"/>
  <c r="O1661" i="28"/>
  <c r="O1659" i="28"/>
  <c r="O1657" i="28"/>
  <c r="O1655" i="28"/>
  <c r="O1653" i="28"/>
  <c r="O1651" i="28"/>
  <c r="O1649" i="28"/>
  <c r="O1647" i="28"/>
  <c r="O1645" i="28"/>
  <c r="O1643" i="28"/>
  <c r="O1641" i="28"/>
  <c r="O1639" i="28"/>
  <c r="O1637" i="28"/>
  <c r="O1635" i="28"/>
  <c r="O1633" i="28"/>
  <c r="O1631" i="28"/>
  <c r="O1629" i="28"/>
  <c r="O1627" i="28"/>
  <c r="O1625" i="28"/>
  <c r="O1623" i="28"/>
  <c r="O1621" i="28"/>
  <c r="O1619" i="28"/>
  <c r="O1617" i="28"/>
  <c r="O1615" i="28"/>
  <c r="O1613" i="28"/>
  <c r="O1611" i="28"/>
  <c r="O1609" i="28"/>
  <c r="O1607" i="28"/>
  <c r="O1605" i="28"/>
  <c r="O1603" i="28"/>
  <c r="O1601" i="28"/>
  <c r="O1599" i="28"/>
  <c r="O1597" i="28"/>
  <c r="O1595" i="28"/>
  <c r="O1593" i="28"/>
  <c r="O1591" i="28"/>
  <c r="O1589" i="28"/>
  <c r="O1587" i="28"/>
  <c r="O1585" i="28"/>
  <c r="O1583" i="28"/>
  <c r="O1581" i="28"/>
  <c r="O1579" i="28"/>
  <c r="O1577" i="28"/>
  <c r="O1575" i="28"/>
  <c r="O1573" i="28"/>
  <c r="O1571" i="28"/>
  <c r="O1569" i="28"/>
  <c r="O1567" i="28"/>
  <c r="O1565" i="28"/>
  <c r="O1563" i="28"/>
  <c r="O1561" i="28"/>
  <c r="O1559" i="28"/>
  <c r="O1557" i="28"/>
  <c r="O1555" i="28"/>
  <c r="O1553" i="28"/>
  <c r="O1551" i="28"/>
  <c r="O1549" i="28"/>
  <c r="O1547" i="28"/>
  <c r="O1545" i="28"/>
  <c r="O1543" i="28"/>
  <c r="O1541" i="28"/>
  <c r="O1539" i="28"/>
  <c r="O1537" i="28"/>
  <c r="O1535" i="28"/>
  <c r="O1533" i="28"/>
  <c r="O1531" i="28"/>
  <c r="O1529" i="28"/>
  <c r="O1527" i="28"/>
  <c r="O1525" i="28"/>
  <c r="O1523" i="28"/>
  <c r="O1521" i="28"/>
  <c r="O1519" i="28"/>
  <c r="O1517" i="28"/>
  <c r="O1515" i="28"/>
  <c r="O1513" i="28"/>
  <c r="O1511" i="28"/>
  <c r="O1509" i="28"/>
  <c r="O1507" i="28"/>
  <c r="O1505" i="28"/>
  <c r="O1503" i="28"/>
  <c r="O1501" i="28"/>
  <c r="O1499" i="28"/>
  <c r="O1497" i="28"/>
  <c r="O1495" i="28"/>
  <c r="O1493" i="28"/>
  <c r="O1491" i="28"/>
  <c r="O1489" i="28"/>
  <c r="O1487" i="28"/>
  <c r="O1485" i="28"/>
  <c r="O1483" i="28"/>
  <c r="O1481" i="28"/>
  <c r="O1479" i="28"/>
  <c r="O1477" i="28"/>
  <c r="O1475" i="28"/>
  <c r="O1473" i="28"/>
  <c r="O1471" i="28"/>
  <c r="O1469" i="28"/>
  <c r="O1467" i="28"/>
  <c r="O1465" i="28"/>
  <c r="O1463" i="28"/>
  <c r="O1461" i="28"/>
  <c r="O1459" i="28"/>
  <c r="O1457" i="28"/>
  <c r="O1455" i="28"/>
  <c r="O1453" i="28"/>
  <c r="O1451" i="28"/>
  <c r="O1449" i="28"/>
  <c r="O1447" i="28"/>
  <c r="O1405" i="28"/>
  <c r="O1403" i="28"/>
  <c r="O1401" i="28"/>
  <c r="O1399" i="28"/>
  <c r="O1397" i="28"/>
  <c r="O1395" i="28"/>
  <c r="O1393" i="28"/>
  <c r="O1391" i="28"/>
  <c r="O1387" i="28"/>
  <c r="O1385" i="28"/>
  <c r="O1383" i="28"/>
  <c r="O1381" i="28"/>
  <c r="O1379" i="28"/>
  <c r="O1377" i="28"/>
  <c r="O1375" i="28"/>
  <c r="O1373" i="28"/>
  <c r="O1371" i="28"/>
  <c r="O1369" i="28"/>
  <c r="O1367" i="28"/>
  <c r="O1365" i="28"/>
  <c r="O1363" i="28"/>
  <c r="O1361" i="28"/>
  <c r="O1359" i="28"/>
  <c r="O1357" i="28"/>
  <c r="O1355" i="28"/>
  <c r="O1353" i="28"/>
  <c r="O1351" i="28"/>
  <c r="O1347" i="28"/>
  <c r="O1343" i="28"/>
  <c r="O1341" i="28"/>
  <c r="O1339" i="28"/>
  <c r="O1337" i="28"/>
  <c r="O1333" i="28"/>
  <c r="O1331" i="28"/>
  <c r="O1329" i="28"/>
  <c r="O1325" i="28"/>
  <c r="O1323" i="28"/>
  <c r="O1321" i="28"/>
  <c r="O1317" i="28"/>
  <c r="O1315" i="28"/>
  <c r="O1313" i="28"/>
  <c r="O1309" i="28"/>
  <c r="O1307" i="28"/>
  <c r="O1305" i="28"/>
  <c r="O1303" i="28"/>
  <c r="O1301" i="28"/>
  <c r="O1299" i="28"/>
  <c r="O1297" i="28"/>
  <c r="O1295" i="28"/>
  <c r="O1293" i="28"/>
  <c r="O1291" i="28"/>
  <c r="O1289" i="28"/>
  <c r="O1287" i="28"/>
  <c r="O1285" i="28"/>
  <c r="O1283" i="28"/>
  <c r="O1281" i="28"/>
  <c r="O1279" i="28"/>
  <c r="O1277" i="28"/>
  <c r="O1275" i="28"/>
  <c r="O1273" i="28"/>
  <c r="O1271" i="28"/>
  <c r="O1269" i="28"/>
  <c r="O1267" i="28"/>
  <c r="O1265" i="28"/>
  <c r="O1261" i="28"/>
  <c r="O1259" i="28"/>
  <c r="O1257" i="28"/>
  <c r="O1253" i="28"/>
  <c r="O1251" i="28"/>
  <c r="O1249" i="28"/>
  <c r="O1247" i="28"/>
  <c r="O1245" i="28"/>
  <c r="O1243" i="28"/>
  <c r="O1241" i="28"/>
  <c r="O1239" i="28"/>
  <c r="O1237" i="28"/>
  <c r="O1235" i="28"/>
  <c r="O1233" i="28"/>
  <c r="O1231" i="28"/>
  <c r="O1229" i="28"/>
  <c r="O1227" i="28"/>
  <c r="O1225" i="28"/>
  <c r="O1223" i="28"/>
  <c r="O1221" i="28"/>
  <c r="O1219" i="28"/>
  <c r="O1217" i="28"/>
  <c r="O1215" i="28"/>
  <c r="O1213" i="28"/>
  <c r="O1211" i="28"/>
  <c r="O1209" i="28"/>
  <c r="O1207" i="28"/>
  <c r="O1205" i="28"/>
  <c r="O1203" i="28"/>
  <c r="O1201" i="28"/>
  <c r="O1199" i="28"/>
  <c r="O1197" i="28"/>
  <c r="O1195" i="28"/>
  <c r="O1193" i="28"/>
  <c r="O1191" i="28"/>
  <c r="O1189" i="28"/>
  <c r="O1187" i="28"/>
  <c r="O1185" i="28"/>
  <c r="O1183" i="28"/>
  <c r="O1181" i="28"/>
  <c r="O1179" i="28"/>
  <c r="O1177" i="28"/>
  <c r="O1175" i="28"/>
  <c r="O1173" i="28"/>
  <c r="O1171" i="28"/>
  <c r="O1169" i="28"/>
  <c r="O1167" i="28"/>
  <c r="O1165" i="28"/>
  <c r="O1163" i="28"/>
  <c r="O1161" i="28"/>
  <c r="O1159" i="28"/>
  <c r="O1143" i="28"/>
  <c r="O1135" i="28"/>
  <c r="O1111" i="28"/>
  <c r="O1103" i="28"/>
  <c r="O1079" i="28"/>
  <c r="O1071" i="28"/>
  <c r="O3000" i="28"/>
  <c r="O2998" i="28"/>
  <c r="O2996" i="28"/>
  <c r="O2994" i="28"/>
  <c r="O2992" i="28"/>
  <c r="O2990" i="28"/>
  <c r="O2988" i="28"/>
  <c r="O2986" i="28"/>
  <c r="O2984" i="28"/>
  <c r="O2982" i="28"/>
  <c r="O2980" i="28"/>
  <c r="O2978" i="28"/>
  <c r="O2976" i="28"/>
  <c r="O2974" i="28"/>
  <c r="O2972" i="28"/>
  <c r="O2970" i="28"/>
  <c r="O2968" i="28"/>
  <c r="O2966" i="28"/>
  <c r="O2964" i="28"/>
  <c r="O2962" i="28"/>
  <c r="O2960" i="28"/>
  <c r="O2958" i="28"/>
  <c r="O2956" i="28"/>
  <c r="O2954" i="28"/>
  <c r="O2950" i="28"/>
  <c r="O2946" i="28"/>
  <c r="O2944" i="28"/>
  <c r="O2942" i="28"/>
  <c r="O2940" i="28"/>
  <c r="O2938" i="28"/>
  <c r="O2936" i="28"/>
  <c r="O2934" i="28"/>
  <c r="O2932" i="28"/>
  <c r="O2930" i="28"/>
  <c r="O2928" i="28"/>
  <c r="O2926" i="28"/>
  <c r="O2924" i="28"/>
  <c r="O2922" i="28"/>
  <c r="O2888" i="28"/>
  <c r="O2884" i="28"/>
  <c r="O2880" i="28"/>
  <c r="O2878" i="28"/>
  <c r="O2876" i="28"/>
  <c r="O2874" i="28"/>
  <c r="O2864" i="28"/>
  <c r="O2824" i="28"/>
  <c r="O2820" i="28"/>
  <c r="O2732" i="28"/>
  <c r="O2730" i="28"/>
  <c r="O2728" i="28"/>
  <c r="O2726" i="28"/>
  <c r="O2644" i="28"/>
  <c r="O2642" i="28"/>
  <c r="O2640" i="28"/>
  <c r="O2638" i="28"/>
  <c r="O2636" i="28"/>
  <c r="O2634" i="28"/>
  <c r="O2632" i="28"/>
  <c r="O2630" i="28"/>
  <c r="O2628" i="28"/>
  <c r="O2626" i="28"/>
  <c r="O2624" i="28"/>
  <c r="O2622" i="28"/>
  <c r="O2620" i="28"/>
  <c r="O2618" i="28"/>
  <c r="O2616" i="28"/>
  <c r="O2614" i="28"/>
  <c r="O2612" i="28"/>
  <c r="O2610" i="28"/>
  <c r="O2608" i="28"/>
  <c r="O2606" i="28"/>
  <c r="O2604" i="28"/>
  <c r="O2602" i="28"/>
  <c r="O2600" i="28"/>
  <c r="O2598" i="28"/>
  <c r="O2596" i="28"/>
  <c r="O2594" i="28"/>
  <c r="O2592" i="28"/>
  <c r="O2590" i="28"/>
  <c r="O2588" i="28"/>
  <c r="O2586" i="28"/>
  <c r="O2584" i="28"/>
  <c r="O2582" i="28"/>
  <c r="O2580" i="28"/>
  <c r="O2578" i="28"/>
  <c r="O2576" i="28"/>
  <c r="O2574" i="28"/>
  <c r="O2572" i="28"/>
  <c r="O2570" i="28"/>
  <c r="O2568" i="28"/>
  <c r="O2564" i="28"/>
  <c r="O2546" i="28"/>
  <c r="O2522" i="28"/>
  <c r="O2518" i="28"/>
  <c r="O2516" i="28"/>
  <c r="O2514" i="28"/>
  <c r="O2512" i="28"/>
  <c r="O2510" i="28"/>
  <c r="O2508" i="28"/>
  <c r="O2506" i="28"/>
  <c r="O2504" i="28"/>
  <c r="O2502" i="28"/>
  <c r="O2500" i="28"/>
  <c r="O2498" i="28"/>
  <c r="O2496" i="28"/>
  <c r="O2494" i="28"/>
  <c r="O2492" i="28"/>
  <c r="O2490" i="28"/>
  <c r="O2488" i="28"/>
  <c r="O2426" i="28"/>
  <c r="O2422" i="28"/>
  <c r="O2420" i="28"/>
  <c r="O2418" i="28"/>
  <c r="O2416" i="28"/>
  <c r="O2414" i="28"/>
  <c r="O2412" i="28"/>
  <c r="O2410" i="28"/>
  <c r="O2408" i="28"/>
  <c r="O2406" i="28"/>
  <c r="O2404" i="28"/>
  <c r="O2402" i="28"/>
  <c r="O2400" i="28"/>
  <c r="O2398" i="28"/>
  <c r="O2396" i="28"/>
  <c r="O2394" i="28"/>
  <c r="O2392" i="28"/>
  <c r="O2390" i="28"/>
  <c r="O2388" i="28"/>
  <c r="O2386" i="28"/>
  <c r="O2384" i="28"/>
  <c r="O2382" i="28"/>
  <c r="O2380" i="28"/>
  <c r="O2378" i="28"/>
  <c r="O2376" i="28"/>
  <c r="O2374" i="28"/>
  <c r="O2372" i="28"/>
  <c r="O2370" i="28"/>
  <c r="O2362" i="28"/>
  <c r="O2354" i="28"/>
  <c r="O2340" i="28"/>
  <c r="O2338" i="28"/>
  <c r="O2336" i="28"/>
  <c r="O2334" i="28"/>
  <c r="O2332" i="28"/>
  <c r="O2330" i="28"/>
  <c r="O2328" i="28"/>
  <c r="O2326" i="28"/>
  <c r="O2324" i="28"/>
  <c r="O2322" i="28"/>
  <c r="O2318" i="28"/>
  <c r="O2314" i="28"/>
  <c r="O2312" i="28"/>
  <c r="O2310" i="28"/>
  <c r="O2308" i="28"/>
  <c r="O2306" i="28"/>
  <c r="O2304" i="28"/>
  <c r="O2302" i="28"/>
  <c r="O2300" i="28"/>
  <c r="O2298" i="28"/>
  <c r="O2296" i="28"/>
  <c r="O2294" i="28"/>
  <c r="O2292" i="28"/>
  <c r="O2290" i="28"/>
  <c r="O2288" i="28"/>
  <c r="O2286" i="28"/>
  <c r="O2284" i="28"/>
  <c r="O2282" i="28"/>
  <c r="O2280" i="28"/>
  <c r="O2278" i="28"/>
  <c r="O2276" i="28"/>
  <c r="O2274" i="28"/>
  <c r="O2270" i="28"/>
  <c r="O2266" i="28"/>
  <c r="O2264" i="28"/>
  <c r="O2262" i="28"/>
  <c r="O2260" i="28"/>
  <c r="O2258" i="28"/>
  <c r="O2254" i="28"/>
  <c r="O2250" i="28"/>
  <c r="O2248" i="28"/>
  <c r="O2246" i="28"/>
  <c r="O2244" i="28"/>
  <c r="O2242" i="28"/>
  <c r="O2240" i="28"/>
  <c r="O2238" i="28"/>
  <c r="O2236" i="28"/>
  <c r="O2234" i="28"/>
  <c r="O2232" i="28"/>
  <c r="O2230" i="28"/>
  <c r="O2228" i="28"/>
  <c r="O2226" i="28"/>
  <c r="O2224" i="28"/>
  <c r="O2222" i="28"/>
  <c r="O2220" i="28"/>
  <c r="O2218" i="28"/>
  <c r="O2216" i="28"/>
  <c r="O2214" i="28"/>
  <c r="O2212" i="28"/>
  <c r="O2210" i="28"/>
  <c r="O2206" i="28"/>
  <c r="O2202" i="28"/>
  <c r="O2200" i="28"/>
  <c r="O2198" i="28"/>
  <c r="O2196" i="28"/>
  <c r="O2194" i="28"/>
  <c r="O2190" i="28"/>
  <c r="O2188" i="28"/>
  <c r="O2186" i="28"/>
  <c r="O2184" i="28"/>
  <c r="O2182" i="28"/>
  <c r="O2180" i="28"/>
  <c r="O2178" i="28"/>
  <c r="O2176" i="28"/>
  <c r="O2174" i="28"/>
  <c r="O2172" i="28"/>
  <c r="O2170" i="28"/>
  <c r="O2168" i="28"/>
  <c r="O2166" i="28"/>
  <c r="O2164" i="28"/>
  <c r="O2162" i="28"/>
  <c r="O2160" i="28"/>
  <c r="O2158" i="28"/>
  <c r="O2156" i="28"/>
  <c r="O2154" i="28"/>
  <c r="O2152" i="28"/>
  <c r="O2150" i="28"/>
  <c r="O2008" i="28"/>
  <c r="O2006" i="28"/>
  <c r="O2004" i="28"/>
  <c r="O2002" i="28"/>
  <c r="O2000" i="28"/>
  <c r="O1996" i="28"/>
  <c r="O1926" i="28"/>
  <c r="O1898" i="28"/>
  <c r="O1776" i="28"/>
  <c r="O1774" i="28"/>
  <c r="O1772" i="28"/>
  <c r="O1770" i="28"/>
  <c r="O1768" i="28"/>
  <c r="O1766" i="28"/>
  <c r="O1764" i="28"/>
  <c r="O1762" i="28"/>
  <c r="O1760" i="28"/>
  <c r="O1758" i="28"/>
  <c r="O1756" i="28"/>
  <c r="O1754" i="28"/>
  <c r="O1752" i="28"/>
  <c r="O1750" i="28"/>
  <c r="O1748" i="28"/>
  <c r="O1746" i="28"/>
  <c r="O1744" i="28"/>
  <c r="O1742" i="28"/>
  <c r="O1740" i="28"/>
  <c r="O1738" i="28"/>
  <c r="O1736" i="28"/>
  <c r="O1734" i="28"/>
  <c r="O1732" i="28"/>
  <c r="O1730" i="28"/>
  <c r="O1728" i="28"/>
  <c r="O1726" i="28"/>
  <c r="O1724" i="28"/>
  <c r="O1722" i="28"/>
  <c r="O1720" i="28"/>
  <c r="O1718" i="28"/>
  <c r="O1716" i="28"/>
  <c r="O1714" i="28"/>
  <c r="O1712" i="28"/>
  <c r="O1710" i="28"/>
  <c r="O1708" i="28"/>
  <c r="O1706" i="28"/>
  <c r="O1704" i="28"/>
  <c r="O1702" i="28"/>
  <c r="O1700" i="28"/>
  <c r="O1698" i="28"/>
  <c r="O1696" i="28"/>
  <c r="O1694" i="28"/>
  <c r="O1692" i="28"/>
  <c r="O1690" i="28"/>
  <c r="O1688" i="28"/>
  <c r="O1686" i="28"/>
  <c r="O1684" i="28"/>
  <c r="O1682" i="28"/>
  <c r="O1680" i="28"/>
  <c r="O1678" i="28"/>
  <c r="O1676" i="28"/>
  <c r="O1674" i="28"/>
  <c r="O1672" i="28"/>
  <c r="O1670" i="28"/>
  <c r="O1668" i="28"/>
  <c r="O1666" i="28"/>
  <c r="O1664" i="28"/>
  <c r="O1662" i="28"/>
  <c r="O1660" i="28"/>
  <c r="O1658" i="28"/>
  <c r="O1656" i="28"/>
  <c r="O1654" i="28"/>
  <c r="O1652" i="28"/>
  <c r="O1650" i="28"/>
  <c r="O1648" i="28"/>
  <c r="O1646" i="28"/>
  <c r="O1644" i="28"/>
  <c r="O1642" i="28"/>
  <c r="O1640" i="28"/>
  <c r="O1638" i="28"/>
  <c r="O1636" i="28"/>
  <c r="O1634" i="28"/>
  <c r="O1632" i="28"/>
  <c r="O1630" i="28"/>
  <c r="O1628" i="28"/>
  <c r="O1550" i="28"/>
  <c r="O1454" i="28"/>
  <c r="O1446" i="28"/>
  <c r="O1444" i="28"/>
  <c r="O1442" i="28"/>
  <c r="O1440" i="28"/>
  <c r="O1438" i="28"/>
  <c r="O1436" i="28"/>
  <c r="O1434" i="28"/>
  <c r="O1432" i="28"/>
  <c r="O1430" i="28"/>
  <c r="O1428" i="28"/>
  <c r="O1426" i="28"/>
  <c r="O1424" i="28"/>
  <c r="O1420" i="28"/>
  <c r="O1418" i="28"/>
  <c r="O1416" i="28"/>
  <c r="O1414" i="28"/>
  <c r="O1412" i="28"/>
  <c r="O1410" i="28"/>
  <c r="O1408" i="28"/>
  <c r="O1406" i="28"/>
  <c r="O1404" i="28"/>
  <c r="O1402" i="28"/>
  <c r="O1400" i="28"/>
  <c r="O1398" i="28"/>
  <c r="O1396" i="28"/>
  <c r="O1394" i="28"/>
  <c r="O1392" i="28"/>
  <c r="O1390" i="28"/>
  <c r="O1388" i="28"/>
  <c r="O1386" i="28"/>
  <c r="O1384" i="28"/>
  <c r="O1382" i="28"/>
  <c r="O1380" i="28"/>
  <c r="O1378" i="28"/>
  <c r="O1376" i="28"/>
  <c r="O1374" i="28"/>
  <c r="O1372" i="28"/>
  <c r="O1370" i="28"/>
  <c r="O1368" i="28"/>
  <c r="O1366" i="28"/>
  <c r="O1364" i="28"/>
  <c r="O1362" i="28"/>
  <c r="O1360" i="28"/>
  <c r="O1358" i="28"/>
  <c r="O1356" i="28"/>
  <c r="O1354" i="28"/>
  <c r="O1352" i="28"/>
  <c r="O1350" i="28"/>
  <c r="O1348" i="28"/>
  <c r="O1346" i="28"/>
  <c r="O1344" i="28"/>
  <c r="O1342" i="28"/>
  <c r="O1340" i="28"/>
  <c r="O1338" i="28"/>
  <c r="O1336" i="28"/>
  <c r="O1334" i="28"/>
  <c r="O1332" i="28"/>
  <c r="O1330" i="28"/>
  <c r="O1328" i="28"/>
  <c r="O1326" i="28"/>
  <c r="O1324" i="28"/>
  <c r="O1322" i="28"/>
  <c r="O1320" i="28"/>
  <c r="O1318" i="28"/>
  <c r="O1316" i="28"/>
  <c r="O1314" i="28"/>
  <c r="O1312" i="28"/>
  <c r="O1310" i="28"/>
  <c r="O1308" i="28"/>
  <c r="O1306" i="28"/>
  <c r="O1304" i="28"/>
  <c r="O1302" i="28"/>
  <c r="O1300" i="28"/>
  <c r="O1298" i="28"/>
  <c r="O1296" i="28"/>
  <c r="O1294" i="28"/>
  <c r="O1292" i="28"/>
  <c r="O1290" i="28"/>
  <c r="O1288" i="28"/>
  <c r="O1286" i="28"/>
  <c r="O1284" i="28"/>
  <c r="O1282" i="28"/>
  <c r="O1280" i="28"/>
  <c r="O1278" i="28"/>
  <c r="O1276" i="28"/>
  <c r="O1274" i="28"/>
  <c r="O1272" i="28"/>
  <c r="O1270" i="28"/>
  <c r="O1268" i="28"/>
  <c r="O1266" i="28"/>
  <c r="O1264" i="28"/>
  <c r="O1262" i="28"/>
  <c r="O1260" i="28"/>
  <c r="O1258" i="28"/>
  <c r="O1256" i="28"/>
  <c r="O1254" i="28"/>
  <c r="O1252" i="28"/>
  <c r="O1250" i="28"/>
  <c r="O1248" i="28"/>
  <c r="O1246" i="28"/>
  <c r="O1242" i="28"/>
  <c r="O1240" i="28"/>
  <c r="O1238" i="28"/>
  <c r="O1236" i="28"/>
  <c r="O1234" i="28"/>
  <c r="O1232" i="28"/>
  <c r="O1230" i="28"/>
  <c r="O1224" i="28"/>
  <c r="O1180" i="28"/>
  <c r="O1168" i="28"/>
  <c r="O1164" i="28"/>
  <c r="O1162" i="28"/>
  <c r="O1160" i="28"/>
  <c r="O1158" i="28"/>
  <c r="O1156" i="28"/>
  <c r="O1154" i="28"/>
  <c r="O1150" i="28"/>
  <c r="O1148" i="28"/>
  <c r="O1146" i="28"/>
  <c r="O1144" i="28"/>
  <c r="O1142" i="28"/>
  <c r="O1140" i="28"/>
  <c r="O1138" i="28"/>
  <c r="O1136" i="28"/>
  <c r="O1134" i="28"/>
  <c r="O1132" i="28"/>
  <c r="O1130" i="28"/>
  <c r="O1128" i="28"/>
  <c r="O1126" i="28"/>
  <c r="O1124" i="28"/>
  <c r="O1122" i="28"/>
  <c r="O1120" i="28"/>
  <c r="O1118" i="28"/>
  <c r="O1116" i="28"/>
  <c r="O1114" i="28"/>
  <c r="O1112" i="28"/>
  <c r="O1110" i="28"/>
  <c r="O1108" i="28"/>
  <c r="O1106" i="28"/>
  <c r="O1104" i="28"/>
  <c r="O1102" i="28"/>
  <c r="O1100" i="28"/>
  <c r="O1098" i="28"/>
  <c r="O1096" i="28"/>
  <c r="O1094" i="28"/>
  <c r="O1092" i="28"/>
  <c r="O1090" i="28"/>
  <c r="O1088" i="28"/>
  <c r="O1086" i="28"/>
  <c r="O1084" i="28"/>
  <c r="O1082" i="28"/>
  <c r="O1080" i="28"/>
  <c r="O1078" i="28"/>
  <c r="O1076" i="28"/>
  <c r="O1074" i="28"/>
  <c r="O107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C1040" i="28"/>
  <c r="K1040" i="28" s="1"/>
  <c r="B1040" i="28"/>
  <c r="J1040" i="28" s="1"/>
  <c r="A1040" i="28"/>
  <c r="C1039" i="28"/>
  <c r="K1039" i="28" s="1"/>
  <c r="B1039" i="28"/>
  <c r="J1039" i="28" s="1"/>
  <c r="A1039" i="28"/>
  <c r="C1038" i="28"/>
  <c r="K1038" i="28" s="1"/>
  <c r="B1038" i="28"/>
  <c r="J1038" i="28" s="1"/>
  <c r="A1038" i="28"/>
  <c r="C1037" i="28"/>
  <c r="K1037" i="28" s="1"/>
  <c r="B1037" i="28"/>
  <c r="J1037" i="28" s="1"/>
  <c r="A1037" i="28"/>
  <c r="C1036" i="28"/>
  <c r="K1036" i="28" s="1"/>
  <c r="B1036" i="28"/>
  <c r="J1036" i="28" s="1"/>
  <c r="A1036" i="28"/>
  <c r="C1035" i="28"/>
  <c r="K1035" i="28" s="1"/>
  <c r="B1035" i="28"/>
  <c r="J1035" i="28" s="1"/>
  <c r="A1035" i="28"/>
  <c r="C1034" i="28"/>
  <c r="K1034" i="28" s="1"/>
  <c r="B1034" i="28"/>
  <c r="J1034" i="28" s="1"/>
  <c r="A1034" i="28"/>
  <c r="C1033" i="28"/>
  <c r="K1033" i="28" s="1"/>
  <c r="B1033" i="28"/>
  <c r="J1033" i="28" s="1"/>
  <c r="A1033" i="28"/>
  <c r="C1032" i="28"/>
  <c r="K1032" i="28" s="1"/>
  <c r="B1032" i="28"/>
  <c r="J1032" i="28" s="1"/>
  <c r="A1032" i="28"/>
  <c r="C1031" i="28"/>
  <c r="K1031" i="28" s="1"/>
  <c r="B1031" i="28"/>
  <c r="J1031" i="28" s="1"/>
  <c r="A1031" i="28"/>
  <c r="C1030" i="28"/>
  <c r="K1030" i="28" s="1"/>
  <c r="B1030" i="28"/>
  <c r="J1030" i="28" s="1"/>
  <c r="A1030" i="28"/>
  <c r="C1029" i="28"/>
  <c r="K1029" i="28" s="1"/>
  <c r="B1029" i="28"/>
  <c r="J1029" i="28" s="1"/>
  <c r="A1029" i="28"/>
  <c r="C1028" i="28"/>
  <c r="K1028" i="28" s="1"/>
  <c r="B1028" i="28"/>
  <c r="J1028" i="28" s="1"/>
  <c r="A1028" i="28"/>
  <c r="C1027" i="28"/>
  <c r="K1027" i="28" s="1"/>
  <c r="B1027" i="28"/>
  <c r="J1027" i="28" s="1"/>
  <c r="A1027" i="28"/>
  <c r="C1026" i="28"/>
  <c r="K1026" i="28" s="1"/>
  <c r="B1026" i="28"/>
  <c r="J1026" i="28" s="1"/>
  <c r="A1026" i="28"/>
  <c r="C1025" i="28"/>
  <c r="K1025" i="28" s="1"/>
  <c r="B1025" i="28"/>
  <c r="J1025" i="28" s="1"/>
  <c r="A1025" i="28"/>
  <c r="C1024" i="28"/>
  <c r="K1024" i="28" s="1"/>
  <c r="B1024" i="28"/>
  <c r="J1024" i="28" s="1"/>
  <c r="A1024" i="28"/>
  <c r="C1023" i="28"/>
  <c r="K1023" i="28" s="1"/>
  <c r="B1023" i="28"/>
  <c r="J1023" i="28" s="1"/>
  <c r="A1023" i="28"/>
  <c r="C1022" i="28"/>
  <c r="K1022" i="28" s="1"/>
  <c r="B1022" i="28"/>
  <c r="J1022" i="28" s="1"/>
  <c r="A1022" i="28"/>
  <c r="C1021" i="28"/>
  <c r="K1021" i="28" s="1"/>
  <c r="B1021" i="28"/>
  <c r="J1021" i="28" s="1"/>
  <c r="A1021" i="28"/>
  <c r="C1020" i="28"/>
  <c r="K1020" i="28" s="1"/>
  <c r="B1020" i="28"/>
  <c r="J1020" i="28" s="1"/>
  <c r="A1020" i="28"/>
  <c r="C1019" i="28"/>
  <c r="K1019" i="28" s="1"/>
  <c r="B1019" i="28"/>
  <c r="J1019" i="28" s="1"/>
  <c r="A1019" i="28"/>
  <c r="C1018" i="28"/>
  <c r="K1018" i="28" s="1"/>
  <c r="B1018" i="28"/>
  <c r="J1018" i="28" s="1"/>
  <c r="A1018" i="28"/>
  <c r="C1017" i="28"/>
  <c r="K1017" i="28" s="1"/>
  <c r="B1017" i="28"/>
  <c r="J1017" i="28" s="1"/>
  <c r="A1017" i="28"/>
  <c r="C1016" i="28"/>
  <c r="K1016" i="28" s="1"/>
  <c r="B1016" i="28"/>
  <c r="J1016" i="28" s="1"/>
  <c r="A1016" i="28"/>
  <c r="C1015" i="28"/>
  <c r="K1015" i="28" s="1"/>
  <c r="B1015" i="28"/>
  <c r="J1015" i="28" s="1"/>
  <c r="A1015" i="28"/>
  <c r="C1014" i="28"/>
  <c r="K1014" i="28" s="1"/>
  <c r="B1014" i="28"/>
  <c r="J1014" i="28" s="1"/>
  <c r="A1014" i="28"/>
  <c r="C1013" i="28"/>
  <c r="K1013" i="28" s="1"/>
  <c r="B1013" i="28"/>
  <c r="J1013" i="28" s="1"/>
  <c r="A1013" i="28"/>
  <c r="C1012" i="28"/>
  <c r="K1012" i="28" s="1"/>
  <c r="B1012" i="28"/>
  <c r="J1012" i="28" s="1"/>
  <c r="A1012" i="28"/>
  <c r="C1011" i="28"/>
  <c r="K1011" i="28" s="1"/>
  <c r="B1011" i="28"/>
  <c r="J1011" i="28" s="1"/>
  <c r="A1011" i="28"/>
  <c r="C1010" i="28"/>
  <c r="K1010" i="28" s="1"/>
  <c r="B1010" i="28"/>
  <c r="J1010" i="28" s="1"/>
  <c r="A1010" i="28"/>
  <c r="C1009" i="28"/>
  <c r="K1009" i="28" s="1"/>
  <c r="B1009" i="28"/>
  <c r="J1009" i="28" s="1"/>
  <c r="A1009" i="28"/>
  <c r="C1008" i="28"/>
  <c r="K1008" i="28" s="1"/>
  <c r="B1008" i="28"/>
  <c r="J1008" i="28" s="1"/>
  <c r="A1008" i="28"/>
  <c r="C1007" i="28"/>
  <c r="K1007" i="28" s="1"/>
  <c r="B1007" i="28"/>
  <c r="J1007" i="28" s="1"/>
  <c r="A1007" i="28"/>
  <c r="C1006" i="28"/>
  <c r="K1006" i="28" s="1"/>
  <c r="B1006" i="28"/>
  <c r="J1006" i="28" s="1"/>
  <c r="A1006" i="28"/>
  <c r="C1005" i="28"/>
  <c r="K1005" i="28" s="1"/>
  <c r="B1005" i="28"/>
  <c r="J1005" i="28" s="1"/>
  <c r="A1005" i="28"/>
  <c r="C1004" i="28"/>
  <c r="K1004" i="28" s="1"/>
  <c r="B1004" i="28"/>
  <c r="J1004" i="28" s="1"/>
  <c r="A1004" i="28"/>
  <c r="C1003" i="28"/>
  <c r="K1003" i="28" s="1"/>
  <c r="B1003" i="28"/>
  <c r="J1003" i="28" s="1"/>
  <c r="A1003" i="28"/>
  <c r="C1002" i="28"/>
  <c r="K1002" i="28" s="1"/>
  <c r="B1002" i="28"/>
  <c r="J1002" i="28" s="1"/>
  <c r="A1002" i="28"/>
  <c r="C1001" i="28"/>
  <c r="K1001" i="28" s="1"/>
  <c r="B1001" i="28"/>
  <c r="J1001" i="28" s="1"/>
  <c r="A1001" i="28"/>
  <c r="C1000" i="28"/>
  <c r="K1000" i="28" s="1"/>
  <c r="B1000" i="28"/>
  <c r="J1000" i="28" s="1"/>
  <c r="A1000" i="28"/>
  <c r="C999" i="28"/>
  <c r="K999" i="28" s="1"/>
  <c r="B999" i="28"/>
  <c r="J999" i="28" s="1"/>
  <c r="A999" i="28"/>
  <c r="C998" i="28"/>
  <c r="K998" i="28" s="1"/>
  <c r="B998" i="28"/>
  <c r="J998" i="28" s="1"/>
  <c r="A998" i="28"/>
  <c r="C997" i="28"/>
  <c r="K997" i="28" s="1"/>
  <c r="B997" i="28"/>
  <c r="J997" i="28" s="1"/>
  <c r="A997" i="28"/>
  <c r="C996" i="28"/>
  <c r="K996" i="28" s="1"/>
  <c r="B996" i="28"/>
  <c r="J996" i="28" s="1"/>
  <c r="A996" i="28"/>
  <c r="C995" i="28"/>
  <c r="K995" i="28" s="1"/>
  <c r="B995" i="28"/>
  <c r="J995" i="28" s="1"/>
  <c r="A995" i="28"/>
  <c r="C994" i="28"/>
  <c r="K994" i="28" s="1"/>
  <c r="B994" i="28"/>
  <c r="J994" i="28" s="1"/>
  <c r="A994" i="28"/>
  <c r="C993" i="28"/>
  <c r="K993" i="28" s="1"/>
  <c r="B993" i="28"/>
  <c r="J993" i="28" s="1"/>
  <c r="A993" i="28"/>
  <c r="C992" i="28"/>
  <c r="K992" i="28" s="1"/>
  <c r="B992" i="28"/>
  <c r="J992" i="28" s="1"/>
  <c r="A992" i="28"/>
  <c r="C991" i="28"/>
  <c r="K991" i="28" s="1"/>
  <c r="B991" i="28"/>
  <c r="J991" i="28" s="1"/>
  <c r="A991" i="28"/>
  <c r="C990" i="28"/>
  <c r="K990" i="28" s="1"/>
  <c r="B990" i="28"/>
  <c r="J990" i="28" s="1"/>
  <c r="A990" i="28"/>
  <c r="C989" i="28"/>
  <c r="K989" i="28" s="1"/>
  <c r="B989" i="28"/>
  <c r="J989" i="28" s="1"/>
  <c r="A989" i="28"/>
  <c r="C988" i="28"/>
  <c r="K988" i="28" s="1"/>
  <c r="B988" i="28"/>
  <c r="J988" i="28" s="1"/>
  <c r="A988" i="28"/>
  <c r="C987" i="28"/>
  <c r="K987" i="28" s="1"/>
  <c r="B987" i="28"/>
  <c r="J987" i="28" s="1"/>
  <c r="A987" i="28"/>
  <c r="C986" i="28"/>
  <c r="K986" i="28" s="1"/>
  <c r="B986" i="28"/>
  <c r="J986" i="28" s="1"/>
  <c r="A986" i="28"/>
  <c r="C985" i="28"/>
  <c r="K985" i="28" s="1"/>
  <c r="B985" i="28"/>
  <c r="J985" i="28" s="1"/>
  <c r="A985" i="28"/>
  <c r="C984" i="28"/>
  <c r="K984" i="28" s="1"/>
  <c r="B984" i="28"/>
  <c r="J984" i="28" s="1"/>
  <c r="A984" i="28"/>
  <c r="C983" i="28"/>
  <c r="K983" i="28" s="1"/>
  <c r="B983" i="28"/>
  <c r="J983" i="28" s="1"/>
  <c r="A983" i="28"/>
  <c r="C982" i="28"/>
  <c r="K982" i="28" s="1"/>
  <c r="B982" i="28"/>
  <c r="J982" i="28" s="1"/>
  <c r="A982" i="28"/>
  <c r="C981" i="28"/>
  <c r="K981" i="28" s="1"/>
  <c r="B981" i="28"/>
  <c r="J981" i="28" s="1"/>
  <c r="A981" i="28"/>
  <c r="C980" i="28"/>
  <c r="K980" i="28" s="1"/>
  <c r="B980" i="28"/>
  <c r="J980" i="28" s="1"/>
  <c r="A980" i="28"/>
  <c r="C979" i="28"/>
  <c r="K979" i="28" s="1"/>
  <c r="B979" i="28"/>
  <c r="J979" i="28" s="1"/>
  <c r="A979" i="28"/>
  <c r="C978" i="28"/>
  <c r="K978" i="28" s="1"/>
  <c r="B978" i="28"/>
  <c r="J978" i="28" s="1"/>
  <c r="A978" i="28"/>
  <c r="C977" i="28"/>
  <c r="K977" i="28" s="1"/>
  <c r="B977" i="28"/>
  <c r="J977" i="28" s="1"/>
  <c r="A977" i="28"/>
  <c r="C976" i="28"/>
  <c r="K976" i="28" s="1"/>
  <c r="B976" i="28"/>
  <c r="J976" i="28" s="1"/>
  <c r="A976" i="28"/>
  <c r="C975" i="28"/>
  <c r="K975" i="28" s="1"/>
  <c r="B975" i="28"/>
  <c r="J975" i="28" s="1"/>
  <c r="A975" i="28"/>
  <c r="C974" i="28"/>
  <c r="K974" i="28" s="1"/>
  <c r="B974" i="28"/>
  <c r="J974" i="28" s="1"/>
  <c r="A974" i="28"/>
  <c r="C973" i="28"/>
  <c r="K973" i="28" s="1"/>
  <c r="B973" i="28"/>
  <c r="J973" i="28" s="1"/>
  <c r="A973" i="28"/>
  <c r="C972" i="28"/>
  <c r="K972" i="28" s="1"/>
  <c r="B972" i="28"/>
  <c r="J972" i="28" s="1"/>
  <c r="A972" i="28"/>
  <c r="C971" i="28"/>
  <c r="K971" i="28" s="1"/>
  <c r="B971" i="28"/>
  <c r="J971" i="28" s="1"/>
  <c r="A971" i="28"/>
  <c r="C970" i="28"/>
  <c r="K970" i="28" s="1"/>
  <c r="B970" i="28"/>
  <c r="J970" i="28" s="1"/>
  <c r="A970" i="28"/>
  <c r="C969" i="28"/>
  <c r="K969" i="28" s="1"/>
  <c r="B969" i="28"/>
  <c r="J969" i="28" s="1"/>
  <c r="A969" i="28"/>
  <c r="C968" i="28"/>
  <c r="K968" i="28" s="1"/>
  <c r="B968" i="28"/>
  <c r="J968" i="28" s="1"/>
  <c r="A968" i="28"/>
  <c r="C967" i="28"/>
  <c r="K967" i="28" s="1"/>
  <c r="B967" i="28"/>
  <c r="J967" i="28" s="1"/>
  <c r="A967" i="28"/>
  <c r="C966" i="28"/>
  <c r="K966" i="28" s="1"/>
  <c r="B966" i="28"/>
  <c r="J966" i="28" s="1"/>
  <c r="A966" i="28"/>
  <c r="C965" i="28"/>
  <c r="K965" i="28" s="1"/>
  <c r="B965" i="28"/>
  <c r="J965" i="28" s="1"/>
  <c r="A965" i="28"/>
  <c r="C964" i="28"/>
  <c r="K964" i="28" s="1"/>
  <c r="B964" i="28"/>
  <c r="J964" i="28" s="1"/>
  <c r="A964" i="28"/>
  <c r="C963" i="28"/>
  <c r="K963" i="28" s="1"/>
  <c r="B963" i="28"/>
  <c r="J963" i="28" s="1"/>
  <c r="A963" i="28"/>
  <c r="C962" i="28"/>
  <c r="K962" i="28" s="1"/>
  <c r="B962" i="28"/>
  <c r="J962" i="28" s="1"/>
  <c r="A962" i="28"/>
  <c r="C961" i="28"/>
  <c r="K961" i="28" s="1"/>
  <c r="B961" i="28"/>
  <c r="J961" i="28" s="1"/>
  <c r="A961" i="28"/>
  <c r="C960" i="28"/>
  <c r="K960" i="28" s="1"/>
  <c r="B960" i="28"/>
  <c r="J960" i="28" s="1"/>
  <c r="A960" i="28"/>
  <c r="C959" i="28"/>
  <c r="K959" i="28" s="1"/>
  <c r="B959" i="28"/>
  <c r="J959" i="28" s="1"/>
  <c r="A959" i="28"/>
  <c r="C958" i="28"/>
  <c r="K958" i="28" s="1"/>
  <c r="B958" i="28"/>
  <c r="J958" i="28" s="1"/>
  <c r="A958" i="28"/>
  <c r="C957" i="28"/>
  <c r="K957" i="28" s="1"/>
  <c r="B957" i="28"/>
  <c r="J957" i="28" s="1"/>
  <c r="A957" i="28"/>
  <c r="C956" i="28"/>
  <c r="K956" i="28" s="1"/>
  <c r="B956" i="28"/>
  <c r="J956" i="28" s="1"/>
  <c r="A956" i="28"/>
  <c r="C955" i="28"/>
  <c r="K955" i="28" s="1"/>
  <c r="B955" i="28"/>
  <c r="J955" i="28" s="1"/>
  <c r="A955" i="28"/>
  <c r="C954" i="28"/>
  <c r="K954" i="28" s="1"/>
  <c r="B954" i="28"/>
  <c r="J954" i="28" s="1"/>
  <c r="A954" i="28"/>
  <c r="C953" i="28"/>
  <c r="K953" i="28" s="1"/>
  <c r="B953" i="28"/>
  <c r="J953" i="28" s="1"/>
  <c r="A953" i="28"/>
  <c r="C952" i="28"/>
  <c r="K952" i="28" s="1"/>
  <c r="B952" i="28"/>
  <c r="J952" i="28" s="1"/>
  <c r="A952" i="28"/>
  <c r="C951" i="28"/>
  <c r="K951" i="28" s="1"/>
  <c r="B951" i="28"/>
  <c r="J951" i="28" s="1"/>
  <c r="A951" i="28"/>
  <c r="C950" i="28"/>
  <c r="K950" i="28" s="1"/>
  <c r="B950" i="28"/>
  <c r="J950" i="28" s="1"/>
  <c r="A950" i="28"/>
  <c r="C949" i="28"/>
  <c r="K949" i="28" s="1"/>
  <c r="B949" i="28"/>
  <c r="J949" i="28" s="1"/>
  <c r="A949" i="28"/>
  <c r="C948" i="28"/>
  <c r="K948" i="28" s="1"/>
  <c r="B948" i="28"/>
  <c r="J948" i="28" s="1"/>
  <c r="A948" i="28"/>
  <c r="C947" i="28"/>
  <c r="K947" i="28" s="1"/>
  <c r="B947" i="28"/>
  <c r="J947" i="28" s="1"/>
  <c r="A947" i="28"/>
  <c r="C946" i="28"/>
  <c r="K946" i="28" s="1"/>
  <c r="B946" i="28"/>
  <c r="J946" i="28" s="1"/>
  <c r="A946" i="28"/>
  <c r="C945" i="28"/>
  <c r="K945" i="28" s="1"/>
  <c r="B945" i="28"/>
  <c r="J945" i="28" s="1"/>
  <c r="A945" i="28"/>
  <c r="C944" i="28"/>
  <c r="K944" i="28" s="1"/>
  <c r="B944" i="28"/>
  <c r="J944" i="28" s="1"/>
  <c r="A944" i="28"/>
  <c r="C943" i="28"/>
  <c r="K943" i="28" s="1"/>
  <c r="B943" i="28"/>
  <c r="J943" i="28" s="1"/>
  <c r="A943" i="28"/>
  <c r="C942" i="28"/>
  <c r="K942" i="28" s="1"/>
  <c r="B942" i="28"/>
  <c r="J942" i="28" s="1"/>
  <c r="A942" i="28"/>
  <c r="C941" i="28"/>
  <c r="K941" i="28" s="1"/>
  <c r="B941" i="28"/>
  <c r="J941" i="28" s="1"/>
  <c r="A941" i="28"/>
  <c r="C940" i="28"/>
  <c r="K940" i="28" s="1"/>
  <c r="B940" i="28"/>
  <c r="J940" i="28" s="1"/>
  <c r="A940" i="28"/>
  <c r="C939" i="28"/>
  <c r="K939" i="28" s="1"/>
  <c r="B939" i="28"/>
  <c r="J939" i="28" s="1"/>
  <c r="A939" i="28"/>
  <c r="C938" i="28"/>
  <c r="K938" i="28" s="1"/>
  <c r="B938" i="28"/>
  <c r="J938" i="28" s="1"/>
  <c r="A938" i="28"/>
  <c r="C937" i="28"/>
  <c r="K937" i="28" s="1"/>
  <c r="B937" i="28"/>
  <c r="J937" i="28" s="1"/>
  <c r="A937" i="28"/>
  <c r="C936" i="28"/>
  <c r="K936" i="28" s="1"/>
  <c r="B936" i="28"/>
  <c r="J936" i="28" s="1"/>
  <c r="A936" i="28"/>
  <c r="C935" i="28"/>
  <c r="K935" i="28" s="1"/>
  <c r="B935" i="28"/>
  <c r="J935" i="28" s="1"/>
  <c r="A935" i="28"/>
  <c r="C934" i="28"/>
  <c r="K934" i="28" s="1"/>
  <c r="B934" i="28"/>
  <c r="J934" i="28" s="1"/>
  <c r="A934" i="28"/>
  <c r="C933" i="28"/>
  <c r="K933" i="28" s="1"/>
  <c r="B933" i="28"/>
  <c r="J933" i="28" s="1"/>
  <c r="A933" i="28"/>
  <c r="C932" i="28"/>
  <c r="K932" i="28" s="1"/>
  <c r="B932" i="28"/>
  <c r="J932" i="28" s="1"/>
  <c r="A932" i="28"/>
  <c r="C931" i="28"/>
  <c r="K931" i="28" s="1"/>
  <c r="B931" i="28"/>
  <c r="J931" i="28" s="1"/>
  <c r="A931" i="28"/>
  <c r="C930" i="28"/>
  <c r="K930" i="28" s="1"/>
  <c r="B930" i="28"/>
  <c r="J930" i="28" s="1"/>
  <c r="A930" i="28"/>
  <c r="C929" i="28"/>
  <c r="K929" i="28" s="1"/>
  <c r="B929" i="28"/>
  <c r="J929" i="28" s="1"/>
  <c r="A929" i="28"/>
  <c r="C928" i="28"/>
  <c r="K928" i="28" s="1"/>
  <c r="B928" i="28"/>
  <c r="J928" i="28" s="1"/>
  <c r="A928" i="28"/>
  <c r="C927" i="28"/>
  <c r="K927" i="28" s="1"/>
  <c r="B927" i="28"/>
  <c r="J927" i="28" s="1"/>
  <c r="A927" i="28"/>
  <c r="C926" i="28"/>
  <c r="K926" i="28" s="1"/>
  <c r="B926" i="28"/>
  <c r="J926" i="28" s="1"/>
  <c r="A926" i="28"/>
  <c r="C925" i="28"/>
  <c r="K925" i="28" s="1"/>
  <c r="B925" i="28"/>
  <c r="J925" i="28" s="1"/>
  <c r="A925" i="28"/>
  <c r="C924" i="28"/>
  <c r="K924" i="28" s="1"/>
  <c r="B924" i="28"/>
  <c r="J924" i="28" s="1"/>
  <c r="A924" i="28"/>
  <c r="C923" i="28"/>
  <c r="K923" i="28" s="1"/>
  <c r="B923" i="28"/>
  <c r="J923" i="28" s="1"/>
  <c r="A923" i="28"/>
  <c r="C922" i="28"/>
  <c r="K922" i="28" s="1"/>
  <c r="B922" i="28"/>
  <c r="J922" i="28" s="1"/>
  <c r="A922" i="28"/>
  <c r="C921" i="28"/>
  <c r="K921" i="28" s="1"/>
  <c r="B921" i="28"/>
  <c r="J921" i="28" s="1"/>
  <c r="A921" i="28"/>
  <c r="C920" i="28"/>
  <c r="K920" i="28" s="1"/>
  <c r="B920" i="28"/>
  <c r="J920" i="28" s="1"/>
  <c r="A920" i="28"/>
  <c r="C919" i="28"/>
  <c r="K919" i="28" s="1"/>
  <c r="B919" i="28"/>
  <c r="J919" i="28" s="1"/>
  <c r="A919" i="28"/>
  <c r="C918" i="28"/>
  <c r="K918" i="28" s="1"/>
  <c r="B918" i="28"/>
  <c r="J918" i="28" s="1"/>
  <c r="A918" i="28"/>
  <c r="C917" i="28"/>
  <c r="K917" i="28" s="1"/>
  <c r="B917" i="28"/>
  <c r="J917" i="28" s="1"/>
  <c r="A917" i="28"/>
  <c r="C916" i="28"/>
  <c r="K916" i="28" s="1"/>
  <c r="B916" i="28"/>
  <c r="J916" i="28" s="1"/>
  <c r="A916" i="28"/>
  <c r="C915" i="28"/>
  <c r="K915" i="28" s="1"/>
  <c r="B915" i="28"/>
  <c r="J915" i="28" s="1"/>
  <c r="A915" i="28"/>
  <c r="C914" i="28"/>
  <c r="K914" i="28" s="1"/>
  <c r="B914" i="28"/>
  <c r="J914" i="28" s="1"/>
  <c r="A914" i="28"/>
  <c r="C913" i="28"/>
  <c r="K913" i="28" s="1"/>
  <c r="B913" i="28"/>
  <c r="J913" i="28" s="1"/>
  <c r="A913" i="28"/>
  <c r="C912" i="28"/>
  <c r="K912" i="28" s="1"/>
  <c r="B912" i="28"/>
  <c r="J912" i="28" s="1"/>
  <c r="A912" i="28"/>
  <c r="C911" i="28"/>
  <c r="K911" i="28" s="1"/>
  <c r="B911" i="28"/>
  <c r="J911" i="28" s="1"/>
  <c r="A911" i="28"/>
  <c r="C910" i="28"/>
  <c r="K910" i="28" s="1"/>
  <c r="B910" i="28"/>
  <c r="J910" i="28" s="1"/>
  <c r="A910" i="28"/>
  <c r="C909" i="28"/>
  <c r="K909" i="28" s="1"/>
  <c r="B909" i="28"/>
  <c r="J909" i="28" s="1"/>
  <c r="A909" i="28"/>
  <c r="C908" i="28"/>
  <c r="K908" i="28" s="1"/>
  <c r="B908" i="28"/>
  <c r="J908" i="28" s="1"/>
  <c r="A908" i="28"/>
  <c r="C907" i="28"/>
  <c r="K907" i="28" s="1"/>
  <c r="B907" i="28"/>
  <c r="J907" i="28" s="1"/>
  <c r="A907" i="28"/>
  <c r="C906" i="28"/>
  <c r="K906" i="28" s="1"/>
  <c r="B906" i="28"/>
  <c r="J906" i="28" s="1"/>
  <c r="A906" i="28"/>
  <c r="C905" i="28"/>
  <c r="K905" i="28" s="1"/>
  <c r="B905" i="28"/>
  <c r="J905" i="28" s="1"/>
  <c r="A905" i="28"/>
  <c r="C904" i="28"/>
  <c r="K904" i="28" s="1"/>
  <c r="B904" i="28"/>
  <c r="J904" i="28" s="1"/>
  <c r="A904" i="28"/>
  <c r="C903" i="28"/>
  <c r="K903" i="28" s="1"/>
  <c r="B903" i="28"/>
  <c r="J903" i="28" s="1"/>
  <c r="A903" i="28"/>
  <c r="C902" i="28"/>
  <c r="K902" i="28" s="1"/>
  <c r="B902" i="28"/>
  <c r="J902" i="28" s="1"/>
  <c r="A902" i="28"/>
  <c r="C901" i="28"/>
  <c r="K901" i="28" s="1"/>
  <c r="B901" i="28"/>
  <c r="J901" i="28" s="1"/>
  <c r="A901" i="28"/>
  <c r="C900" i="28"/>
  <c r="K900" i="28" s="1"/>
  <c r="B900" i="28"/>
  <c r="J900" i="28" s="1"/>
  <c r="A900" i="28"/>
  <c r="C899" i="28"/>
  <c r="K899" i="28" s="1"/>
  <c r="B899" i="28"/>
  <c r="J899" i="28" s="1"/>
  <c r="A899" i="28"/>
  <c r="C898" i="28"/>
  <c r="K898" i="28" s="1"/>
  <c r="B898" i="28"/>
  <c r="J898" i="28" s="1"/>
  <c r="A898" i="28"/>
  <c r="C897" i="28"/>
  <c r="K897" i="28" s="1"/>
  <c r="B897" i="28"/>
  <c r="J897" i="28" s="1"/>
  <c r="A897" i="28"/>
  <c r="C896" i="28"/>
  <c r="K896" i="28" s="1"/>
  <c r="B896" i="28"/>
  <c r="J896" i="28" s="1"/>
  <c r="A896" i="28"/>
  <c r="C895" i="28"/>
  <c r="K895" i="28" s="1"/>
  <c r="B895" i="28"/>
  <c r="J895" i="28" s="1"/>
  <c r="A895" i="28"/>
  <c r="C894" i="28"/>
  <c r="K894" i="28" s="1"/>
  <c r="B894" i="28"/>
  <c r="J894" i="28" s="1"/>
  <c r="A894" i="28"/>
  <c r="C893" i="28"/>
  <c r="K893" i="28" s="1"/>
  <c r="B893" i="28"/>
  <c r="J893" i="28" s="1"/>
  <c r="A893" i="28"/>
  <c r="C892" i="28"/>
  <c r="K892" i="28" s="1"/>
  <c r="B892" i="28"/>
  <c r="J892" i="28" s="1"/>
  <c r="A892" i="28"/>
  <c r="C891" i="28"/>
  <c r="K891" i="28" s="1"/>
  <c r="B891" i="28"/>
  <c r="J891" i="28" s="1"/>
  <c r="A891" i="28"/>
  <c r="C890" i="28"/>
  <c r="K890" i="28" s="1"/>
  <c r="B890" i="28"/>
  <c r="J890" i="28" s="1"/>
  <c r="A890" i="28"/>
  <c r="C889" i="28"/>
  <c r="K889" i="28" s="1"/>
  <c r="B889" i="28"/>
  <c r="J889" i="28" s="1"/>
  <c r="A889" i="28"/>
  <c r="C888" i="28"/>
  <c r="K888" i="28" s="1"/>
  <c r="B888" i="28"/>
  <c r="J888" i="28" s="1"/>
  <c r="A888" i="28"/>
  <c r="C887" i="28"/>
  <c r="K887" i="28" s="1"/>
  <c r="B887" i="28"/>
  <c r="J887" i="28" s="1"/>
  <c r="A887" i="28"/>
  <c r="C886" i="28"/>
  <c r="K886" i="28" s="1"/>
  <c r="B886" i="28"/>
  <c r="J886" i="28" s="1"/>
  <c r="A886" i="28"/>
  <c r="C885" i="28"/>
  <c r="K885" i="28" s="1"/>
  <c r="B885" i="28"/>
  <c r="J885" i="28" s="1"/>
  <c r="A885" i="28"/>
  <c r="C884" i="28"/>
  <c r="K884" i="28" s="1"/>
  <c r="B884" i="28"/>
  <c r="J884" i="28" s="1"/>
  <c r="A884" i="28"/>
  <c r="C883" i="28"/>
  <c r="K883" i="28" s="1"/>
  <c r="B883" i="28"/>
  <c r="J883" i="28" s="1"/>
  <c r="A883" i="28"/>
  <c r="C882" i="28"/>
  <c r="K882" i="28" s="1"/>
  <c r="B882" i="28"/>
  <c r="J882" i="28" s="1"/>
  <c r="A882" i="28"/>
  <c r="C881" i="28"/>
  <c r="K881" i="28" s="1"/>
  <c r="B881" i="28"/>
  <c r="J881" i="28" s="1"/>
  <c r="A881" i="28"/>
  <c r="C880" i="28"/>
  <c r="K880" i="28" s="1"/>
  <c r="B880" i="28"/>
  <c r="J880" i="28" s="1"/>
  <c r="A880" i="28"/>
  <c r="C879" i="28"/>
  <c r="K879" i="28" s="1"/>
  <c r="B879" i="28"/>
  <c r="J879" i="28" s="1"/>
  <c r="A879" i="28"/>
  <c r="C878" i="28"/>
  <c r="K878" i="28" s="1"/>
  <c r="B878" i="28"/>
  <c r="J878" i="28" s="1"/>
  <c r="A878" i="28"/>
  <c r="C877" i="28"/>
  <c r="K877" i="28" s="1"/>
  <c r="B877" i="28"/>
  <c r="J877" i="28" s="1"/>
  <c r="A877" i="28"/>
  <c r="C876" i="28"/>
  <c r="K876" i="28" s="1"/>
  <c r="B876" i="28"/>
  <c r="J876" i="28" s="1"/>
  <c r="A876" i="28"/>
  <c r="C875" i="28"/>
  <c r="K875" i="28" s="1"/>
  <c r="B875" i="28"/>
  <c r="J875" i="28" s="1"/>
  <c r="A875" i="28"/>
  <c r="C874" i="28"/>
  <c r="K874" i="28" s="1"/>
  <c r="B874" i="28"/>
  <c r="J874" i="28" s="1"/>
  <c r="A874" i="28"/>
  <c r="C873" i="28"/>
  <c r="K873" i="28" s="1"/>
  <c r="B873" i="28"/>
  <c r="J873" i="28" s="1"/>
  <c r="A873" i="28"/>
  <c r="C872" i="28"/>
  <c r="K872" i="28" s="1"/>
  <c r="B872" i="28"/>
  <c r="J872" i="28" s="1"/>
  <c r="A872" i="28"/>
  <c r="C871" i="28"/>
  <c r="K871" i="28" s="1"/>
  <c r="B871" i="28"/>
  <c r="J871" i="28" s="1"/>
  <c r="A871" i="28"/>
  <c r="C870" i="28"/>
  <c r="K870" i="28" s="1"/>
  <c r="B870" i="28"/>
  <c r="J870" i="28" s="1"/>
  <c r="A870" i="28"/>
  <c r="C869" i="28"/>
  <c r="K869" i="28" s="1"/>
  <c r="B869" i="28"/>
  <c r="J869" i="28" s="1"/>
  <c r="A869" i="28"/>
  <c r="C868" i="28"/>
  <c r="K868" i="28" s="1"/>
  <c r="B868" i="28"/>
  <c r="J868" i="28" s="1"/>
  <c r="A868" i="28"/>
  <c r="C867" i="28"/>
  <c r="K867" i="28" s="1"/>
  <c r="B867" i="28"/>
  <c r="J867" i="28" s="1"/>
  <c r="A867" i="28"/>
  <c r="C866" i="28"/>
  <c r="K866" i="28" s="1"/>
  <c r="B866" i="28"/>
  <c r="J866" i="28" s="1"/>
  <c r="A866" i="28"/>
  <c r="C865" i="28"/>
  <c r="K865" i="28" s="1"/>
  <c r="B865" i="28"/>
  <c r="J865" i="28" s="1"/>
  <c r="A865" i="28"/>
  <c r="C864" i="28"/>
  <c r="K864" i="28" s="1"/>
  <c r="B864" i="28"/>
  <c r="J864" i="28" s="1"/>
  <c r="A864" i="28"/>
  <c r="C863" i="28"/>
  <c r="K863" i="28" s="1"/>
  <c r="B863" i="28"/>
  <c r="J863" i="28" s="1"/>
  <c r="A863" i="28"/>
  <c r="C862" i="28"/>
  <c r="K862" i="28" s="1"/>
  <c r="B862" i="28"/>
  <c r="J862" i="28" s="1"/>
  <c r="A862" i="28"/>
  <c r="C861" i="28"/>
  <c r="K861" i="28" s="1"/>
  <c r="B861" i="28"/>
  <c r="J861" i="28" s="1"/>
  <c r="A861" i="28"/>
  <c r="C860" i="28"/>
  <c r="K860" i="28" s="1"/>
  <c r="B860" i="28"/>
  <c r="J860" i="28" s="1"/>
  <c r="A860" i="28"/>
  <c r="C859" i="28"/>
  <c r="K859" i="28" s="1"/>
  <c r="B859" i="28"/>
  <c r="J859" i="28" s="1"/>
  <c r="A859" i="28"/>
  <c r="C858" i="28"/>
  <c r="K858" i="28" s="1"/>
  <c r="B858" i="28"/>
  <c r="J858" i="28" s="1"/>
  <c r="A858" i="28"/>
  <c r="C857" i="28"/>
  <c r="K857" i="28" s="1"/>
  <c r="B857" i="28"/>
  <c r="J857" i="28" s="1"/>
  <c r="A857" i="28"/>
  <c r="C856" i="28"/>
  <c r="K856" i="28" s="1"/>
  <c r="B856" i="28"/>
  <c r="J856" i="28" s="1"/>
  <c r="A856" i="28"/>
  <c r="C855" i="28"/>
  <c r="K855" i="28" s="1"/>
  <c r="B855" i="28"/>
  <c r="J855" i="28" s="1"/>
  <c r="A855" i="28"/>
  <c r="C854" i="28"/>
  <c r="K854" i="28" s="1"/>
  <c r="B854" i="28"/>
  <c r="J854" i="28" s="1"/>
  <c r="A854" i="28"/>
  <c r="C853" i="28"/>
  <c r="K853" i="28" s="1"/>
  <c r="B853" i="28"/>
  <c r="J853" i="28" s="1"/>
  <c r="A853" i="28"/>
  <c r="C852" i="28"/>
  <c r="K852" i="28" s="1"/>
  <c r="B852" i="28"/>
  <c r="J852" i="28" s="1"/>
  <c r="A852" i="28"/>
  <c r="C851" i="28"/>
  <c r="K851" i="28" s="1"/>
  <c r="B851" i="28"/>
  <c r="J851" i="28" s="1"/>
  <c r="A851" i="28"/>
  <c r="C850" i="28"/>
  <c r="K850" i="28" s="1"/>
  <c r="B850" i="28"/>
  <c r="J850" i="28" s="1"/>
  <c r="A850" i="28"/>
  <c r="C849" i="28"/>
  <c r="K849" i="28" s="1"/>
  <c r="B849" i="28"/>
  <c r="J849" i="28" s="1"/>
  <c r="A849" i="28"/>
  <c r="C848" i="28"/>
  <c r="K848" i="28" s="1"/>
  <c r="B848" i="28"/>
  <c r="J848" i="28" s="1"/>
  <c r="A848" i="28"/>
  <c r="C847" i="28"/>
  <c r="K847" i="28" s="1"/>
  <c r="B847" i="28"/>
  <c r="J847" i="28" s="1"/>
  <c r="A847" i="28"/>
  <c r="C846" i="28"/>
  <c r="K846" i="28" s="1"/>
  <c r="B846" i="28"/>
  <c r="J846" i="28" s="1"/>
  <c r="A846" i="28"/>
  <c r="C845" i="28"/>
  <c r="K845" i="28" s="1"/>
  <c r="B845" i="28"/>
  <c r="J845" i="28" s="1"/>
  <c r="A845" i="28"/>
  <c r="C844" i="28"/>
  <c r="K844" i="28" s="1"/>
  <c r="B844" i="28"/>
  <c r="J844" i="28" s="1"/>
  <c r="A844" i="28"/>
  <c r="C843" i="28"/>
  <c r="K843" i="28" s="1"/>
  <c r="B843" i="28"/>
  <c r="J843" i="28" s="1"/>
  <c r="A843" i="28"/>
  <c r="C842" i="28"/>
  <c r="K842" i="28" s="1"/>
  <c r="B842" i="28"/>
  <c r="J842" i="28" s="1"/>
  <c r="A842" i="28"/>
  <c r="C841" i="28"/>
  <c r="K841" i="28" s="1"/>
  <c r="B841" i="28"/>
  <c r="J841" i="28" s="1"/>
  <c r="A841" i="28"/>
  <c r="C840" i="28"/>
  <c r="K840" i="28" s="1"/>
  <c r="B840" i="28"/>
  <c r="J840" i="28" s="1"/>
  <c r="A840" i="28"/>
  <c r="C839" i="28"/>
  <c r="K839" i="28" s="1"/>
  <c r="B839" i="28"/>
  <c r="J839" i="28" s="1"/>
  <c r="A839" i="28"/>
  <c r="C838" i="28"/>
  <c r="K838" i="28" s="1"/>
  <c r="B838" i="28"/>
  <c r="J838" i="28" s="1"/>
  <c r="A838" i="28"/>
  <c r="C837" i="28"/>
  <c r="K837" i="28" s="1"/>
  <c r="B837" i="28"/>
  <c r="J837" i="28" s="1"/>
  <c r="A837" i="28"/>
  <c r="C836" i="28"/>
  <c r="K836" i="28" s="1"/>
  <c r="B836" i="28"/>
  <c r="J836" i="28" s="1"/>
  <c r="A836" i="28"/>
  <c r="C835" i="28"/>
  <c r="K835" i="28" s="1"/>
  <c r="B835" i="28"/>
  <c r="J835" i="28" s="1"/>
  <c r="A835" i="28"/>
  <c r="C834" i="28"/>
  <c r="K834" i="28" s="1"/>
  <c r="B834" i="28"/>
  <c r="J834" i="28" s="1"/>
  <c r="A834" i="28"/>
  <c r="C833" i="28"/>
  <c r="K833" i="28" s="1"/>
  <c r="B833" i="28"/>
  <c r="J833" i="28" s="1"/>
  <c r="A833" i="28"/>
  <c r="C832" i="28"/>
  <c r="K832" i="28" s="1"/>
  <c r="B832" i="28"/>
  <c r="J832" i="28" s="1"/>
  <c r="A832" i="28"/>
  <c r="C831" i="28"/>
  <c r="K831" i="28" s="1"/>
  <c r="B831" i="28"/>
  <c r="J831" i="28" s="1"/>
  <c r="A831" i="28"/>
  <c r="C830" i="28"/>
  <c r="K830" i="28" s="1"/>
  <c r="B830" i="28"/>
  <c r="J830" i="28" s="1"/>
  <c r="A830" i="28"/>
  <c r="C829" i="28"/>
  <c r="K829" i="28" s="1"/>
  <c r="B829" i="28"/>
  <c r="J829" i="28" s="1"/>
  <c r="A829" i="28"/>
  <c r="C828" i="28"/>
  <c r="K828" i="28" s="1"/>
  <c r="B828" i="28"/>
  <c r="J828" i="28" s="1"/>
  <c r="A828" i="28"/>
  <c r="C827" i="28"/>
  <c r="K827" i="28" s="1"/>
  <c r="B827" i="28"/>
  <c r="J827" i="28" s="1"/>
  <c r="A827" i="28"/>
  <c r="C826" i="28"/>
  <c r="K826" i="28" s="1"/>
  <c r="B826" i="28"/>
  <c r="J826" i="28" s="1"/>
  <c r="A826" i="28"/>
  <c r="C825" i="28"/>
  <c r="K825" i="28" s="1"/>
  <c r="B825" i="28"/>
  <c r="J825" i="28" s="1"/>
  <c r="A825" i="28"/>
  <c r="C824" i="28"/>
  <c r="K824" i="28" s="1"/>
  <c r="B824" i="28"/>
  <c r="J824" i="28" s="1"/>
  <c r="A824" i="28"/>
  <c r="C823" i="28"/>
  <c r="K823" i="28" s="1"/>
  <c r="B823" i="28"/>
  <c r="J823" i="28" s="1"/>
  <c r="A823" i="28"/>
  <c r="C822" i="28"/>
  <c r="K822" i="28" s="1"/>
  <c r="B822" i="28"/>
  <c r="J822" i="28" s="1"/>
  <c r="A822" i="28"/>
  <c r="C821" i="28"/>
  <c r="K821" i="28" s="1"/>
  <c r="B821" i="28"/>
  <c r="J821" i="28" s="1"/>
  <c r="A821" i="28"/>
  <c r="C820" i="28"/>
  <c r="K820" i="28" s="1"/>
  <c r="B820" i="28"/>
  <c r="J820" i="28" s="1"/>
  <c r="A820" i="28"/>
  <c r="C819" i="28"/>
  <c r="K819" i="28" s="1"/>
  <c r="B819" i="28"/>
  <c r="J819" i="28" s="1"/>
  <c r="A819" i="28"/>
  <c r="C818" i="28"/>
  <c r="K818" i="28" s="1"/>
  <c r="B818" i="28"/>
  <c r="J818" i="28" s="1"/>
  <c r="A818" i="28"/>
  <c r="C817" i="28"/>
  <c r="K817" i="28" s="1"/>
  <c r="B817" i="28"/>
  <c r="J817" i="28" s="1"/>
  <c r="A817" i="28"/>
  <c r="C816" i="28"/>
  <c r="K816" i="28" s="1"/>
  <c r="B816" i="28"/>
  <c r="J816" i="28" s="1"/>
  <c r="A816" i="28"/>
  <c r="C815" i="28"/>
  <c r="K815" i="28" s="1"/>
  <c r="B815" i="28"/>
  <c r="J815" i="28" s="1"/>
  <c r="A815" i="28"/>
  <c r="C814" i="28"/>
  <c r="K814" i="28" s="1"/>
  <c r="B814" i="28"/>
  <c r="J814" i="28" s="1"/>
  <c r="A814" i="28"/>
  <c r="C813" i="28"/>
  <c r="K813" i="28" s="1"/>
  <c r="B813" i="28"/>
  <c r="J813" i="28" s="1"/>
  <c r="A813" i="28"/>
  <c r="C812" i="28"/>
  <c r="K812" i="28" s="1"/>
  <c r="B812" i="28"/>
  <c r="J812" i="28" s="1"/>
  <c r="A812" i="28"/>
  <c r="C811" i="28"/>
  <c r="K811" i="28" s="1"/>
  <c r="B811" i="28"/>
  <c r="J811" i="28" s="1"/>
  <c r="A811" i="28"/>
  <c r="C810" i="28"/>
  <c r="K810" i="28" s="1"/>
  <c r="B810" i="28"/>
  <c r="J810" i="28" s="1"/>
  <c r="A810" i="28"/>
  <c r="C809" i="28"/>
  <c r="K809" i="28" s="1"/>
  <c r="B809" i="28"/>
  <c r="J809" i="28" s="1"/>
  <c r="A809" i="28"/>
  <c r="C808" i="28"/>
  <c r="K808" i="28" s="1"/>
  <c r="B808" i="28"/>
  <c r="J808" i="28" s="1"/>
  <c r="A808" i="28"/>
  <c r="C807" i="28"/>
  <c r="K807" i="28" s="1"/>
  <c r="B807" i="28"/>
  <c r="J807" i="28" s="1"/>
  <c r="A807" i="28"/>
  <c r="C806" i="28"/>
  <c r="K806" i="28" s="1"/>
  <c r="B806" i="28"/>
  <c r="J806" i="28" s="1"/>
  <c r="A806" i="28"/>
  <c r="C805" i="28"/>
  <c r="K805" i="28" s="1"/>
  <c r="B805" i="28"/>
  <c r="J805" i="28" s="1"/>
  <c r="A805" i="28"/>
  <c r="C804" i="28"/>
  <c r="K804" i="28" s="1"/>
  <c r="B804" i="28"/>
  <c r="J804" i="28" s="1"/>
  <c r="A804" i="28"/>
  <c r="C803" i="28"/>
  <c r="K803" i="28" s="1"/>
  <c r="B803" i="28"/>
  <c r="J803" i="28" s="1"/>
  <c r="A803" i="28"/>
  <c r="C802" i="28"/>
  <c r="K802" i="28" s="1"/>
  <c r="B802" i="28"/>
  <c r="J802" i="28" s="1"/>
  <c r="A802" i="28"/>
  <c r="C801" i="28"/>
  <c r="K801" i="28" s="1"/>
  <c r="B801" i="28"/>
  <c r="J801" i="28" s="1"/>
  <c r="A801" i="28"/>
  <c r="C800" i="28"/>
  <c r="K800" i="28" s="1"/>
  <c r="B800" i="28"/>
  <c r="J800" i="28" s="1"/>
  <c r="A800" i="28"/>
  <c r="C799" i="28"/>
  <c r="K799" i="28" s="1"/>
  <c r="B799" i="28"/>
  <c r="J799" i="28" s="1"/>
  <c r="A799" i="28"/>
  <c r="C798" i="28"/>
  <c r="K798" i="28" s="1"/>
  <c r="B798" i="28"/>
  <c r="J798" i="28" s="1"/>
  <c r="A798" i="28"/>
  <c r="C797" i="28"/>
  <c r="K797" i="28" s="1"/>
  <c r="B797" i="28"/>
  <c r="J797" i="28" s="1"/>
  <c r="A797" i="28"/>
  <c r="C796" i="28"/>
  <c r="K796" i="28" s="1"/>
  <c r="B796" i="28"/>
  <c r="J796" i="28" s="1"/>
  <c r="A796" i="28"/>
  <c r="C795" i="28"/>
  <c r="K795" i="28" s="1"/>
  <c r="B795" i="28"/>
  <c r="J795" i="28" s="1"/>
  <c r="A795" i="28"/>
  <c r="C794" i="28"/>
  <c r="K794" i="28" s="1"/>
  <c r="B794" i="28"/>
  <c r="J794" i="28" s="1"/>
  <c r="A794" i="28"/>
  <c r="C793" i="28"/>
  <c r="K793" i="28" s="1"/>
  <c r="B793" i="28"/>
  <c r="J793" i="28" s="1"/>
  <c r="A793" i="28"/>
  <c r="C792" i="28"/>
  <c r="K792" i="28" s="1"/>
  <c r="B792" i="28"/>
  <c r="J792" i="28" s="1"/>
  <c r="A792" i="28"/>
  <c r="C791" i="28"/>
  <c r="K791" i="28" s="1"/>
  <c r="B791" i="28"/>
  <c r="J791" i="28" s="1"/>
  <c r="A791" i="28"/>
  <c r="C790" i="28"/>
  <c r="K790" i="28" s="1"/>
  <c r="B790" i="28"/>
  <c r="J790" i="28" s="1"/>
  <c r="A790" i="28"/>
  <c r="C789" i="28"/>
  <c r="K789" i="28" s="1"/>
  <c r="B789" i="28"/>
  <c r="J789" i="28" s="1"/>
  <c r="A789" i="28"/>
  <c r="C788" i="28"/>
  <c r="K788" i="28" s="1"/>
  <c r="B788" i="28"/>
  <c r="J788" i="28" s="1"/>
  <c r="A788" i="28"/>
  <c r="C787" i="28"/>
  <c r="K787" i="28" s="1"/>
  <c r="B787" i="28"/>
  <c r="J787" i="28" s="1"/>
  <c r="A787" i="28"/>
  <c r="C786" i="28"/>
  <c r="K786" i="28" s="1"/>
  <c r="B786" i="28"/>
  <c r="J786" i="28" s="1"/>
  <c r="A786" i="28"/>
  <c r="C785" i="28"/>
  <c r="K785" i="28" s="1"/>
  <c r="B785" i="28"/>
  <c r="J785" i="28" s="1"/>
  <c r="A785" i="28"/>
  <c r="C784" i="28"/>
  <c r="K784" i="28" s="1"/>
  <c r="B784" i="28"/>
  <c r="J784" i="28" s="1"/>
  <c r="A784" i="28"/>
  <c r="C783" i="28"/>
  <c r="K783" i="28" s="1"/>
  <c r="B783" i="28"/>
  <c r="J783" i="28" s="1"/>
  <c r="A783" i="28"/>
  <c r="C782" i="28"/>
  <c r="K782" i="28" s="1"/>
  <c r="B782" i="28"/>
  <c r="J782" i="28" s="1"/>
  <c r="A782" i="28"/>
  <c r="C781" i="28"/>
  <c r="K781" i="28" s="1"/>
  <c r="B781" i="28"/>
  <c r="J781" i="28" s="1"/>
  <c r="A781" i="28"/>
  <c r="C780" i="28"/>
  <c r="K780" i="28" s="1"/>
  <c r="B780" i="28"/>
  <c r="J780" i="28" s="1"/>
  <c r="A780" i="28"/>
  <c r="C779" i="28"/>
  <c r="K779" i="28" s="1"/>
  <c r="B779" i="28"/>
  <c r="J779" i="28" s="1"/>
  <c r="A779" i="28"/>
  <c r="C778" i="28"/>
  <c r="K778" i="28" s="1"/>
  <c r="B778" i="28"/>
  <c r="J778" i="28" s="1"/>
  <c r="A778" i="28"/>
  <c r="C777" i="28"/>
  <c r="K777" i="28" s="1"/>
  <c r="B777" i="28"/>
  <c r="J777" i="28" s="1"/>
  <c r="A777" i="28"/>
  <c r="C776" i="28"/>
  <c r="K776" i="28" s="1"/>
  <c r="B776" i="28"/>
  <c r="J776" i="28" s="1"/>
  <c r="A776" i="28"/>
  <c r="C775" i="28"/>
  <c r="K775" i="28" s="1"/>
  <c r="B775" i="28"/>
  <c r="J775" i="28" s="1"/>
  <c r="A775" i="28"/>
  <c r="C774" i="28"/>
  <c r="K774" i="28" s="1"/>
  <c r="B774" i="28"/>
  <c r="J774" i="28" s="1"/>
  <c r="A774" i="28"/>
  <c r="C773" i="28"/>
  <c r="K773" i="28" s="1"/>
  <c r="B773" i="28"/>
  <c r="J773" i="28" s="1"/>
  <c r="A773" i="28"/>
  <c r="C772" i="28"/>
  <c r="K772" i="28" s="1"/>
  <c r="B772" i="28"/>
  <c r="J772" i="28" s="1"/>
  <c r="A772" i="28"/>
  <c r="C771" i="28"/>
  <c r="K771" i="28" s="1"/>
  <c r="B771" i="28"/>
  <c r="J771" i="28" s="1"/>
  <c r="A771" i="28"/>
  <c r="C770" i="28"/>
  <c r="K770" i="28" s="1"/>
  <c r="B770" i="28"/>
  <c r="J770" i="28" s="1"/>
  <c r="A770" i="28"/>
  <c r="C769" i="28"/>
  <c r="K769" i="28" s="1"/>
  <c r="B769" i="28"/>
  <c r="J769" i="28" s="1"/>
  <c r="A769" i="28"/>
  <c r="C768" i="28"/>
  <c r="K768" i="28" s="1"/>
  <c r="B768" i="28"/>
  <c r="J768" i="28" s="1"/>
  <c r="A768" i="28"/>
  <c r="C767" i="28"/>
  <c r="K767" i="28" s="1"/>
  <c r="B767" i="28"/>
  <c r="J767" i="28" s="1"/>
  <c r="A767" i="28"/>
  <c r="C766" i="28"/>
  <c r="K766" i="28" s="1"/>
  <c r="B766" i="28"/>
  <c r="J766" i="28" s="1"/>
  <c r="A766" i="28"/>
  <c r="C765" i="28"/>
  <c r="K765" i="28" s="1"/>
  <c r="B765" i="28"/>
  <c r="J765" i="28" s="1"/>
  <c r="A765" i="28"/>
  <c r="C764" i="28"/>
  <c r="K764" i="28" s="1"/>
  <c r="B764" i="28"/>
  <c r="J764" i="28" s="1"/>
  <c r="A764" i="28"/>
  <c r="C763" i="28"/>
  <c r="K763" i="28" s="1"/>
  <c r="B763" i="28"/>
  <c r="J763" i="28" s="1"/>
  <c r="A763" i="28"/>
  <c r="C762" i="28"/>
  <c r="K762" i="28" s="1"/>
  <c r="B762" i="28"/>
  <c r="J762" i="28" s="1"/>
  <c r="A762" i="28"/>
  <c r="C761" i="28"/>
  <c r="K761" i="28" s="1"/>
  <c r="B761" i="28"/>
  <c r="J761" i="28" s="1"/>
  <c r="A761" i="28"/>
  <c r="C760" i="28"/>
  <c r="K760" i="28" s="1"/>
  <c r="B760" i="28"/>
  <c r="J760" i="28" s="1"/>
  <c r="A760" i="28"/>
  <c r="C759" i="28"/>
  <c r="K759" i="28" s="1"/>
  <c r="B759" i="28"/>
  <c r="J759" i="28" s="1"/>
  <c r="A759" i="28"/>
  <c r="C758" i="28"/>
  <c r="K758" i="28" s="1"/>
  <c r="B758" i="28"/>
  <c r="J758" i="28" s="1"/>
  <c r="A758" i="28"/>
  <c r="C757" i="28"/>
  <c r="K757" i="28" s="1"/>
  <c r="B757" i="28"/>
  <c r="J757" i="28" s="1"/>
  <c r="A757" i="28"/>
  <c r="C756" i="28"/>
  <c r="K756" i="28" s="1"/>
  <c r="B756" i="28"/>
  <c r="J756" i="28" s="1"/>
  <c r="A756" i="28"/>
  <c r="C755" i="28"/>
  <c r="K755" i="28" s="1"/>
  <c r="B755" i="28"/>
  <c r="J755" i="28" s="1"/>
  <c r="A755" i="28"/>
  <c r="C754" i="28"/>
  <c r="K754" i="28" s="1"/>
  <c r="B754" i="28"/>
  <c r="J754" i="28" s="1"/>
  <c r="A754" i="28"/>
  <c r="C753" i="28"/>
  <c r="K753" i="28" s="1"/>
  <c r="B753" i="28"/>
  <c r="J753" i="28" s="1"/>
  <c r="A753" i="28"/>
  <c r="C752" i="28"/>
  <c r="K752" i="28" s="1"/>
  <c r="B752" i="28"/>
  <c r="J752" i="28" s="1"/>
  <c r="A752" i="28"/>
  <c r="C751" i="28"/>
  <c r="K751" i="28" s="1"/>
  <c r="B751" i="28"/>
  <c r="J751" i="28" s="1"/>
  <c r="A751" i="28"/>
  <c r="C750" i="28"/>
  <c r="K750" i="28" s="1"/>
  <c r="B750" i="28"/>
  <c r="J750" i="28" s="1"/>
  <c r="A750" i="28"/>
  <c r="C749" i="28"/>
  <c r="K749" i="28" s="1"/>
  <c r="B749" i="28"/>
  <c r="J749" i="28" s="1"/>
  <c r="A749" i="28"/>
  <c r="C748" i="28"/>
  <c r="K748" i="28" s="1"/>
  <c r="B748" i="28"/>
  <c r="J748" i="28" s="1"/>
  <c r="A748" i="28"/>
  <c r="C747" i="28"/>
  <c r="K747" i="28" s="1"/>
  <c r="B747" i="28"/>
  <c r="J747" i="28" s="1"/>
  <c r="A747" i="28"/>
  <c r="C746" i="28"/>
  <c r="K746" i="28" s="1"/>
  <c r="B746" i="28"/>
  <c r="J746" i="28" s="1"/>
  <c r="A746" i="28"/>
  <c r="C745" i="28"/>
  <c r="K745" i="28" s="1"/>
  <c r="B745" i="28"/>
  <c r="J745" i="28" s="1"/>
  <c r="A745" i="28"/>
  <c r="C744" i="28"/>
  <c r="K744" i="28" s="1"/>
  <c r="B744" i="28"/>
  <c r="J744" i="28" s="1"/>
  <c r="A744" i="28"/>
  <c r="C743" i="28"/>
  <c r="K743" i="28" s="1"/>
  <c r="B743" i="28"/>
  <c r="J743" i="28" s="1"/>
  <c r="A743" i="28"/>
  <c r="C742" i="28"/>
  <c r="K742" i="28" s="1"/>
  <c r="B742" i="28"/>
  <c r="J742" i="28" s="1"/>
  <c r="A742" i="28"/>
  <c r="C741" i="28"/>
  <c r="K741" i="28" s="1"/>
  <c r="B741" i="28"/>
  <c r="J741" i="28" s="1"/>
  <c r="A741" i="28"/>
  <c r="C740" i="28"/>
  <c r="K740" i="28" s="1"/>
  <c r="B740" i="28"/>
  <c r="J740" i="28" s="1"/>
  <c r="A740" i="28"/>
  <c r="C739" i="28"/>
  <c r="K739" i="28" s="1"/>
  <c r="B739" i="28"/>
  <c r="J739" i="28" s="1"/>
  <c r="A739" i="28"/>
  <c r="C738" i="28"/>
  <c r="K738" i="28" s="1"/>
  <c r="B738" i="28"/>
  <c r="J738" i="28" s="1"/>
  <c r="A738" i="28"/>
  <c r="C737" i="28"/>
  <c r="K737" i="28" s="1"/>
  <c r="B737" i="28"/>
  <c r="J737" i="28" s="1"/>
  <c r="A737" i="28"/>
  <c r="C736" i="28"/>
  <c r="K736" i="28" s="1"/>
  <c r="B736" i="28"/>
  <c r="J736" i="28" s="1"/>
  <c r="A736" i="28"/>
  <c r="C735" i="28"/>
  <c r="K735" i="28" s="1"/>
  <c r="B735" i="28"/>
  <c r="J735" i="28" s="1"/>
  <c r="A735" i="28"/>
  <c r="C734" i="28"/>
  <c r="K734" i="28" s="1"/>
  <c r="B734" i="28"/>
  <c r="J734" i="28" s="1"/>
  <c r="A734" i="28"/>
  <c r="C733" i="28"/>
  <c r="K733" i="28" s="1"/>
  <c r="B733" i="28"/>
  <c r="J733" i="28" s="1"/>
  <c r="A733" i="28"/>
  <c r="C732" i="28"/>
  <c r="K732" i="28" s="1"/>
  <c r="B732" i="28"/>
  <c r="J732" i="28" s="1"/>
  <c r="A732" i="28"/>
  <c r="C731" i="28"/>
  <c r="K731" i="28" s="1"/>
  <c r="B731" i="28"/>
  <c r="J731" i="28" s="1"/>
  <c r="A731" i="28"/>
  <c r="C730" i="28"/>
  <c r="K730" i="28" s="1"/>
  <c r="B730" i="28"/>
  <c r="J730" i="28" s="1"/>
  <c r="A730" i="28"/>
  <c r="C729" i="28"/>
  <c r="K729" i="28" s="1"/>
  <c r="B729" i="28"/>
  <c r="J729" i="28" s="1"/>
  <c r="A729" i="28"/>
  <c r="C728" i="28"/>
  <c r="K728" i="28" s="1"/>
  <c r="B728" i="28"/>
  <c r="J728" i="28" s="1"/>
  <c r="A728" i="28"/>
  <c r="C727" i="28"/>
  <c r="K727" i="28" s="1"/>
  <c r="B727" i="28"/>
  <c r="J727" i="28" s="1"/>
  <c r="A727" i="28"/>
  <c r="C726" i="28"/>
  <c r="K726" i="28" s="1"/>
  <c r="B726" i="28"/>
  <c r="J726" i="28" s="1"/>
  <c r="A726" i="28"/>
  <c r="C725" i="28"/>
  <c r="K725" i="28" s="1"/>
  <c r="B725" i="28"/>
  <c r="J725" i="28" s="1"/>
  <c r="A725" i="28"/>
  <c r="C724" i="28"/>
  <c r="K724" i="28" s="1"/>
  <c r="B724" i="28"/>
  <c r="J724" i="28" s="1"/>
  <c r="A724" i="28"/>
  <c r="C723" i="28"/>
  <c r="K723" i="28" s="1"/>
  <c r="B723" i="28"/>
  <c r="J723" i="28" s="1"/>
  <c r="A723" i="28"/>
  <c r="C722" i="28"/>
  <c r="K722" i="28" s="1"/>
  <c r="B722" i="28"/>
  <c r="J722" i="28" s="1"/>
  <c r="A722" i="28"/>
  <c r="C721" i="28"/>
  <c r="K721" i="28" s="1"/>
  <c r="B721" i="28"/>
  <c r="J721" i="28" s="1"/>
  <c r="A721" i="28"/>
  <c r="C720" i="28"/>
  <c r="K720" i="28" s="1"/>
  <c r="B720" i="28"/>
  <c r="J720" i="28" s="1"/>
  <c r="A720" i="28"/>
  <c r="C719" i="28"/>
  <c r="K719" i="28" s="1"/>
  <c r="B719" i="28"/>
  <c r="J719" i="28" s="1"/>
  <c r="A719" i="28"/>
  <c r="C718" i="28"/>
  <c r="K718" i="28" s="1"/>
  <c r="B718" i="28"/>
  <c r="J718" i="28" s="1"/>
  <c r="A718" i="28"/>
  <c r="C717" i="28"/>
  <c r="K717" i="28" s="1"/>
  <c r="B717" i="28"/>
  <c r="J717" i="28" s="1"/>
  <c r="A717" i="28"/>
  <c r="C716" i="28"/>
  <c r="K716" i="28" s="1"/>
  <c r="B716" i="28"/>
  <c r="J716" i="28" s="1"/>
  <c r="A716" i="28"/>
  <c r="C715" i="28"/>
  <c r="K715" i="28" s="1"/>
  <c r="B715" i="28"/>
  <c r="J715" i="28" s="1"/>
  <c r="A715" i="28"/>
  <c r="C714" i="28"/>
  <c r="K714" i="28" s="1"/>
  <c r="B714" i="28"/>
  <c r="J714" i="28" s="1"/>
  <c r="A714" i="28"/>
  <c r="C713" i="28"/>
  <c r="K713" i="28" s="1"/>
  <c r="B713" i="28"/>
  <c r="J713" i="28" s="1"/>
  <c r="A713" i="28"/>
  <c r="C712" i="28"/>
  <c r="K712" i="28" s="1"/>
  <c r="B712" i="28"/>
  <c r="J712" i="28" s="1"/>
  <c r="A712" i="28"/>
  <c r="C711" i="28"/>
  <c r="K711" i="28" s="1"/>
  <c r="B711" i="28"/>
  <c r="J711" i="28" s="1"/>
  <c r="A711" i="28"/>
  <c r="C710" i="28"/>
  <c r="K710" i="28" s="1"/>
  <c r="B710" i="28"/>
  <c r="J710" i="28" s="1"/>
  <c r="A710" i="28"/>
  <c r="C709" i="28"/>
  <c r="K709" i="28" s="1"/>
  <c r="B709" i="28"/>
  <c r="J709" i="28" s="1"/>
  <c r="A709" i="28"/>
  <c r="C708" i="28"/>
  <c r="K708" i="28" s="1"/>
  <c r="B708" i="28"/>
  <c r="J708" i="28" s="1"/>
  <c r="A708" i="28"/>
  <c r="C707" i="28"/>
  <c r="K707" i="28" s="1"/>
  <c r="B707" i="28"/>
  <c r="J707" i="28" s="1"/>
  <c r="A707" i="28"/>
  <c r="C706" i="28"/>
  <c r="K706" i="28" s="1"/>
  <c r="B706" i="28"/>
  <c r="J706" i="28" s="1"/>
  <c r="A706" i="28"/>
  <c r="C705" i="28"/>
  <c r="K705" i="28" s="1"/>
  <c r="B705" i="28"/>
  <c r="J705" i="28" s="1"/>
  <c r="A705" i="28"/>
  <c r="C704" i="28"/>
  <c r="K704" i="28" s="1"/>
  <c r="B704" i="28"/>
  <c r="J704" i="28" s="1"/>
  <c r="A704" i="28"/>
  <c r="C703" i="28"/>
  <c r="K703" i="28" s="1"/>
  <c r="B703" i="28"/>
  <c r="J703" i="28" s="1"/>
  <c r="A703" i="28"/>
  <c r="C702" i="28"/>
  <c r="K702" i="28" s="1"/>
  <c r="B702" i="28"/>
  <c r="J702" i="28" s="1"/>
  <c r="A702" i="28"/>
  <c r="C701" i="28"/>
  <c r="K701" i="28" s="1"/>
  <c r="B701" i="28"/>
  <c r="J701" i="28" s="1"/>
  <c r="A701" i="28"/>
  <c r="C700" i="28"/>
  <c r="K700" i="28" s="1"/>
  <c r="B700" i="28"/>
  <c r="J700" i="28" s="1"/>
  <c r="A700" i="28"/>
  <c r="C699" i="28"/>
  <c r="K699" i="28" s="1"/>
  <c r="B699" i="28"/>
  <c r="J699" i="28" s="1"/>
  <c r="A699" i="28"/>
  <c r="C698" i="28"/>
  <c r="K698" i="28" s="1"/>
  <c r="B698" i="28"/>
  <c r="J698" i="28" s="1"/>
  <c r="A698" i="28"/>
  <c r="C697" i="28"/>
  <c r="K697" i="28" s="1"/>
  <c r="B697" i="28"/>
  <c r="J697" i="28" s="1"/>
  <c r="A697" i="28"/>
  <c r="C696" i="28"/>
  <c r="K696" i="28" s="1"/>
  <c r="B696" i="28"/>
  <c r="J696" i="28" s="1"/>
  <c r="A696" i="28"/>
  <c r="C695" i="28"/>
  <c r="K695" i="28" s="1"/>
  <c r="B695" i="28"/>
  <c r="J695" i="28" s="1"/>
  <c r="A695" i="28"/>
  <c r="C694" i="28"/>
  <c r="K694" i="28" s="1"/>
  <c r="B694" i="28"/>
  <c r="J694" i="28" s="1"/>
  <c r="A694" i="28"/>
  <c r="C693" i="28"/>
  <c r="K693" i="28" s="1"/>
  <c r="B693" i="28"/>
  <c r="J693" i="28" s="1"/>
  <c r="A693" i="28"/>
  <c r="C692" i="28"/>
  <c r="K692" i="28" s="1"/>
  <c r="B692" i="28"/>
  <c r="J692" i="28" s="1"/>
  <c r="A692" i="28"/>
  <c r="C691" i="28"/>
  <c r="K691" i="28" s="1"/>
  <c r="B691" i="28"/>
  <c r="J691" i="28" s="1"/>
  <c r="A691" i="28"/>
  <c r="C690" i="28"/>
  <c r="K690" i="28" s="1"/>
  <c r="B690" i="28"/>
  <c r="J690" i="28" s="1"/>
  <c r="A690" i="28"/>
  <c r="C689" i="28"/>
  <c r="K689" i="28" s="1"/>
  <c r="B689" i="28"/>
  <c r="J689" i="28" s="1"/>
  <c r="A689" i="28"/>
  <c r="C688" i="28"/>
  <c r="K688" i="28" s="1"/>
  <c r="B688" i="28"/>
  <c r="J688" i="28" s="1"/>
  <c r="A688" i="28"/>
  <c r="C687" i="28"/>
  <c r="K687" i="28" s="1"/>
  <c r="B687" i="28"/>
  <c r="J687" i="28" s="1"/>
  <c r="A687" i="28"/>
  <c r="C686" i="28"/>
  <c r="K686" i="28" s="1"/>
  <c r="B686" i="28"/>
  <c r="J686" i="28" s="1"/>
  <c r="A686" i="28"/>
  <c r="C685" i="28"/>
  <c r="K685" i="28" s="1"/>
  <c r="B685" i="28"/>
  <c r="J685" i="28" s="1"/>
  <c r="A685" i="28"/>
  <c r="C684" i="28"/>
  <c r="K684" i="28" s="1"/>
  <c r="B684" i="28"/>
  <c r="J684" i="28" s="1"/>
  <c r="A684" i="28"/>
  <c r="C683" i="28"/>
  <c r="K683" i="28" s="1"/>
  <c r="B683" i="28"/>
  <c r="J683" i="28" s="1"/>
  <c r="A683" i="28"/>
  <c r="C682" i="28"/>
  <c r="K682" i="28" s="1"/>
  <c r="B682" i="28"/>
  <c r="J682" i="28" s="1"/>
  <c r="A682" i="28"/>
  <c r="C681" i="28"/>
  <c r="K681" i="28" s="1"/>
  <c r="B681" i="28"/>
  <c r="J681" i="28" s="1"/>
  <c r="A681" i="28"/>
  <c r="C680" i="28"/>
  <c r="K680" i="28" s="1"/>
  <c r="B680" i="28"/>
  <c r="J680" i="28" s="1"/>
  <c r="A680" i="28"/>
  <c r="C679" i="28"/>
  <c r="K679" i="28" s="1"/>
  <c r="B679" i="28"/>
  <c r="J679" i="28" s="1"/>
  <c r="A679" i="28"/>
  <c r="C678" i="28"/>
  <c r="K678" i="28" s="1"/>
  <c r="B678" i="28"/>
  <c r="J678" i="28" s="1"/>
  <c r="A678" i="28"/>
  <c r="C677" i="28"/>
  <c r="K677" i="28" s="1"/>
  <c r="B677" i="28"/>
  <c r="J677" i="28" s="1"/>
  <c r="A677" i="28"/>
  <c r="C676" i="28"/>
  <c r="K676" i="28" s="1"/>
  <c r="B676" i="28"/>
  <c r="J676" i="28" s="1"/>
  <c r="A676" i="28"/>
  <c r="C675" i="28"/>
  <c r="K675" i="28" s="1"/>
  <c r="B675" i="28"/>
  <c r="J675" i="28" s="1"/>
  <c r="A675" i="28"/>
  <c r="C674" i="28"/>
  <c r="K674" i="28" s="1"/>
  <c r="B674" i="28"/>
  <c r="J674" i="28" s="1"/>
  <c r="A674" i="28"/>
  <c r="C673" i="28"/>
  <c r="K673" i="28" s="1"/>
  <c r="B673" i="28"/>
  <c r="J673" i="28" s="1"/>
  <c r="A673" i="28"/>
  <c r="C672" i="28"/>
  <c r="K672" i="28" s="1"/>
  <c r="B672" i="28"/>
  <c r="J672" i="28" s="1"/>
  <c r="A672" i="28"/>
  <c r="C671" i="28"/>
  <c r="K671" i="28" s="1"/>
  <c r="B671" i="28"/>
  <c r="J671" i="28" s="1"/>
  <c r="A671" i="28"/>
  <c r="C670" i="28"/>
  <c r="K670" i="28" s="1"/>
  <c r="B670" i="28"/>
  <c r="J670" i="28" s="1"/>
  <c r="A670" i="28"/>
  <c r="C669" i="28"/>
  <c r="K669" i="28" s="1"/>
  <c r="B669" i="28"/>
  <c r="J669" i="28" s="1"/>
  <c r="A669" i="28"/>
  <c r="C668" i="28"/>
  <c r="K668" i="28" s="1"/>
  <c r="B668" i="28"/>
  <c r="J668" i="28" s="1"/>
  <c r="A668" i="28"/>
  <c r="C667" i="28"/>
  <c r="K667" i="28" s="1"/>
  <c r="B667" i="28"/>
  <c r="J667" i="28" s="1"/>
  <c r="A667" i="28"/>
  <c r="C666" i="28"/>
  <c r="K666" i="28" s="1"/>
  <c r="B666" i="28"/>
  <c r="J666" i="28" s="1"/>
  <c r="A666" i="28"/>
  <c r="C665" i="28"/>
  <c r="K665" i="28" s="1"/>
  <c r="B665" i="28"/>
  <c r="J665" i="28" s="1"/>
  <c r="A665" i="28"/>
  <c r="C664" i="28"/>
  <c r="K664" i="28" s="1"/>
  <c r="B664" i="28"/>
  <c r="J664" i="28" s="1"/>
  <c r="A664" i="28"/>
  <c r="C663" i="28"/>
  <c r="K663" i="28" s="1"/>
  <c r="B663" i="28"/>
  <c r="J663" i="28" s="1"/>
  <c r="A663" i="28"/>
  <c r="C662" i="28"/>
  <c r="K662" i="28" s="1"/>
  <c r="B662" i="28"/>
  <c r="J662" i="28" s="1"/>
  <c r="A662" i="28"/>
  <c r="C661" i="28"/>
  <c r="K661" i="28" s="1"/>
  <c r="B661" i="28"/>
  <c r="J661" i="28" s="1"/>
  <c r="A661" i="28"/>
  <c r="C660" i="28"/>
  <c r="K660" i="28" s="1"/>
  <c r="B660" i="28"/>
  <c r="J660" i="28" s="1"/>
  <c r="A660" i="28"/>
  <c r="C659" i="28"/>
  <c r="K659" i="28" s="1"/>
  <c r="B659" i="28"/>
  <c r="J659" i="28" s="1"/>
  <c r="A659" i="28"/>
  <c r="C658" i="28"/>
  <c r="K658" i="28" s="1"/>
  <c r="B658" i="28"/>
  <c r="J658" i="28" s="1"/>
  <c r="A658" i="28"/>
  <c r="C657" i="28"/>
  <c r="K657" i="28" s="1"/>
  <c r="B657" i="28"/>
  <c r="J657" i="28" s="1"/>
  <c r="A657" i="28"/>
  <c r="C656" i="28"/>
  <c r="K656" i="28" s="1"/>
  <c r="B656" i="28"/>
  <c r="J656" i="28" s="1"/>
  <c r="A656" i="28"/>
  <c r="C655" i="28"/>
  <c r="K655" i="28" s="1"/>
  <c r="B655" i="28"/>
  <c r="J655" i="28" s="1"/>
  <c r="A655" i="28"/>
  <c r="C654" i="28"/>
  <c r="K654" i="28" s="1"/>
  <c r="B654" i="28"/>
  <c r="J654" i="28" s="1"/>
  <c r="A654" i="28"/>
  <c r="C653" i="28"/>
  <c r="K653" i="28" s="1"/>
  <c r="B653" i="28"/>
  <c r="J653" i="28" s="1"/>
  <c r="A653" i="28"/>
  <c r="C652" i="28"/>
  <c r="K652" i="28" s="1"/>
  <c r="B652" i="28"/>
  <c r="J652" i="28" s="1"/>
  <c r="A652" i="28"/>
  <c r="C651" i="28"/>
  <c r="K651" i="28" s="1"/>
  <c r="B651" i="28"/>
  <c r="J651" i="28" s="1"/>
  <c r="A651" i="28"/>
  <c r="C650" i="28"/>
  <c r="K650" i="28" s="1"/>
  <c r="B650" i="28"/>
  <c r="J650" i="28" s="1"/>
  <c r="A650" i="28"/>
  <c r="C649" i="28"/>
  <c r="K649" i="28" s="1"/>
  <c r="B649" i="28"/>
  <c r="J649" i="28" s="1"/>
  <c r="A649" i="28"/>
  <c r="C648" i="28"/>
  <c r="K648" i="28" s="1"/>
  <c r="B648" i="28"/>
  <c r="J648" i="28" s="1"/>
  <c r="A648" i="28"/>
  <c r="C647" i="28"/>
  <c r="K647" i="28" s="1"/>
  <c r="B647" i="28"/>
  <c r="J647" i="28" s="1"/>
  <c r="A647" i="28"/>
  <c r="C646" i="28"/>
  <c r="K646" i="28" s="1"/>
  <c r="B646" i="28"/>
  <c r="J646" i="28" s="1"/>
  <c r="A646" i="28"/>
  <c r="C645" i="28"/>
  <c r="K645" i="28" s="1"/>
  <c r="B645" i="28"/>
  <c r="J645" i="28" s="1"/>
  <c r="A645" i="28"/>
  <c r="C644" i="28"/>
  <c r="K644" i="28" s="1"/>
  <c r="B644" i="28"/>
  <c r="J644" i="28" s="1"/>
  <c r="A644" i="28"/>
  <c r="C643" i="28"/>
  <c r="K643" i="28" s="1"/>
  <c r="B643" i="28"/>
  <c r="J643" i="28" s="1"/>
  <c r="A643" i="28"/>
  <c r="C642" i="28"/>
  <c r="K642" i="28" s="1"/>
  <c r="B642" i="28"/>
  <c r="J642" i="28" s="1"/>
  <c r="A642" i="28"/>
  <c r="C641" i="28"/>
  <c r="K641" i="28" s="1"/>
  <c r="B641" i="28"/>
  <c r="J641" i="28" s="1"/>
  <c r="A641" i="28"/>
  <c r="C640" i="28"/>
  <c r="K640" i="28" s="1"/>
  <c r="B640" i="28"/>
  <c r="J640" i="28" s="1"/>
  <c r="A640" i="28"/>
  <c r="C639" i="28"/>
  <c r="K639" i="28" s="1"/>
  <c r="B639" i="28"/>
  <c r="J639" i="28" s="1"/>
  <c r="A639" i="28"/>
  <c r="C638" i="28"/>
  <c r="K638" i="28" s="1"/>
  <c r="B638" i="28"/>
  <c r="J638" i="28" s="1"/>
  <c r="A638" i="28"/>
  <c r="C637" i="28"/>
  <c r="K637" i="28" s="1"/>
  <c r="B637" i="28"/>
  <c r="J637" i="28" s="1"/>
  <c r="A637" i="28"/>
  <c r="C636" i="28"/>
  <c r="K636" i="28" s="1"/>
  <c r="B636" i="28"/>
  <c r="J636" i="28" s="1"/>
  <c r="A636" i="28"/>
  <c r="C635" i="28"/>
  <c r="K635" i="28" s="1"/>
  <c r="B635" i="28"/>
  <c r="J635" i="28" s="1"/>
  <c r="A635" i="28"/>
  <c r="C634" i="28"/>
  <c r="K634" i="28" s="1"/>
  <c r="B634" i="28"/>
  <c r="J634" i="28" s="1"/>
  <c r="A634" i="28"/>
  <c r="C633" i="28"/>
  <c r="K633" i="28" s="1"/>
  <c r="B633" i="28"/>
  <c r="J633" i="28" s="1"/>
  <c r="A633" i="28"/>
  <c r="C632" i="28"/>
  <c r="K632" i="28" s="1"/>
  <c r="B632" i="28"/>
  <c r="J632" i="28" s="1"/>
  <c r="A632" i="28"/>
  <c r="C631" i="28"/>
  <c r="K631" i="28" s="1"/>
  <c r="B631" i="28"/>
  <c r="J631" i="28" s="1"/>
  <c r="A631" i="28"/>
  <c r="C630" i="28"/>
  <c r="K630" i="28" s="1"/>
  <c r="B630" i="28"/>
  <c r="J630" i="28" s="1"/>
  <c r="A630" i="28"/>
  <c r="C629" i="28"/>
  <c r="K629" i="28" s="1"/>
  <c r="B629" i="28"/>
  <c r="J629" i="28" s="1"/>
  <c r="A629" i="28"/>
  <c r="C628" i="28"/>
  <c r="K628" i="28" s="1"/>
  <c r="B628" i="28"/>
  <c r="J628" i="28" s="1"/>
  <c r="A628" i="28"/>
  <c r="C627" i="28"/>
  <c r="K627" i="28" s="1"/>
  <c r="B627" i="28"/>
  <c r="J627" i="28" s="1"/>
  <c r="A627" i="28"/>
  <c r="C626" i="28"/>
  <c r="K626" i="28" s="1"/>
  <c r="B626" i="28"/>
  <c r="J626" i="28" s="1"/>
  <c r="A626" i="28"/>
  <c r="C625" i="28"/>
  <c r="K625" i="28" s="1"/>
  <c r="B625" i="28"/>
  <c r="J625" i="28" s="1"/>
  <c r="A625" i="28"/>
  <c r="C624" i="28"/>
  <c r="K624" i="28" s="1"/>
  <c r="B624" i="28"/>
  <c r="J624" i="28" s="1"/>
  <c r="A624" i="28"/>
  <c r="C623" i="28"/>
  <c r="K623" i="28" s="1"/>
  <c r="B623" i="28"/>
  <c r="J623" i="28" s="1"/>
  <c r="A623" i="28"/>
  <c r="C622" i="28"/>
  <c r="K622" i="28" s="1"/>
  <c r="B622" i="28"/>
  <c r="J622" i="28" s="1"/>
  <c r="A622" i="28"/>
  <c r="C621" i="28"/>
  <c r="K621" i="28" s="1"/>
  <c r="B621" i="28"/>
  <c r="J621" i="28" s="1"/>
  <c r="A621" i="28"/>
  <c r="C620" i="28"/>
  <c r="K620" i="28" s="1"/>
  <c r="B620" i="28"/>
  <c r="J620" i="28" s="1"/>
  <c r="A620" i="28"/>
  <c r="C619" i="28"/>
  <c r="K619" i="28" s="1"/>
  <c r="B619" i="28"/>
  <c r="J619" i="28" s="1"/>
  <c r="A619" i="28"/>
  <c r="C618" i="28"/>
  <c r="K618" i="28" s="1"/>
  <c r="B618" i="28"/>
  <c r="J618" i="28" s="1"/>
  <c r="A618" i="28"/>
  <c r="C617" i="28"/>
  <c r="K617" i="28" s="1"/>
  <c r="B617" i="28"/>
  <c r="J617" i="28" s="1"/>
  <c r="A617" i="28"/>
  <c r="C616" i="28"/>
  <c r="K616" i="28" s="1"/>
  <c r="B616" i="28"/>
  <c r="J616" i="28" s="1"/>
  <c r="A616" i="28"/>
  <c r="C615" i="28"/>
  <c r="K615" i="28" s="1"/>
  <c r="B615" i="28"/>
  <c r="J615" i="28" s="1"/>
  <c r="A615" i="28"/>
  <c r="C614" i="28"/>
  <c r="K614" i="28" s="1"/>
  <c r="B614" i="28"/>
  <c r="J614" i="28" s="1"/>
  <c r="A614" i="28"/>
  <c r="C613" i="28"/>
  <c r="K613" i="28" s="1"/>
  <c r="B613" i="28"/>
  <c r="J613" i="28" s="1"/>
  <c r="A613" i="28"/>
  <c r="C612" i="28"/>
  <c r="K612" i="28" s="1"/>
  <c r="B612" i="28"/>
  <c r="J612" i="28" s="1"/>
  <c r="A612" i="28"/>
  <c r="C611" i="28"/>
  <c r="K611" i="28" s="1"/>
  <c r="B611" i="28"/>
  <c r="J611" i="28" s="1"/>
  <c r="A611" i="28"/>
  <c r="C610" i="28"/>
  <c r="K610" i="28" s="1"/>
  <c r="B610" i="28"/>
  <c r="J610" i="28" s="1"/>
  <c r="A610" i="28"/>
  <c r="C609" i="28"/>
  <c r="K609" i="28" s="1"/>
  <c r="B609" i="28"/>
  <c r="J609" i="28" s="1"/>
  <c r="A609" i="28"/>
  <c r="C608" i="28"/>
  <c r="K608" i="28" s="1"/>
  <c r="B608" i="28"/>
  <c r="J608" i="28" s="1"/>
  <c r="A608" i="28"/>
  <c r="C607" i="28"/>
  <c r="K607" i="28" s="1"/>
  <c r="B607" i="28"/>
  <c r="J607" i="28" s="1"/>
  <c r="A607" i="28"/>
  <c r="C606" i="28"/>
  <c r="K606" i="28" s="1"/>
  <c r="B606" i="28"/>
  <c r="J606" i="28" s="1"/>
  <c r="A606" i="28"/>
  <c r="C605" i="28"/>
  <c r="K605" i="28" s="1"/>
  <c r="B605" i="28"/>
  <c r="J605" i="28" s="1"/>
  <c r="A605" i="28"/>
  <c r="C604" i="28"/>
  <c r="K604" i="28" s="1"/>
  <c r="B604" i="28"/>
  <c r="J604" i="28" s="1"/>
  <c r="A604" i="28"/>
  <c r="C603" i="28"/>
  <c r="K603" i="28" s="1"/>
  <c r="B603" i="28"/>
  <c r="J603" i="28" s="1"/>
  <c r="A603" i="28"/>
  <c r="C602" i="28"/>
  <c r="K602" i="28" s="1"/>
  <c r="B602" i="28"/>
  <c r="J602" i="28" s="1"/>
  <c r="A602" i="28"/>
  <c r="C601" i="28"/>
  <c r="K601" i="28" s="1"/>
  <c r="B601" i="28"/>
  <c r="J601" i="28" s="1"/>
  <c r="A601" i="28"/>
  <c r="C600" i="28"/>
  <c r="K600" i="28" s="1"/>
  <c r="B600" i="28"/>
  <c r="J600" i="28" s="1"/>
  <c r="A600" i="28"/>
  <c r="C599" i="28"/>
  <c r="K599" i="28" s="1"/>
  <c r="B599" i="28"/>
  <c r="J599" i="28" s="1"/>
  <c r="A599" i="28"/>
  <c r="C598" i="28"/>
  <c r="K598" i="28" s="1"/>
  <c r="B598" i="28"/>
  <c r="J598" i="28" s="1"/>
  <c r="A598" i="28"/>
  <c r="C597" i="28"/>
  <c r="K597" i="28" s="1"/>
  <c r="B597" i="28"/>
  <c r="J597" i="28" s="1"/>
  <c r="A597" i="28"/>
  <c r="C596" i="28"/>
  <c r="K596" i="28" s="1"/>
  <c r="B596" i="28"/>
  <c r="J596" i="28" s="1"/>
  <c r="A596" i="28"/>
  <c r="C595" i="28"/>
  <c r="K595" i="28" s="1"/>
  <c r="B595" i="28"/>
  <c r="J595" i="28" s="1"/>
  <c r="A595" i="28"/>
  <c r="C594" i="28"/>
  <c r="K594" i="28" s="1"/>
  <c r="B594" i="28"/>
  <c r="J594" i="28" s="1"/>
  <c r="A594" i="28"/>
  <c r="C593" i="28"/>
  <c r="K593" i="28" s="1"/>
  <c r="B593" i="28"/>
  <c r="J593" i="28" s="1"/>
  <c r="A593" i="28"/>
  <c r="C592" i="28"/>
  <c r="K592" i="28" s="1"/>
  <c r="B592" i="28"/>
  <c r="J592" i="28" s="1"/>
  <c r="A592" i="28"/>
  <c r="C591" i="28"/>
  <c r="K591" i="28" s="1"/>
  <c r="B591" i="28"/>
  <c r="J591" i="28" s="1"/>
  <c r="A591" i="28"/>
  <c r="C590" i="28"/>
  <c r="K590" i="28" s="1"/>
  <c r="B590" i="28"/>
  <c r="J590" i="28" s="1"/>
  <c r="A590" i="28"/>
  <c r="C589" i="28"/>
  <c r="K589" i="28" s="1"/>
  <c r="B589" i="28"/>
  <c r="J589" i="28" s="1"/>
  <c r="A589" i="28"/>
  <c r="C588" i="28"/>
  <c r="K588" i="28" s="1"/>
  <c r="B588" i="28"/>
  <c r="J588" i="28" s="1"/>
  <c r="A588" i="28"/>
  <c r="C587" i="28"/>
  <c r="K587" i="28" s="1"/>
  <c r="B587" i="28"/>
  <c r="J587" i="28" s="1"/>
  <c r="A587" i="28"/>
  <c r="C586" i="28"/>
  <c r="K586" i="28" s="1"/>
  <c r="B586" i="28"/>
  <c r="J586" i="28" s="1"/>
  <c r="A586" i="28"/>
  <c r="C585" i="28"/>
  <c r="K585" i="28" s="1"/>
  <c r="B585" i="28"/>
  <c r="J585" i="28" s="1"/>
  <c r="A585" i="28"/>
  <c r="C584" i="28"/>
  <c r="K584" i="28" s="1"/>
  <c r="B584" i="28"/>
  <c r="J584" i="28" s="1"/>
  <c r="A584" i="28"/>
  <c r="C583" i="28"/>
  <c r="K583" i="28" s="1"/>
  <c r="B583" i="28"/>
  <c r="J583" i="28" s="1"/>
  <c r="A583" i="28"/>
  <c r="C582" i="28"/>
  <c r="K582" i="28" s="1"/>
  <c r="B582" i="28"/>
  <c r="J582" i="28" s="1"/>
  <c r="A582" i="28"/>
  <c r="C581" i="28"/>
  <c r="K581" i="28" s="1"/>
  <c r="B581" i="28"/>
  <c r="J581" i="28" s="1"/>
  <c r="A581" i="28"/>
  <c r="C580" i="28"/>
  <c r="K580" i="28" s="1"/>
  <c r="B580" i="28"/>
  <c r="J580" i="28" s="1"/>
  <c r="A580" i="28"/>
  <c r="C579" i="28"/>
  <c r="K579" i="28" s="1"/>
  <c r="B579" i="28"/>
  <c r="J579" i="28" s="1"/>
  <c r="A579" i="28"/>
  <c r="C578" i="28"/>
  <c r="K578" i="28" s="1"/>
  <c r="B578" i="28"/>
  <c r="J578" i="28" s="1"/>
  <c r="A578" i="28"/>
  <c r="C577" i="28"/>
  <c r="K577" i="28" s="1"/>
  <c r="B577" i="28"/>
  <c r="J577" i="28" s="1"/>
  <c r="A577" i="28"/>
  <c r="C576" i="28"/>
  <c r="K576" i="28" s="1"/>
  <c r="B576" i="28"/>
  <c r="J576" i="28" s="1"/>
  <c r="A576" i="28"/>
  <c r="C575" i="28"/>
  <c r="K575" i="28" s="1"/>
  <c r="B575" i="28"/>
  <c r="J575" i="28" s="1"/>
  <c r="A575" i="28"/>
  <c r="C574" i="28"/>
  <c r="K574" i="28" s="1"/>
  <c r="B574" i="28"/>
  <c r="J574" i="28" s="1"/>
  <c r="A574" i="28"/>
  <c r="C573" i="28"/>
  <c r="K573" i="28" s="1"/>
  <c r="B573" i="28"/>
  <c r="J573" i="28" s="1"/>
  <c r="A573" i="28"/>
  <c r="C572" i="28"/>
  <c r="K572" i="28" s="1"/>
  <c r="B572" i="28"/>
  <c r="J572" i="28" s="1"/>
  <c r="A572" i="28"/>
  <c r="C571" i="28"/>
  <c r="K571" i="28" s="1"/>
  <c r="B571" i="28"/>
  <c r="J571" i="28" s="1"/>
  <c r="A571" i="28"/>
  <c r="C570" i="28"/>
  <c r="K570" i="28" s="1"/>
  <c r="B570" i="28"/>
  <c r="J570" i="28" s="1"/>
  <c r="A570" i="28"/>
  <c r="C569" i="28"/>
  <c r="K569" i="28" s="1"/>
  <c r="B569" i="28"/>
  <c r="J569" i="28" s="1"/>
  <c r="A569" i="28"/>
  <c r="C568" i="28"/>
  <c r="K568" i="28" s="1"/>
  <c r="B568" i="28"/>
  <c r="J568" i="28" s="1"/>
  <c r="A568" i="28"/>
  <c r="C567" i="28"/>
  <c r="K567" i="28" s="1"/>
  <c r="B567" i="28"/>
  <c r="J567" i="28" s="1"/>
  <c r="A567" i="28"/>
  <c r="C566" i="28"/>
  <c r="K566" i="28" s="1"/>
  <c r="B566" i="28"/>
  <c r="J566" i="28" s="1"/>
  <c r="A566" i="28"/>
  <c r="C565" i="28"/>
  <c r="K565" i="28" s="1"/>
  <c r="B565" i="28"/>
  <c r="J565" i="28" s="1"/>
  <c r="A565" i="28"/>
  <c r="C564" i="28"/>
  <c r="K564" i="28" s="1"/>
  <c r="B564" i="28"/>
  <c r="J564" i="28" s="1"/>
  <c r="A564" i="28"/>
  <c r="C563" i="28"/>
  <c r="K563" i="28" s="1"/>
  <c r="B563" i="28"/>
  <c r="J563" i="28" s="1"/>
  <c r="A563" i="28"/>
  <c r="C562" i="28"/>
  <c r="K562" i="28" s="1"/>
  <c r="B562" i="28"/>
  <c r="J562" i="28" s="1"/>
  <c r="A562" i="28"/>
  <c r="C561" i="28"/>
  <c r="K561" i="28" s="1"/>
  <c r="B561" i="28"/>
  <c r="J561" i="28" s="1"/>
  <c r="A561" i="28"/>
  <c r="C560" i="28"/>
  <c r="K560" i="28" s="1"/>
  <c r="B560" i="28"/>
  <c r="J560" i="28" s="1"/>
  <c r="A560" i="28"/>
  <c r="C559" i="28"/>
  <c r="K559" i="28" s="1"/>
  <c r="B559" i="28"/>
  <c r="J559" i="28" s="1"/>
  <c r="A559" i="28"/>
  <c r="C558" i="28"/>
  <c r="K558" i="28" s="1"/>
  <c r="B558" i="28"/>
  <c r="J558" i="28" s="1"/>
  <c r="A558" i="28"/>
  <c r="C557" i="28"/>
  <c r="K557" i="28" s="1"/>
  <c r="B557" i="28"/>
  <c r="J557" i="28" s="1"/>
  <c r="A557" i="28"/>
  <c r="C556" i="28"/>
  <c r="K556" i="28" s="1"/>
  <c r="B556" i="28"/>
  <c r="J556" i="28" s="1"/>
  <c r="A556" i="28"/>
  <c r="C555" i="28"/>
  <c r="K555" i="28" s="1"/>
  <c r="B555" i="28"/>
  <c r="J555" i="28" s="1"/>
  <c r="A555" i="28"/>
  <c r="C554" i="28"/>
  <c r="K554" i="28" s="1"/>
  <c r="B554" i="28"/>
  <c r="J554" i="28" s="1"/>
  <c r="A554" i="28"/>
  <c r="C553" i="28"/>
  <c r="K553" i="28" s="1"/>
  <c r="B553" i="28"/>
  <c r="J553" i="28" s="1"/>
  <c r="A553" i="28"/>
  <c r="C552" i="28"/>
  <c r="K552" i="28" s="1"/>
  <c r="B552" i="28"/>
  <c r="J552" i="28" s="1"/>
  <c r="A552" i="28"/>
  <c r="C551" i="28"/>
  <c r="K551" i="28" s="1"/>
  <c r="B551" i="28"/>
  <c r="J551" i="28" s="1"/>
  <c r="A551" i="28"/>
  <c r="C550" i="28"/>
  <c r="K550" i="28" s="1"/>
  <c r="B550" i="28"/>
  <c r="J550" i="28" s="1"/>
  <c r="A550" i="28"/>
  <c r="C549" i="28"/>
  <c r="K549" i="28" s="1"/>
  <c r="B549" i="28"/>
  <c r="J549" i="28" s="1"/>
  <c r="A549" i="28"/>
  <c r="C548" i="28"/>
  <c r="K548" i="28" s="1"/>
  <c r="B548" i="28"/>
  <c r="J548" i="28" s="1"/>
  <c r="A548" i="28"/>
  <c r="C547" i="28"/>
  <c r="K547" i="28" s="1"/>
  <c r="B547" i="28"/>
  <c r="J547" i="28" s="1"/>
  <c r="A547" i="28"/>
  <c r="C546" i="28"/>
  <c r="K546" i="28" s="1"/>
  <c r="B546" i="28"/>
  <c r="J546" i="28" s="1"/>
  <c r="A546" i="28"/>
  <c r="C545" i="28"/>
  <c r="K545" i="28" s="1"/>
  <c r="B545" i="28"/>
  <c r="J545" i="28" s="1"/>
  <c r="A545" i="28"/>
  <c r="C544" i="28"/>
  <c r="K544" i="28" s="1"/>
  <c r="B544" i="28"/>
  <c r="J544" i="28" s="1"/>
  <c r="A544" i="28"/>
  <c r="C543" i="28"/>
  <c r="K543" i="28" s="1"/>
  <c r="B543" i="28"/>
  <c r="J543" i="28" s="1"/>
  <c r="A543" i="28"/>
  <c r="C542" i="28"/>
  <c r="K542" i="28" s="1"/>
  <c r="B542" i="28"/>
  <c r="J542" i="28" s="1"/>
  <c r="A542" i="28"/>
  <c r="C541" i="28"/>
  <c r="K541" i="28" s="1"/>
  <c r="B541" i="28"/>
  <c r="J541" i="28" s="1"/>
  <c r="A541" i="28"/>
  <c r="C540" i="28"/>
  <c r="K540" i="28" s="1"/>
  <c r="B540" i="28"/>
  <c r="J540" i="28" s="1"/>
  <c r="A540" i="28"/>
  <c r="C539" i="28"/>
  <c r="K539" i="28" s="1"/>
  <c r="B539" i="28"/>
  <c r="J539" i="28" s="1"/>
  <c r="A539" i="28"/>
  <c r="C538" i="28"/>
  <c r="K538" i="28" s="1"/>
  <c r="B538" i="28"/>
  <c r="J538" i="28" s="1"/>
  <c r="A538" i="28"/>
  <c r="C537" i="28"/>
  <c r="K537" i="28" s="1"/>
  <c r="B537" i="28"/>
  <c r="J537" i="28" s="1"/>
  <c r="A537" i="28"/>
  <c r="C536" i="28"/>
  <c r="K536" i="28" s="1"/>
  <c r="B536" i="28"/>
  <c r="J536" i="28" s="1"/>
  <c r="A536" i="28"/>
  <c r="C535" i="28"/>
  <c r="K535" i="28" s="1"/>
  <c r="B535" i="28"/>
  <c r="J535" i="28" s="1"/>
  <c r="A535" i="28"/>
  <c r="C534" i="28"/>
  <c r="K534" i="28" s="1"/>
  <c r="B534" i="28"/>
  <c r="J534" i="28" s="1"/>
  <c r="A534" i="28"/>
  <c r="C533" i="28"/>
  <c r="K533" i="28" s="1"/>
  <c r="B533" i="28"/>
  <c r="J533" i="28" s="1"/>
  <c r="A533" i="28"/>
  <c r="C532" i="28"/>
  <c r="K532" i="28" s="1"/>
  <c r="B532" i="28"/>
  <c r="J532" i="28" s="1"/>
  <c r="A532" i="28"/>
  <c r="C531" i="28"/>
  <c r="K531" i="28" s="1"/>
  <c r="B531" i="28"/>
  <c r="J531" i="28" s="1"/>
  <c r="A531" i="28"/>
  <c r="C530" i="28"/>
  <c r="K530" i="28" s="1"/>
  <c r="B530" i="28"/>
  <c r="J530" i="28" s="1"/>
  <c r="A530" i="28"/>
  <c r="C529" i="28"/>
  <c r="K529" i="28" s="1"/>
  <c r="B529" i="28"/>
  <c r="J529" i="28" s="1"/>
  <c r="A529" i="28"/>
  <c r="C528" i="28"/>
  <c r="K528" i="28" s="1"/>
  <c r="B528" i="28"/>
  <c r="J528" i="28" s="1"/>
  <c r="A528" i="28"/>
  <c r="C527" i="28"/>
  <c r="K527" i="28" s="1"/>
  <c r="B527" i="28"/>
  <c r="J527" i="28" s="1"/>
  <c r="A527" i="28"/>
  <c r="C526" i="28"/>
  <c r="K526" i="28" s="1"/>
  <c r="B526" i="28"/>
  <c r="J526" i="28" s="1"/>
  <c r="A526" i="28"/>
  <c r="C525" i="28"/>
  <c r="K525" i="28" s="1"/>
  <c r="B525" i="28"/>
  <c r="J525" i="28" s="1"/>
  <c r="A525" i="28"/>
  <c r="C524" i="28"/>
  <c r="K524" i="28" s="1"/>
  <c r="B524" i="28"/>
  <c r="J524" i="28" s="1"/>
  <c r="A524" i="28"/>
  <c r="C523" i="28"/>
  <c r="K523" i="28" s="1"/>
  <c r="B523" i="28"/>
  <c r="J523" i="28" s="1"/>
  <c r="A523" i="28"/>
  <c r="C522" i="28"/>
  <c r="K522" i="28" s="1"/>
  <c r="B522" i="28"/>
  <c r="J522" i="28" s="1"/>
  <c r="A522" i="28"/>
  <c r="C521" i="28"/>
  <c r="K521" i="28" s="1"/>
  <c r="B521" i="28"/>
  <c r="J521" i="28" s="1"/>
  <c r="A521" i="28"/>
  <c r="C520" i="28"/>
  <c r="K520" i="28" s="1"/>
  <c r="B520" i="28"/>
  <c r="J520" i="28" s="1"/>
  <c r="A520" i="28"/>
  <c r="C519" i="28"/>
  <c r="K519" i="28" s="1"/>
  <c r="B519" i="28"/>
  <c r="J519" i="28" s="1"/>
  <c r="A519" i="28"/>
  <c r="C518" i="28"/>
  <c r="K518" i="28" s="1"/>
  <c r="B518" i="28"/>
  <c r="J518" i="28" s="1"/>
  <c r="A518" i="28"/>
  <c r="C517" i="28"/>
  <c r="K517" i="28" s="1"/>
  <c r="B517" i="28"/>
  <c r="J517" i="28" s="1"/>
  <c r="A517" i="28"/>
  <c r="C516" i="28"/>
  <c r="K516" i="28" s="1"/>
  <c r="B516" i="28"/>
  <c r="J516" i="28" s="1"/>
  <c r="A516" i="28"/>
  <c r="C515" i="28"/>
  <c r="K515" i="28" s="1"/>
  <c r="B515" i="28"/>
  <c r="J515" i="28" s="1"/>
  <c r="A515" i="28"/>
  <c r="C514" i="28"/>
  <c r="K514" i="28" s="1"/>
  <c r="B514" i="28"/>
  <c r="J514" i="28" s="1"/>
  <c r="A514" i="28"/>
  <c r="C513" i="28"/>
  <c r="K513" i="28" s="1"/>
  <c r="B513" i="28"/>
  <c r="J513" i="28" s="1"/>
  <c r="A513" i="28"/>
  <c r="C512" i="28"/>
  <c r="K512" i="28" s="1"/>
  <c r="B512" i="28"/>
  <c r="J512" i="28" s="1"/>
  <c r="A512" i="28"/>
  <c r="C511" i="28"/>
  <c r="K511" i="28" s="1"/>
  <c r="B511" i="28"/>
  <c r="J511" i="28" s="1"/>
  <c r="A511" i="28"/>
  <c r="C510" i="28"/>
  <c r="K510" i="28" s="1"/>
  <c r="B510" i="28"/>
  <c r="J510" i="28" s="1"/>
  <c r="A510" i="28"/>
  <c r="C509" i="28"/>
  <c r="K509" i="28" s="1"/>
  <c r="B509" i="28"/>
  <c r="J509" i="28" s="1"/>
  <c r="A509" i="28"/>
  <c r="C508" i="28"/>
  <c r="K508" i="28" s="1"/>
  <c r="B508" i="28"/>
  <c r="J508" i="28" s="1"/>
  <c r="A508" i="28"/>
  <c r="C507" i="28"/>
  <c r="K507" i="28" s="1"/>
  <c r="B507" i="28"/>
  <c r="J507" i="28" s="1"/>
  <c r="A507" i="28"/>
  <c r="C506" i="28"/>
  <c r="K506" i="28" s="1"/>
  <c r="B506" i="28"/>
  <c r="J506" i="28" s="1"/>
  <c r="A506" i="28"/>
  <c r="C505" i="28"/>
  <c r="K505" i="28" s="1"/>
  <c r="B505" i="28"/>
  <c r="J505" i="28" s="1"/>
  <c r="A505" i="28"/>
  <c r="C504" i="28"/>
  <c r="K504" i="28" s="1"/>
  <c r="B504" i="28"/>
  <c r="J504" i="28" s="1"/>
  <c r="A504" i="28"/>
  <c r="C503" i="28"/>
  <c r="K503" i="28" s="1"/>
  <c r="B503" i="28"/>
  <c r="J503" i="28" s="1"/>
  <c r="A503" i="28"/>
  <c r="C502" i="28"/>
  <c r="K502" i="28" s="1"/>
  <c r="B502" i="28"/>
  <c r="J502" i="28" s="1"/>
  <c r="A502" i="28"/>
  <c r="C501" i="28"/>
  <c r="K501" i="28" s="1"/>
  <c r="B501" i="28"/>
  <c r="J501" i="28" s="1"/>
  <c r="A501" i="28"/>
  <c r="C500" i="28"/>
  <c r="K500" i="28" s="1"/>
  <c r="B500" i="28"/>
  <c r="J500" i="28" s="1"/>
  <c r="A500" i="28"/>
  <c r="C499" i="28"/>
  <c r="K499" i="28" s="1"/>
  <c r="B499" i="28"/>
  <c r="J499" i="28" s="1"/>
  <c r="A499" i="28"/>
  <c r="C498" i="28"/>
  <c r="K498" i="28" s="1"/>
  <c r="B498" i="28"/>
  <c r="J498" i="28" s="1"/>
  <c r="A498" i="28"/>
  <c r="C497" i="28"/>
  <c r="K497" i="28" s="1"/>
  <c r="B497" i="28"/>
  <c r="J497" i="28" s="1"/>
  <c r="A497" i="28"/>
  <c r="C496" i="28"/>
  <c r="K496" i="28" s="1"/>
  <c r="B496" i="28"/>
  <c r="J496" i="28" s="1"/>
  <c r="A496" i="28"/>
  <c r="C495" i="28"/>
  <c r="K495" i="28" s="1"/>
  <c r="B495" i="28"/>
  <c r="J495" i="28" s="1"/>
  <c r="A495" i="28"/>
  <c r="C494" i="28"/>
  <c r="K494" i="28" s="1"/>
  <c r="B494" i="28"/>
  <c r="J494" i="28" s="1"/>
  <c r="A494" i="28"/>
  <c r="C493" i="28"/>
  <c r="K493" i="28" s="1"/>
  <c r="B493" i="28"/>
  <c r="J493" i="28" s="1"/>
  <c r="A493" i="28"/>
  <c r="C492" i="28"/>
  <c r="K492" i="28" s="1"/>
  <c r="B492" i="28"/>
  <c r="J492" i="28" s="1"/>
  <c r="A492" i="28"/>
  <c r="C491" i="28"/>
  <c r="K491" i="28" s="1"/>
  <c r="B491" i="28"/>
  <c r="J491" i="28" s="1"/>
  <c r="A491" i="28"/>
  <c r="C490" i="28"/>
  <c r="K490" i="28" s="1"/>
  <c r="B490" i="28"/>
  <c r="J490" i="28" s="1"/>
  <c r="A490" i="28"/>
  <c r="C489" i="28"/>
  <c r="K489" i="28" s="1"/>
  <c r="B489" i="28"/>
  <c r="J489" i="28" s="1"/>
  <c r="A489" i="28"/>
  <c r="C488" i="28"/>
  <c r="K488" i="28" s="1"/>
  <c r="B488" i="28"/>
  <c r="J488" i="28" s="1"/>
  <c r="A488" i="28"/>
  <c r="C487" i="28"/>
  <c r="K487" i="28" s="1"/>
  <c r="B487" i="28"/>
  <c r="J487" i="28" s="1"/>
  <c r="A487" i="28"/>
  <c r="C486" i="28"/>
  <c r="K486" i="28" s="1"/>
  <c r="B486" i="28"/>
  <c r="J486" i="28" s="1"/>
  <c r="A486" i="28"/>
  <c r="C485" i="28"/>
  <c r="K485" i="28" s="1"/>
  <c r="B485" i="28"/>
  <c r="J485" i="28" s="1"/>
  <c r="A485" i="28"/>
  <c r="C484" i="28"/>
  <c r="K484" i="28" s="1"/>
  <c r="B484" i="28"/>
  <c r="J484" i="28" s="1"/>
  <c r="A484" i="28"/>
  <c r="C483" i="28"/>
  <c r="K483" i="28" s="1"/>
  <c r="B483" i="28"/>
  <c r="J483" i="28" s="1"/>
  <c r="A483" i="28"/>
  <c r="C482" i="28"/>
  <c r="K482" i="28" s="1"/>
  <c r="B482" i="28"/>
  <c r="J482" i="28" s="1"/>
  <c r="A482" i="28"/>
  <c r="C481" i="28"/>
  <c r="K481" i="28" s="1"/>
  <c r="B481" i="28"/>
  <c r="J481" i="28" s="1"/>
  <c r="A481" i="28"/>
  <c r="C480" i="28"/>
  <c r="K480" i="28" s="1"/>
  <c r="B480" i="28"/>
  <c r="J480" i="28" s="1"/>
  <c r="A480" i="28"/>
  <c r="C479" i="28"/>
  <c r="K479" i="28" s="1"/>
  <c r="B479" i="28"/>
  <c r="J479" i="28" s="1"/>
  <c r="A479" i="28"/>
  <c r="C478" i="28"/>
  <c r="K478" i="28" s="1"/>
  <c r="B478" i="28"/>
  <c r="J478" i="28" s="1"/>
  <c r="A478" i="28"/>
  <c r="C477" i="28"/>
  <c r="K477" i="28" s="1"/>
  <c r="B477" i="28"/>
  <c r="J477" i="28" s="1"/>
  <c r="A477" i="28"/>
  <c r="C476" i="28"/>
  <c r="K476" i="28" s="1"/>
  <c r="B476" i="28"/>
  <c r="J476" i="28" s="1"/>
  <c r="A476" i="28"/>
  <c r="C475" i="28"/>
  <c r="K475" i="28" s="1"/>
  <c r="B475" i="28"/>
  <c r="J475" i="28" s="1"/>
  <c r="A475" i="28"/>
  <c r="C474" i="28"/>
  <c r="K474" i="28" s="1"/>
  <c r="B474" i="28"/>
  <c r="J474" i="28" s="1"/>
  <c r="A474" i="28"/>
  <c r="C473" i="28"/>
  <c r="K473" i="28" s="1"/>
  <c r="B473" i="28"/>
  <c r="J473" i="28" s="1"/>
  <c r="A473" i="28"/>
  <c r="C472" i="28"/>
  <c r="K472" i="28" s="1"/>
  <c r="B472" i="28"/>
  <c r="J472" i="28" s="1"/>
  <c r="A472" i="28"/>
  <c r="C471" i="28"/>
  <c r="K471" i="28" s="1"/>
  <c r="B471" i="28"/>
  <c r="J471" i="28" s="1"/>
  <c r="A471" i="28"/>
  <c r="C470" i="28"/>
  <c r="K470" i="28" s="1"/>
  <c r="B470" i="28"/>
  <c r="J470" i="28" s="1"/>
  <c r="A470" i="28"/>
  <c r="C469" i="28"/>
  <c r="K469" i="28" s="1"/>
  <c r="B469" i="28"/>
  <c r="J469" i="28" s="1"/>
  <c r="A469" i="28"/>
  <c r="C468" i="28"/>
  <c r="K468" i="28" s="1"/>
  <c r="B468" i="28"/>
  <c r="J468" i="28" s="1"/>
  <c r="A468" i="28"/>
  <c r="C467" i="28"/>
  <c r="K467" i="28" s="1"/>
  <c r="B467" i="28"/>
  <c r="J467" i="28" s="1"/>
  <c r="A467" i="28"/>
  <c r="C466" i="28"/>
  <c r="K466" i="28" s="1"/>
  <c r="B466" i="28"/>
  <c r="J466" i="28" s="1"/>
  <c r="A466" i="28"/>
  <c r="C465" i="28"/>
  <c r="K465" i="28" s="1"/>
  <c r="B465" i="28"/>
  <c r="J465" i="28" s="1"/>
  <c r="A465" i="28"/>
  <c r="C464" i="28"/>
  <c r="K464" i="28" s="1"/>
  <c r="B464" i="28"/>
  <c r="J464" i="28" s="1"/>
  <c r="A464" i="28"/>
  <c r="C463" i="28"/>
  <c r="K463" i="28" s="1"/>
  <c r="B463" i="28"/>
  <c r="J463" i="28" s="1"/>
  <c r="A463" i="28"/>
  <c r="C462" i="28"/>
  <c r="K462" i="28" s="1"/>
  <c r="B462" i="28"/>
  <c r="J462" i="28" s="1"/>
  <c r="A462" i="28"/>
  <c r="C461" i="28"/>
  <c r="K461" i="28" s="1"/>
  <c r="B461" i="28"/>
  <c r="J461" i="28" s="1"/>
  <c r="A461" i="28"/>
  <c r="C460" i="28"/>
  <c r="K460" i="28" s="1"/>
  <c r="B460" i="28"/>
  <c r="J460" i="28" s="1"/>
  <c r="A460" i="28"/>
  <c r="C459" i="28"/>
  <c r="K459" i="28" s="1"/>
  <c r="B459" i="28"/>
  <c r="J459" i="28" s="1"/>
  <c r="A459" i="28"/>
  <c r="C458" i="28"/>
  <c r="K458" i="28" s="1"/>
  <c r="B458" i="28"/>
  <c r="J458" i="28" s="1"/>
  <c r="A458" i="28"/>
  <c r="C457" i="28"/>
  <c r="K457" i="28" s="1"/>
  <c r="B457" i="28"/>
  <c r="J457" i="28" s="1"/>
  <c r="A457" i="28"/>
  <c r="C456" i="28"/>
  <c r="K456" i="28" s="1"/>
  <c r="B456" i="28"/>
  <c r="J456" i="28" s="1"/>
  <c r="A456" i="28"/>
  <c r="C455" i="28"/>
  <c r="K455" i="28" s="1"/>
  <c r="B455" i="28"/>
  <c r="J455" i="28" s="1"/>
  <c r="A455" i="28"/>
  <c r="C454" i="28"/>
  <c r="K454" i="28" s="1"/>
  <c r="B454" i="28"/>
  <c r="J454" i="28" s="1"/>
  <c r="A454" i="28"/>
  <c r="C453" i="28"/>
  <c r="K453" i="28" s="1"/>
  <c r="B453" i="28"/>
  <c r="J453" i="28" s="1"/>
  <c r="A453" i="28"/>
  <c r="C452" i="28"/>
  <c r="K452" i="28" s="1"/>
  <c r="B452" i="28"/>
  <c r="J452" i="28" s="1"/>
  <c r="A452" i="28"/>
  <c r="C451" i="28"/>
  <c r="K451" i="28" s="1"/>
  <c r="B451" i="28"/>
  <c r="J451" i="28" s="1"/>
  <c r="A451" i="28"/>
  <c r="C450" i="28"/>
  <c r="K450" i="28" s="1"/>
  <c r="B450" i="28"/>
  <c r="J450" i="28" s="1"/>
  <c r="A450" i="28"/>
  <c r="C449" i="28"/>
  <c r="K449" i="28" s="1"/>
  <c r="B449" i="28"/>
  <c r="J449" i="28" s="1"/>
  <c r="A449" i="28"/>
  <c r="C448" i="28"/>
  <c r="K448" i="28" s="1"/>
  <c r="B448" i="28"/>
  <c r="J448" i="28" s="1"/>
  <c r="A448" i="28"/>
  <c r="C447" i="28"/>
  <c r="K447" i="28" s="1"/>
  <c r="B447" i="28"/>
  <c r="J447" i="28" s="1"/>
  <c r="A447" i="28"/>
  <c r="C446" i="28"/>
  <c r="K446" i="28" s="1"/>
  <c r="B446" i="28"/>
  <c r="J446" i="28" s="1"/>
  <c r="A446" i="28"/>
  <c r="C445" i="28"/>
  <c r="K445" i="28" s="1"/>
  <c r="B445" i="28"/>
  <c r="J445" i="28" s="1"/>
  <c r="A445" i="28"/>
  <c r="C444" i="28"/>
  <c r="K444" i="28" s="1"/>
  <c r="B444" i="28"/>
  <c r="J444" i="28" s="1"/>
  <c r="A444" i="28"/>
  <c r="C443" i="28"/>
  <c r="K443" i="28" s="1"/>
  <c r="B443" i="28"/>
  <c r="J443" i="28" s="1"/>
  <c r="A443" i="28"/>
  <c r="C442" i="28"/>
  <c r="K442" i="28" s="1"/>
  <c r="B442" i="28"/>
  <c r="J442" i="28" s="1"/>
  <c r="A442" i="28"/>
  <c r="C441" i="28"/>
  <c r="K441" i="28" s="1"/>
  <c r="B441" i="28"/>
  <c r="J441" i="28" s="1"/>
  <c r="A441" i="28"/>
  <c r="C440" i="28"/>
  <c r="K440" i="28" s="1"/>
  <c r="B440" i="28"/>
  <c r="J440" i="28" s="1"/>
  <c r="A440" i="28"/>
  <c r="C439" i="28"/>
  <c r="K439" i="28" s="1"/>
  <c r="B439" i="28"/>
  <c r="J439" i="28" s="1"/>
  <c r="A439" i="28"/>
  <c r="C438" i="28"/>
  <c r="K438" i="28" s="1"/>
  <c r="B438" i="28"/>
  <c r="J438" i="28" s="1"/>
  <c r="A438" i="28"/>
  <c r="C437" i="28"/>
  <c r="K437" i="28" s="1"/>
  <c r="B437" i="28"/>
  <c r="J437" i="28" s="1"/>
  <c r="A437" i="28"/>
  <c r="C436" i="28"/>
  <c r="K436" i="28" s="1"/>
  <c r="B436" i="28"/>
  <c r="J436" i="28" s="1"/>
  <c r="A436" i="28"/>
  <c r="C435" i="28"/>
  <c r="K435" i="28" s="1"/>
  <c r="B435" i="28"/>
  <c r="J435" i="28" s="1"/>
  <c r="A435" i="28"/>
  <c r="C434" i="28"/>
  <c r="K434" i="28" s="1"/>
  <c r="B434" i="28"/>
  <c r="J434" i="28" s="1"/>
  <c r="A434" i="28"/>
  <c r="C433" i="28"/>
  <c r="K433" i="28" s="1"/>
  <c r="B433" i="28"/>
  <c r="J433" i="28" s="1"/>
  <c r="A433" i="28"/>
  <c r="C432" i="28"/>
  <c r="K432" i="28" s="1"/>
  <c r="B432" i="28"/>
  <c r="J432" i="28" s="1"/>
  <c r="A432" i="28"/>
  <c r="C431" i="28"/>
  <c r="K431" i="28" s="1"/>
  <c r="B431" i="28"/>
  <c r="J431" i="28" s="1"/>
  <c r="A431" i="28"/>
  <c r="C430" i="28"/>
  <c r="K430" i="28" s="1"/>
  <c r="B430" i="28"/>
  <c r="J430" i="28" s="1"/>
  <c r="A430" i="28"/>
  <c r="C429" i="28"/>
  <c r="K429" i="28" s="1"/>
  <c r="B429" i="28"/>
  <c r="J429" i="28" s="1"/>
  <c r="A429" i="28"/>
  <c r="C428" i="28"/>
  <c r="K428" i="28" s="1"/>
  <c r="B428" i="28"/>
  <c r="J428" i="28" s="1"/>
  <c r="A428" i="28"/>
  <c r="C427" i="28"/>
  <c r="K427" i="28" s="1"/>
  <c r="B427" i="28"/>
  <c r="J427" i="28" s="1"/>
  <c r="A427" i="28"/>
  <c r="C426" i="28"/>
  <c r="K426" i="28" s="1"/>
  <c r="B426" i="28"/>
  <c r="J426" i="28" s="1"/>
  <c r="A426" i="28"/>
  <c r="C425" i="28"/>
  <c r="K425" i="28" s="1"/>
  <c r="B425" i="28"/>
  <c r="J425" i="28" s="1"/>
  <c r="A425" i="28"/>
  <c r="C424" i="28"/>
  <c r="K424" i="28" s="1"/>
  <c r="B424" i="28"/>
  <c r="J424" i="28" s="1"/>
  <c r="A424" i="28"/>
  <c r="C423" i="28"/>
  <c r="K423" i="28" s="1"/>
  <c r="B423" i="28"/>
  <c r="J423" i="28" s="1"/>
  <c r="A423" i="28"/>
  <c r="C422" i="28"/>
  <c r="K422" i="28" s="1"/>
  <c r="B422" i="28"/>
  <c r="J422" i="28" s="1"/>
  <c r="A422" i="28"/>
  <c r="C421" i="28"/>
  <c r="K421" i="28" s="1"/>
  <c r="B421" i="28"/>
  <c r="J421" i="28" s="1"/>
  <c r="A421" i="28"/>
  <c r="C420" i="28"/>
  <c r="K420" i="28" s="1"/>
  <c r="B420" i="28"/>
  <c r="J420" i="28" s="1"/>
  <c r="A420" i="28"/>
  <c r="C419" i="28"/>
  <c r="K419" i="28" s="1"/>
  <c r="B419" i="28"/>
  <c r="J419" i="28" s="1"/>
  <c r="A419" i="28"/>
  <c r="C418" i="28"/>
  <c r="K418" i="28" s="1"/>
  <c r="B418" i="28"/>
  <c r="J418" i="28" s="1"/>
  <c r="A418" i="28"/>
  <c r="C417" i="28"/>
  <c r="K417" i="28" s="1"/>
  <c r="B417" i="28"/>
  <c r="J417" i="28" s="1"/>
  <c r="A417" i="28"/>
  <c r="C416" i="28"/>
  <c r="K416" i="28" s="1"/>
  <c r="B416" i="28"/>
  <c r="J416" i="28" s="1"/>
  <c r="A416" i="28"/>
  <c r="C415" i="28"/>
  <c r="K415" i="28" s="1"/>
  <c r="B415" i="28"/>
  <c r="J415" i="28" s="1"/>
  <c r="A415" i="28"/>
  <c r="C414" i="28"/>
  <c r="K414" i="28" s="1"/>
  <c r="B414" i="28"/>
  <c r="J414" i="28" s="1"/>
  <c r="A414" i="28"/>
  <c r="C413" i="28"/>
  <c r="K413" i="28" s="1"/>
  <c r="B413" i="28"/>
  <c r="J413" i="28" s="1"/>
  <c r="A413" i="28"/>
  <c r="C412" i="28"/>
  <c r="K412" i="28" s="1"/>
  <c r="B412" i="28"/>
  <c r="J412" i="28" s="1"/>
  <c r="A412" i="28"/>
  <c r="C411" i="28"/>
  <c r="K411" i="28" s="1"/>
  <c r="B411" i="28"/>
  <c r="J411" i="28" s="1"/>
  <c r="A411" i="28"/>
  <c r="C410" i="28"/>
  <c r="K410" i="28" s="1"/>
  <c r="B410" i="28"/>
  <c r="J410" i="28" s="1"/>
  <c r="A410" i="28"/>
  <c r="C409" i="28"/>
  <c r="K409" i="28" s="1"/>
  <c r="B409" i="28"/>
  <c r="J409" i="28" s="1"/>
  <c r="A409" i="28"/>
  <c r="C408" i="28"/>
  <c r="K408" i="28" s="1"/>
  <c r="B408" i="28"/>
  <c r="J408" i="28" s="1"/>
  <c r="A408" i="28"/>
  <c r="C407" i="28"/>
  <c r="K407" i="28" s="1"/>
  <c r="B407" i="28"/>
  <c r="J407" i="28" s="1"/>
  <c r="A407" i="28"/>
  <c r="C406" i="28"/>
  <c r="K406" i="28" s="1"/>
  <c r="B406" i="28"/>
  <c r="J406" i="28" s="1"/>
  <c r="A406" i="28"/>
  <c r="C405" i="28"/>
  <c r="K405" i="28" s="1"/>
  <c r="B405" i="28"/>
  <c r="J405" i="28" s="1"/>
  <c r="A405" i="28"/>
  <c r="C404" i="28"/>
  <c r="K404" i="28" s="1"/>
  <c r="B404" i="28"/>
  <c r="J404" i="28" s="1"/>
  <c r="A404" i="28"/>
  <c r="C403" i="28"/>
  <c r="K403" i="28" s="1"/>
  <c r="B403" i="28"/>
  <c r="J403" i="28" s="1"/>
  <c r="A403" i="28"/>
  <c r="C402" i="28"/>
  <c r="K402" i="28" s="1"/>
  <c r="B402" i="28"/>
  <c r="J402" i="28" s="1"/>
  <c r="A402" i="28"/>
  <c r="C401" i="28"/>
  <c r="K401" i="28" s="1"/>
  <c r="B401" i="28"/>
  <c r="J401" i="28" s="1"/>
  <c r="A401" i="28"/>
  <c r="C400" i="28"/>
  <c r="K400" i="28" s="1"/>
  <c r="B400" i="28"/>
  <c r="J400" i="28" s="1"/>
  <c r="A400" i="28"/>
  <c r="C399" i="28"/>
  <c r="K399" i="28" s="1"/>
  <c r="B399" i="28"/>
  <c r="J399" i="28" s="1"/>
  <c r="A399" i="28"/>
  <c r="C398" i="28"/>
  <c r="K398" i="28" s="1"/>
  <c r="B398" i="28"/>
  <c r="J398" i="28" s="1"/>
  <c r="A398" i="28"/>
  <c r="C397" i="28"/>
  <c r="K397" i="28" s="1"/>
  <c r="B397" i="28"/>
  <c r="J397" i="28" s="1"/>
  <c r="A397" i="28"/>
  <c r="C396" i="28"/>
  <c r="K396" i="28" s="1"/>
  <c r="B396" i="28"/>
  <c r="J396" i="28" s="1"/>
  <c r="A396" i="28"/>
  <c r="C395" i="28"/>
  <c r="K395" i="28" s="1"/>
  <c r="B395" i="28"/>
  <c r="J395" i="28" s="1"/>
  <c r="A395" i="28"/>
  <c r="C394" i="28"/>
  <c r="K394" i="28" s="1"/>
  <c r="B394" i="28"/>
  <c r="J394" i="28" s="1"/>
  <c r="A394" i="28"/>
  <c r="C393" i="28"/>
  <c r="K393" i="28" s="1"/>
  <c r="B393" i="28"/>
  <c r="J393" i="28" s="1"/>
  <c r="A393" i="28"/>
  <c r="C392" i="28"/>
  <c r="K392" i="28" s="1"/>
  <c r="B392" i="28"/>
  <c r="J392" i="28" s="1"/>
  <c r="A392" i="28"/>
  <c r="C391" i="28"/>
  <c r="K391" i="28" s="1"/>
  <c r="B391" i="28"/>
  <c r="J391" i="28" s="1"/>
  <c r="A391" i="28"/>
  <c r="C390" i="28"/>
  <c r="K390" i="28" s="1"/>
  <c r="B390" i="28"/>
  <c r="J390" i="28" s="1"/>
  <c r="A390" i="28"/>
  <c r="C389" i="28"/>
  <c r="K389" i="28" s="1"/>
  <c r="B389" i="28"/>
  <c r="J389" i="28" s="1"/>
  <c r="A389" i="28"/>
  <c r="C388" i="28"/>
  <c r="K388" i="28" s="1"/>
  <c r="B388" i="28"/>
  <c r="J388" i="28" s="1"/>
  <c r="A388" i="28"/>
  <c r="C387" i="28"/>
  <c r="K387" i="28" s="1"/>
  <c r="B387" i="28"/>
  <c r="J387" i="28" s="1"/>
  <c r="A387" i="28"/>
  <c r="C386" i="28"/>
  <c r="K386" i="28" s="1"/>
  <c r="B386" i="28"/>
  <c r="J386" i="28" s="1"/>
  <c r="A386" i="28"/>
  <c r="C385" i="28"/>
  <c r="K385" i="28" s="1"/>
  <c r="B385" i="28"/>
  <c r="J385" i="28" s="1"/>
  <c r="A385" i="28"/>
  <c r="C384" i="28"/>
  <c r="K384" i="28" s="1"/>
  <c r="B384" i="28"/>
  <c r="J384" i="28" s="1"/>
  <c r="A384" i="28"/>
  <c r="C383" i="28"/>
  <c r="K383" i="28" s="1"/>
  <c r="B383" i="28"/>
  <c r="J383" i="28" s="1"/>
  <c r="A383" i="28"/>
  <c r="C382" i="28"/>
  <c r="K382" i="28" s="1"/>
  <c r="B382" i="28"/>
  <c r="J382" i="28" s="1"/>
  <c r="A382" i="28"/>
  <c r="C381" i="28"/>
  <c r="K381" i="28" s="1"/>
  <c r="B381" i="28"/>
  <c r="J381" i="28" s="1"/>
  <c r="A381" i="28"/>
  <c r="C380" i="28"/>
  <c r="K380" i="28" s="1"/>
  <c r="B380" i="28"/>
  <c r="J380" i="28" s="1"/>
  <c r="A380" i="28"/>
  <c r="C379" i="28"/>
  <c r="K379" i="28" s="1"/>
  <c r="B379" i="28"/>
  <c r="J379" i="28" s="1"/>
  <c r="A379" i="28"/>
  <c r="C378" i="28"/>
  <c r="K378" i="28" s="1"/>
  <c r="B378" i="28"/>
  <c r="J378" i="28" s="1"/>
  <c r="A378" i="28"/>
  <c r="C377" i="28"/>
  <c r="K377" i="28" s="1"/>
  <c r="B377" i="28"/>
  <c r="J377" i="28" s="1"/>
  <c r="A377" i="28"/>
  <c r="C376" i="28"/>
  <c r="K376" i="28" s="1"/>
  <c r="B376" i="28"/>
  <c r="J376" i="28" s="1"/>
  <c r="A376" i="28"/>
  <c r="C375" i="28"/>
  <c r="K375" i="28" s="1"/>
  <c r="B375" i="28"/>
  <c r="J375" i="28" s="1"/>
  <c r="A375" i="28"/>
  <c r="C374" i="28"/>
  <c r="K374" i="28" s="1"/>
  <c r="B374" i="28"/>
  <c r="J374" i="28" s="1"/>
  <c r="A374" i="28"/>
  <c r="C373" i="28"/>
  <c r="K373" i="28" s="1"/>
  <c r="B373" i="28"/>
  <c r="J373" i="28" s="1"/>
  <c r="A373" i="28"/>
  <c r="C372" i="28"/>
  <c r="K372" i="28" s="1"/>
  <c r="B372" i="28"/>
  <c r="J372" i="28" s="1"/>
  <c r="A372" i="28"/>
  <c r="C371" i="28"/>
  <c r="K371" i="28" s="1"/>
  <c r="B371" i="28"/>
  <c r="J371" i="28" s="1"/>
  <c r="A371" i="28"/>
  <c r="C370" i="28"/>
  <c r="K370" i="28" s="1"/>
  <c r="B370" i="28"/>
  <c r="J370" i="28" s="1"/>
  <c r="A370" i="28"/>
  <c r="C369" i="28"/>
  <c r="K369" i="28" s="1"/>
  <c r="B369" i="28"/>
  <c r="J369" i="28" s="1"/>
  <c r="A369" i="28"/>
  <c r="C368" i="28"/>
  <c r="K368" i="28" s="1"/>
  <c r="B368" i="28"/>
  <c r="J368" i="28" s="1"/>
  <c r="A368" i="28"/>
  <c r="C367" i="28"/>
  <c r="K367" i="28" s="1"/>
  <c r="B367" i="28"/>
  <c r="J367" i="28" s="1"/>
  <c r="A367" i="28"/>
  <c r="C366" i="28"/>
  <c r="K366" i="28" s="1"/>
  <c r="B366" i="28"/>
  <c r="J366" i="28" s="1"/>
  <c r="A366" i="28"/>
  <c r="C365" i="28"/>
  <c r="K365" i="28" s="1"/>
  <c r="B365" i="28"/>
  <c r="J365" i="28" s="1"/>
  <c r="A365" i="28"/>
  <c r="C364" i="28"/>
  <c r="K364" i="28" s="1"/>
  <c r="B364" i="28"/>
  <c r="J364" i="28" s="1"/>
  <c r="A364" i="28"/>
  <c r="C363" i="28"/>
  <c r="K363" i="28" s="1"/>
  <c r="B363" i="28"/>
  <c r="J363" i="28" s="1"/>
  <c r="A363" i="28"/>
  <c r="C362" i="28"/>
  <c r="K362" i="28" s="1"/>
  <c r="B362" i="28"/>
  <c r="J362" i="28" s="1"/>
  <c r="A362" i="28"/>
  <c r="C361" i="28"/>
  <c r="K361" i="28" s="1"/>
  <c r="B361" i="28"/>
  <c r="J361" i="28" s="1"/>
  <c r="A361" i="28"/>
  <c r="C360" i="28"/>
  <c r="K360" i="28" s="1"/>
  <c r="B360" i="28"/>
  <c r="J360" i="28" s="1"/>
  <c r="A360" i="28"/>
  <c r="C359" i="28"/>
  <c r="K359" i="28" s="1"/>
  <c r="B359" i="28"/>
  <c r="J359" i="28" s="1"/>
  <c r="A359" i="28"/>
  <c r="C358" i="28"/>
  <c r="K358" i="28" s="1"/>
  <c r="B358" i="28"/>
  <c r="J358" i="28" s="1"/>
  <c r="A358" i="28"/>
  <c r="C357" i="28"/>
  <c r="K357" i="28" s="1"/>
  <c r="B357" i="28"/>
  <c r="J357" i="28" s="1"/>
  <c r="A357" i="28"/>
  <c r="C356" i="28"/>
  <c r="K356" i="28" s="1"/>
  <c r="B356" i="28"/>
  <c r="J356" i="28" s="1"/>
  <c r="A356" i="28"/>
  <c r="C355" i="28"/>
  <c r="K355" i="28" s="1"/>
  <c r="B355" i="28"/>
  <c r="J355" i="28" s="1"/>
  <c r="A355" i="28"/>
  <c r="C354" i="28"/>
  <c r="K354" i="28" s="1"/>
  <c r="B354" i="28"/>
  <c r="J354" i="28" s="1"/>
  <c r="A354" i="28"/>
  <c r="C353" i="28"/>
  <c r="K353" i="28" s="1"/>
  <c r="B353" i="28"/>
  <c r="J353" i="28" s="1"/>
  <c r="A353" i="28"/>
  <c r="C352" i="28"/>
  <c r="K352" i="28" s="1"/>
  <c r="B352" i="28"/>
  <c r="J352" i="28" s="1"/>
  <c r="A352" i="28"/>
  <c r="C351" i="28"/>
  <c r="K351" i="28" s="1"/>
  <c r="B351" i="28"/>
  <c r="J351" i="28" s="1"/>
  <c r="A351" i="28"/>
  <c r="C350" i="28"/>
  <c r="K350" i="28" s="1"/>
  <c r="B350" i="28"/>
  <c r="J350" i="28" s="1"/>
  <c r="A350" i="28"/>
  <c r="C349" i="28"/>
  <c r="K349" i="28" s="1"/>
  <c r="B349" i="28"/>
  <c r="J349" i="28" s="1"/>
  <c r="A349" i="28"/>
  <c r="C348" i="28"/>
  <c r="K348" i="28" s="1"/>
  <c r="B348" i="28"/>
  <c r="J348" i="28" s="1"/>
  <c r="A348" i="28"/>
  <c r="C347" i="28"/>
  <c r="K347" i="28" s="1"/>
  <c r="B347" i="28"/>
  <c r="J347" i="28" s="1"/>
  <c r="A347" i="28"/>
  <c r="C346" i="28"/>
  <c r="K346" i="28" s="1"/>
  <c r="B346" i="28"/>
  <c r="J346" i="28" s="1"/>
  <c r="A346" i="28"/>
  <c r="C345" i="28"/>
  <c r="K345" i="28" s="1"/>
  <c r="B345" i="28"/>
  <c r="J345" i="28" s="1"/>
  <c r="A345" i="28"/>
  <c r="C344" i="28"/>
  <c r="K344" i="28" s="1"/>
  <c r="B344" i="28"/>
  <c r="J344" i="28" s="1"/>
  <c r="A344" i="28"/>
  <c r="C343" i="28"/>
  <c r="K343" i="28" s="1"/>
  <c r="B343" i="28"/>
  <c r="J343" i="28" s="1"/>
  <c r="A343" i="28"/>
  <c r="C342" i="28"/>
  <c r="K342" i="28" s="1"/>
  <c r="B342" i="28"/>
  <c r="J342" i="28" s="1"/>
  <c r="A342" i="28"/>
  <c r="C341" i="28"/>
  <c r="K341" i="28" s="1"/>
  <c r="B341" i="28"/>
  <c r="J341" i="28" s="1"/>
  <c r="A341" i="28"/>
  <c r="C340" i="28"/>
  <c r="K340" i="28" s="1"/>
  <c r="B340" i="28"/>
  <c r="J340" i="28" s="1"/>
  <c r="A340" i="28"/>
  <c r="C339" i="28"/>
  <c r="K339" i="28" s="1"/>
  <c r="B339" i="28"/>
  <c r="J339" i="28" s="1"/>
  <c r="A339" i="28"/>
  <c r="C338" i="28"/>
  <c r="K338" i="28" s="1"/>
  <c r="B338" i="28"/>
  <c r="J338" i="28" s="1"/>
  <c r="A338" i="28"/>
  <c r="C337" i="28"/>
  <c r="K337" i="28" s="1"/>
  <c r="B337" i="28"/>
  <c r="J337" i="28" s="1"/>
  <c r="A337" i="28"/>
  <c r="C336" i="28"/>
  <c r="K336" i="28" s="1"/>
  <c r="B336" i="28"/>
  <c r="J336" i="28" s="1"/>
  <c r="A336" i="28"/>
  <c r="C335" i="28"/>
  <c r="K335" i="28" s="1"/>
  <c r="B335" i="28"/>
  <c r="J335" i="28" s="1"/>
  <c r="A335" i="28"/>
  <c r="C334" i="28"/>
  <c r="K334" i="28" s="1"/>
  <c r="B334" i="28"/>
  <c r="J334" i="28" s="1"/>
  <c r="A334" i="28"/>
  <c r="C333" i="28"/>
  <c r="K333" i="28" s="1"/>
  <c r="B333" i="28"/>
  <c r="J333" i="28" s="1"/>
  <c r="A333" i="28"/>
  <c r="C332" i="28"/>
  <c r="K332" i="28" s="1"/>
  <c r="B332" i="28"/>
  <c r="J332" i="28" s="1"/>
  <c r="A332" i="28"/>
  <c r="C331" i="28"/>
  <c r="K331" i="28" s="1"/>
  <c r="B331" i="28"/>
  <c r="J331" i="28" s="1"/>
  <c r="A331" i="28"/>
  <c r="C330" i="28"/>
  <c r="K330" i="28" s="1"/>
  <c r="B330" i="28"/>
  <c r="J330" i="28" s="1"/>
  <c r="A330" i="28"/>
  <c r="C329" i="28"/>
  <c r="K329" i="28" s="1"/>
  <c r="B329" i="28"/>
  <c r="J329" i="28" s="1"/>
  <c r="A329" i="28"/>
  <c r="C328" i="28"/>
  <c r="K328" i="28" s="1"/>
  <c r="B328" i="28"/>
  <c r="J328" i="28" s="1"/>
  <c r="A328" i="28"/>
  <c r="C327" i="28"/>
  <c r="K327" i="28" s="1"/>
  <c r="B327" i="28"/>
  <c r="J327" i="28" s="1"/>
  <c r="A327" i="28"/>
  <c r="C326" i="28"/>
  <c r="K326" i="28" s="1"/>
  <c r="B326" i="28"/>
  <c r="J326" i="28" s="1"/>
  <c r="A326" i="28"/>
  <c r="C325" i="28"/>
  <c r="K325" i="28" s="1"/>
  <c r="B325" i="28"/>
  <c r="J325" i="28" s="1"/>
  <c r="A325" i="28"/>
  <c r="C324" i="28"/>
  <c r="K324" i="28" s="1"/>
  <c r="B324" i="28"/>
  <c r="J324" i="28" s="1"/>
  <c r="A324" i="28"/>
  <c r="C323" i="28"/>
  <c r="K323" i="28" s="1"/>
  <c r="B323" i="28"/>
  <c r="J323" i="28" s="1"/>
  <c r="A323" i="28"/>
  <c r="C322" i="28"/>
  <c r="K322" i="28" s="1"/>
  <c r="B322" i="28"/>
  <c r="J322" i="28" s="1"/>
  <c r="A322" i="28"/>
  <c r="C321" i="28"/>
  <c r="K321" i="28" s="1"/>
  <c r="B321" i="28"/>
  <c r="J321" i="28" s="1"/>
  <c r="A321" i="28"/>
  <c r="C320" i="28"/>
  <c r="K320" i="28" s="1"/>
  <c r="B320" i="28"/>
  <c r="J320" i="28" s="1"/>
  <c r="A320" i="28"/>
  <c r="C319" i="28"/>
  <c r="K319" i="28" s="1"/>
  <c r="B319" i="28"/>
  <c r="J319" i="28" s="1"/>
  <c r="A319" i="28"/>
  <c r="C318" i="28"/>
  <c r="K318" i="28" s="1"/>
  <c r="B318" i="28"/>
  <c r="J318" i="28" s="1"/>
  <c r="A318" i="28"/>
  <c r="C317" i="28"/>
  <c r="K317" i="28" s="1"/>
  <c r="B317" i="28"/>
  <c r="J317" i="28" s="1"/>
  <c r="A317" i="28"/>
  <c r="C316" i="28"/>
  <c r="K316" i="28" s="1"/>
  <c r="B316" i="28"/>
  <c r="J316" i="28" s="1"/>
  <c r="A316" i="28"/>
  <c r="C315" i="28"/>
  <c r="K315" i="28" s="1"/>
  <c r="B315" i="28"/>
  <c r="J315" i="28" s="1"/>
  <c r="A315" i="28"/>
  <c r="C314" i="28"/>
  <c r="K314" i="28" s="1"/>
  <c r="B314" i="28"/>
  <c r="J314" i="28" s="1"/>
  <c r="A314" i="28"/>
  <c r="C313" i="28"/>
  <c r="K313" i="28" s="1"/>
  <c r="B313" i="28"/>
  <c r="J313" i="28" s="1"/>
  <c r="A313" i="28"/>
  <c r="C312" i="28"/>
  <c r="K312" i="28" s="1"/>
  <c r="B312" i="28"/>
  <c r="J312" i="28" s="1"/>
  <c r="A312" i="28"/>
  <c r="C311" i="28"/>
  <c r="K311" i="28" s="1"/>
  <c r="B311" i="28"/>
  <c r="J311" i="28" s="1"/>
  <c r="A311" i="28"/>
  <c r="C310" i="28"/>
  <c r="K310" i="28" s="1"/>
  <c r="B310" i="28"/>
  <c r="J310" i="28" s="1"/>
  <c r="A310" i="28"/>
  <c r="C309" i="28"/>
  <c r="K309" i="28" s="1"/>
  <c r="B309" i="28"/>
  <c r="J309" i="28" s="1"/>
  <c r="A309" i="28"/>
  <c r="C308" i="28"/>
  <c r="K308" i="28" s="1"/>
  <c r="B308" i="28"/>
  <c r="J308" i="28" s="1"/>
  <c r="A308" i="28"/>
  <c r="C307" i="28"/>
  <c r="K307" i="28" s="1"/>
  <c r="B307" i="28"/>
  <c r="J307" i="28" s="1"/>
  <c r="A307" i="28"/>
  <c r="C306" i="28"/>
  <c r="K306" i="28" s="1"/>
  <c r="B306" i="28"/>
  <c r="J306" i="28" s="1"/>
  <c r="A306" i="28"/>
  <c r="C305" i="28"/>
  <c r="K305" i="28" s="1"/>
  <c r="B305" i="28"/>
  <c r="J305" i="28" s="1"/>
  <c r="A305" i="28"/>
  <c r="C304" i="28"/>
  <c r="K304" i="28" s="1"/>
  <c r="B304" i="28"/>
  <c r="J304" i="28" s="1"/>
  <c r="A304" i="28"/>
  <c r="C303" i="28"/>
  <c r="K303" i="28" s="1"/>
  <c r="B303" i="28"/>
  <c r="J303" i="28" s="1"/>
  <c r="A303" i="28"/>
  <c r="C302" i="28"/>
  <c r="K302" i="28" s="1"/>
  <c r="B302" i="28"/>
  <c r="J302" i="28" s="1"/>
  <c r="A302" i="28"/>
  <c r="C301" i="28"/>
  <c r="K301" i="28" s="1"/>
  <c r="B301" i="28"/>
  <c r="J301" i="28" s="1"/>
  <c r="A301" i="28"/>
  <c r="C300" i="28"/>
  <c r="K300" i="28" s="1"/>
  <c r="B300" i="28"/>
  <c r="J300" i="28" s="1"/>
  <c r="A300" i="28"/>
  <c r="C299" i="28"/>
  <c r="K299" i="28" s="1"/>
  <c r="B299" i="28"/>
  <c r="J299" i="28" s="1"/>
  <c r="A299" i="28"/>
  <c r="C298" i="28"/>
  <c r="K298" i="28" s="1"/>
  <c r="B298" i="28"/>
  <c r="J298" i="28" s="1"/>
  <c r="A298" i="28"/>
  <c r="C297" i="28"/>
  <c r="K297" i="28" s="1"/>
  <c r="B297" i="28"/>
  <c r="J297" i="28" s="1"/>
  <c r="A297" i="28"/>
  <c r="C296" i="28"/>
  <c r="K296" i="28" s="1"/>
  <c r="B296" i="28"/>
  <c r="J296" i="28" s="1"/>
  <c r="A296" i="28"/>
  <c r="C295" i="28"/>
  <c r="K295" i="28" s="1"/>
  <c r="B295" i="28"/>
  <c r="J295" i="28" s="1"/>
  <c r="A295" i="28"/>
  <c r="C294" i="28"/>
  <c r="K294" i="28" s="1"/>
  <c r="B294" i="28"/>
  <c r="J294" i="28" s="1"/>
  <c r="A294" i="28"/>
  <c r="C293" i="28"/>
  <c r="K293" i="28" s="1"/>
  <c r="B293" i="28"/>
  <c r="J293" i="28" s="1"/>
  <c r="A293" i="28"/>
  <c r="C292" i="28"/>
  <c r="K292" i="28" s="1"/>
  <c r="B292" i="28"/>
  <c r="J292" i="28" s="1"/>
  <c r="A292" i="28"/>
  <c r="C291" i="28"/>
  <c r="K291" i="28" s="1"/>
  <c r="B291" i="28"/>
  <c r="J291" i="28" s="1"/>
  <c r="A291" i="28"/>
  <c r="C290" i="28"/>
  <c r="K290" i="28" s="1"/>
  <c r="B290" i="28"/>
  <c r="J290" i="28" s="1"/>
  <c r="A290" i="28"/>
  <c r="C289" i="28"/>
  <c r="K289" i="28" s="1"/>
  <c r="B289" i="28"/>
  <c r="J289" i="28" s="1"/>
  <c r="A289" i="28"/>
  <c r="C288" i="28"/>
  <c r="K288" i="28" s="1"/>
  <c r="B288" i="28"/>
  <c r="J288" i="28" s="1"/>
  <c r="A288" i="28"/>
  <c r="C287" i="28"/>
  <c r="K287" i="28" s="1"/>
  <c r="B287" i="28"/>
  <c r="J287" i="28" s="1"/>
  <c r="A287" i="28"/>
  <c r="C286" i="28"/>
  <c r="K286" i="28" s="1"/>
  <c r="B286" i="28"/>
  <c r="J286" i="28" s="1"/>
  <c r="A286" i="28"/>
  <c r="C285" i="28"/>
  <c r="K285" i="28" s="1"/>
  <c r="B285" i="28"/>
  <c r="J285" i="28" s="1"/>
  <c r="A285" i="28"/>
  <c r="C284" i="28"/>
  <c r="K284" i="28" s="1"/>
  <c r="B284" i="28"/>
  <c r="J284" i="28" s="1"/>
  <c r="A284" i="28"/>
  <c r="C283" i="28"/>
  <c r="K283" i="28" s="1"/>
  <c r="B283" i="28"/>
  <c r="J283" i="28" s="1"/>
  <c r="A283" i="28"/>
  <c r="C282" i="28"/>
  <c r="K282" i="28" s="1"/>
  <c r="B282" i="28"/>
  <c r="J282" i="28" s="1"/>
  <c r="A282" i="28"/>
  <c r="C281" i="28"/>
  <c r="K281" i="28" s="1"/>
  <c r="B281" i="28"/>
  <c r="J281" i="28" s="1"/>
  <c r="A281" i="28"/>
  <c r="C280" i="28"/>
  <c r="K280" i="28" s="1"/>
  <c r="B280" i="28"/>
  <c r="J280" i="28" s="1"/>
  <c r="A280" i="28"/>
  <c r="C279" i="28"/>
  <c r="K279" i="28" s="1"/>
  <c r="B279" i="28"/>
  <c r="J279" i="28" s="1"/>
  <c r="A279" i="28"/>
  <c r="C278" i="28"/>
  <c r="K278" i="28" s="1"/>
  <c r="B278" i="28"/>
  <c r="J278" i="28" s="1"/>
  <c r="A278" i="28"/>
  <c r="C277" i="28"/>
  <c r="K277" i="28" s="1"/>
  <c r="B277" i="28"/>
  <c r="J277" i="28" s="1"/>
  <c r="A277" i="28"/>
  <c r="C276" i="28"/>
  <c r="K276" i="28" s="1"/>
  <c r="B276" i="28"/>
  <c r="J276" i="28" s="1"/>
  <c r="A276" i="28"/>
  <c r="C275" i="28"/>
  <c r="K275" i="28" s="1"/>
  <c r="B275" i="28"/>
  <c r="J275" i="28" s="1"/>
  <c r="A275" i="28"/>
  <c r="C274" i="28"/>
  <c r="K274" i="28" s="1"/>
  <c r="B274" i="28"/>
  <c r="J274" i="28" s="1"/>
  <c r="A274" i="28"/>
  <c r="C273" i="28"/>
  <c r="K273" i="28" s="1"/>
  <c r="B273" i="28"/>
  <c r="J273" i="28" s="1"/>
  <c r="A273" i="28"/>
  <c r="C272" i="28"/>
  <c r="K272" i="28" s="1"/>
  <c r="B272" i="28"/>
  <c r="J272" i="28" s="1"/>
  <c r="A272" i="28"/>
  <c r="C271" i="28"/>
  <c r="K271" i="28" s="1"/>
  <c r="B271" i="28"/>
  <c r="J271" i="28" s="1"/>
  <c r="A271" i="28"/>
  <c r="C270" i="28"/>
  <c r="K270" i="28" s="1"/>
  <c r="B270" i="28"/>
  <c r="J270" i="28" s="1"/>
  <c r="A270" i="28"/>
  <c r="C269" i="28"/>
  <c r="K269" i="28" s="1"/>
  <c r="B269" i="28"/>
  <c r="J269" i="28" s="1"/>
  <c r="A269" i="28"/>
  <c r="C268" i="28"/>
  <c r="K268" i="28" s="1"/>
  <c r="B268" i="28"/>
  <c r="J268" i="28" s="1"/>
  <c r="A268" i="28"/>
  <c r="C267" i="28"/>
  <c r="K267" i="28" s="1"/>
  <c r="B267" i="28"/>
  <c r="J267" i="28" s="1"/>
  <c r="A267" i="28"/>
  <c r="C266" i="28"/>
  <c r="K266" i="28" s="1"/>
  <c r="B266" i="28"/>
  <c r="J266" i="28" s="1"/>
  <c r="A266" i="28"/>
  <c r="C265" i="28"/>
  <c r="K265" i="28" s="1"/>
  <c r="B265" i="28"/>
  <c r="J265" i="28" s="1"/>
  <c r="A265" i="28"/>
  <c r="C264" i="28"/>
  <c r="K264" i="28" s="1"/>
  <c r="B264" i="28"/>
  <c r="J264" i="28" s="1"/>
  <c r="A264" i="28"/>
  <c r="C263" i="28"/>
  <c r="K263" i="28" s="1"/>
  <c r="B263" i="28"/>
  <c r="J263" i="28" s="1"/>
  <c r="A263" i="28"/>
  <c r="C262" i="28"/>
  <c r="K262" i="28" s="1"/>
  <c r="B262" i="28"/>
  <c r="J262" i="28" s="1"/>
  <c r="A262" i="28"/>
  <c r="C261" i="28"/>
  <c r="K261" i="28" s="1"/>
  <c r="B261" i="28"/>
  <c r="J261" i="28" s="1"/>
  <c r="A261" i="28"/>
  <c r="C260" i="28"/>
  <c r="K260" i="28" s="1"/>
  <c r="B260" i="28"/>
  <c r="J260" i="28" s="1"/>
  <c r="A260" i="28"/>
  <c r="C259" i="28"/>
  <c r="K259" i="28" s="1"/>
  <c r="B259" i="28"/>
  <c r="J259" i="28" s="1"/>
  <c r="A259" i="28"/>
  <c r="C258" i="28"/>
  <c r="K258" i="28" s="1"/>
  <c r="B258" i="28"/>
  <c r="J258" i="28" s="1"/>
  <c r="A258" i="28"/>
  <c r="C257" i="28"/>
  <c r="K257" i="28" s="1"/>
  <c r="B257" i="28"/>
  <c r="J257" i="28" s="1"/>
  <c r="A257" i="28"/>
  <c r="C256" i="28"/>
  <c r="K256" i="28" s="1"/>
  <c r="B256" i="28"/>
  <c r="J256" i="28" s="1"/>
  <c r="A256" i="28"/>
  <c r="C255" i="28"/>
  <c r="K255" i="28" s="1"/>
  <c r="B255" i="28"/>
  <c r="J255" i="28" s="1"/>
  <c r="A255" i="28"/>
  <c r="C254" i="28"/>
  <c r="K254" i="28" s="1"/>
  <c r="B254" i="28"/>
  <c r="J254" i="28" s="1"/>
  <c r="A254" i="28"/>
  <c r="C253" i="28"/>
  <c r="K253" i="28" s="1"/>
  <c r="B253" i="28"/>
  <c r="J253" i="28" s="1"/>
  <c r="A253" i="28"/>
  <c r="C252" i="28"/>
  <c r="K252" i="28" s="1"/>
  <c r="B252" i="28"/>
  <c r="J252" i="28" s="1"/>
  <c r="A252" i="28"/>
  <c r="C251" i="28"/>
  <c r="K251" i="28" s="1"/>
  <c r="B251" i="28"/>
  <c r="J251" i="28" s="1"/>
  <c r="A251" i="28"/>
  <c r="C250" i="28"/>
  <c r="K250" i="28" s="1"/>
  <c r="B250" i="28"/>
  <c r="J250" i="28" s="1"/>
  <c r="A250" i="28"/>
  <c r="C249" i="28"/>
  <c r="K249" i="28" s="1"/>
  <c r="B249" i="28"/>
  <c r="J249" i="28" s="1"/>
  <c r="A249" i="28"/>
  <c r="C248" i="28"/>
  <c r="K248" i="28" s="1"/>
  <c r="B248" i="28"/>
  <c r="J248" i="28" s="1"/>
  <c r="A248" i="28"/>
  <c r="C247" i="28"/>
  <c r="K247" i="28" s="1"/>
  <c r="B247" i="28"/>
  <c r="J247" i="28" s="1"/>
  <c r="A247" i="28"/>
  <c r="C246" i="28"/>
  <c r="K246" i="28" s="1"/>
  <c r="B246" i="28"/>
  <c r="J246" i="28" s="1"/>
  <c r="A246" i="28"/>
  <c r="C245" i="28"/>
  <c r="K245" i="28" s="1"/>
  <c r="B245" i="28"/>
  <c r="J245" i="28" s="1"/>
  <c r="A245" i="28"/>
  <c r="C244" i="28"/>
  <c r="K244" i="28" s="1"/>
  <c r="B244" i="28"/>
  <c r="J244" i="28" s="1"/>
  <c r="A244" i="28"/>
  <c r="C243" i="28"/>
  <c r="K243" i="28" s="1"/>
  <c r="B243" i="28"/>
  <c r="J243" i="28" s="1"/>
  <c r="A243" i="28"/>
  <c r="C242" i="28"/>
  <c r="K242" i="28" s="1"/>
  <c r="B242" i="28"/>
  <c r="J242" i="28" s="1"/>
  <c r="A242" i="28"/>
  <c r="C241" i="28"/>
  <c r="K241" i="28" s="1"/>
  <c r="B241" i="28"/>
  <c r="J241" i="28" s="1"/>
  <c r="A241" i="28"/>
  <c r="C240" i="28"/>
  <c r="K240" i="28" s="1"/>
  <c r="B240" i="28"/>
  <c r="J240" i="28" s="1"/>
  <c r="A240" i="28"/>
  <c r="C239" i="28"/>
  <c r="K239" i="28" s="1"/>
  <c r="B239" i="28"/>
  <c r="J239" i="28" s="1"/>
  <c r="A239" i="28"/>
  <c r="C238" i="28"/>
  <c r="K238" i="28" s="1"/>
  <c r="B238" i="28"/>
  <c r="J238" i="28" s="1"/>
  <c r="A238" i="28"/>
  <c r="C237" i="28"/>
  <c r="K237" i="28" s="1"/>
  <c r="B237" i="28"/>
  <c r="J237" i="28" s="1"/>
  <c r="A237" i="28"/>
  <c r="C236" i="28"/>
  <c r="K236" i="28" s="1"/>
  <c r="B236" i="28"/>
  <c r="J236" i="28" s="1"/>
  <c r="A236" i="28"/>
  <c r="C235" i="28"/>
  <c r="K235" i="28" s="1"/>
  <c r="B235" i="28"/>
  <c r="J235" i="28" s="1"/>
  <c r="A235" i="28"/>
  <c r="C234" i="28"/>
  <c r="K234" i="28" s="1"/>
  <c r="B234" i="28"/>
  <c r="J234" i="28" s="1"/>
  <c r="A234" i="28"/>
  <c r="C233" i="28"/>
  <c r="K233" i="28" s="1"/>
  <c r="B233" i="28"/>
  <c r="J233" i="28" s="1"/>
  <c r="A233" i="28"/>
  <c r="C232" i="28"/>
  <c r="K232" i="28" s="1"/>
  <c r="B232" i="28"/>
  <c r="J232" i="28" s="1"/>
  <c r="A232" i="28"/>
  <c r="C231" i="28"/>
  <c r="K231" i="28" s="1"/>
  <c r="B231" i="28"/>
  <c r="J231" i="28" s="1"/>
  <c r="A231" i="28"/>
  <c r="C230" i="28"/>
  <c r="K230" i="28" s="1"/>
  <c r="B230" i="28"/>
  <c r="J230" i="28" s="1"/>
  <c r="A230" i="28"/>
  <c r="C229" i="28"/>
  <c r="K229" i="28" s="1"/>
  <c r="B229" i="28"/>
  <c r="J229" i="28" s="1"/>
  <c r="A229" i="28"/>
  <c r="C228" i="28"/>
  <c r="K228" i="28" s="1"/>
  <c r="B228" i="28"/>
  <c r="J228" i="28" s="1"/>
  <c r="A228" i="28"/>
  <c r="C227" i="28"/>
  <c r="K227" i="28" s="1"/>
  <c r="B227" i="28"/>
  <c r="J227" i="28" s="1"/>
  <c r="A227" i="28"/>
  <c r="C226" i="28"/>
  <c r="K226" i="28" s="1"/>
  <c r="B226" i="28"/>
  <c r="J226" i="28" s="1"/>
  <c r="A226" i="28"/>
  <c r="C225" i="28"/>
  <c r="K225" i="28" s="1"/>
  <c r="B225" i="28"/>
  <c r="J225" i="28" s="1"/>
  <c r="A225" i="28"/>
  <c r="C224" i="28"/>
  <c r="K224" i="28" s="1"/>
  <c r="B224" i="28"/>
  <c r="J224" i="28" s="1"/>
  <c r="A224" i="28"/>
  <c r="C223" i="28"/>
  <c r="K223" i="28" s="1"/>
  <c r="B223" i="28"/>
  <c r="J223" i="28" s="1"/>
  <c r="A223" i="28"/>
  <c r="C222" i="28"/>
  <c r="K222" i="28" s="1"/>
  <c r="B222" i="28"/>
  <c r="J222" i="28" s="1"/>
  <c r="A222" i="28"/>
  <c r="C221" i="28"/>
  <c r="K221" i="28" s="1"/>
  <c r="B221" i="28"/>
  <c r="J221" i="28" s="1"/>
  <c r="A221" i="28"/>
  <c r="C220" i="28"/>
  <c r="K220" i="28" s="1"/>
  <c r="B220" i="28"/>
  <c r="J220" i="28" s="1"/>
  <c r="A220" i="28"/>
  <c r="C219" i="28"/>
  <c r="K219" i="28" s="1"/>
  <c r="B219" i="28"/>
  <c r="J219" i="28" s="1"/>
  <c r="A219" i="28"/>
  <c r="C218" i="28"/>
  <c r="K218" i="28" s="1"/>
  <c r="B218" i="28"/>
  <c r="J218" i="28" s="1"/>
  <c r="A218" i="28"/>
  <c r="C217" i="28"/>
  <c r="K217" i="28" s="1"/>
  <c r="B217" i="28"/>
  <c r="J217" i="28" s="1"/>
  <c r="A217" i="28"/>
  <c r="C216" i="28"/>
  <c r="K216" i="28" s="1"/>
  <c r="B216" i="28"/>
  <c r="J216" i="28" s="1"/>
  <c r="A216" i="28"/>
  <c r="C215" i="28"/>
  <c r="K215" i="28" s="1"/>
  <c r="B215" i="28"/>
  <c r="J215" i="28" s="1"/>
  <c r="A215" i="28"/>
  <c r="C214" i="28"/>
  <c r="K214" i="28" s="1"/>
  <c r="B214" i="28"/>
  <c r="J214" i="28" s="1"/>
  <c r="A214" i="28"/>
  <c r="C213" i="28"/>
  <c r="K213" i="28" s="1"/>
  <c r="B213" i="28"/>
  <c r="J213" i="28" s="1"/>
  <c r="A213" i="28"/>
  <c r="C212" i="28"/>
  <c r="K212" i="28" s="1"/>
  <c r="B212" i="28"/>
  <c r="J212" i="28" s="1"/>
  <c r="A212" i="28"/>
  <c r="C211" i="28"/>
  <c r="K211" i="28" s="1"/>
  <c r="B211" i="28"/>
  <c r="J211" i="28" s="1"/>
  <c r="A211" i="28"/>
  <c r="C210" i="28"/>
  <c r="K210" i="28" s="1"/>
  <c r="B210" i="28"/>
  <c r="J210" i="28" s="1"/>
  <c r="A210" i="28"/>
  <c r="C209" i="28"/>
  <c r="K209" i="28" s="1"/>
  <c r="B209" i="28"/>
  <c r="J209" i="28" s="1"/>
  <c r="A209" i="28"/>
  <c r="C208" i="28"/>
  <c r="K208" i="28" s="1"/>
  <c r="B208" i="28"/>
  <c r="J208" i="28" s="1"/>
  <c r="A208" i="28"/>
  <c r="C207" i="28"/>
  <c r="K207" i="28" s="1"/>
  <c r="B207" i="28"/>
  <c r="J207" i="28" s="1"/>
  <c r="A207" i="28"/>
  <c r="C206" i="28"/>
  <c r="K206" i="28" s="1"/>
  <c r="B206" i="28"/>
  <c r="J206" i="28" s="1"/>
  <c r="A206" i="28"/>
  <c r="C205" i="28"/>
  <c r="K205" i="28" s="1"/>
  <c r="B205" i="28"/>
  <c r="J205" i="28" s="1"/>
  <c r="A205" i="28"/>
  <c r="C204" i="28"/>
  <c r="K204" i="28" s="1"/>
  <c r="B204" i="28"/>
  <c r="J204" i="28" s="1"/>
  <c r="A204" i="28"/>
  <c r="C203" i="28"/>
  <c r="K203" i="28" s="1"/>
  <c r="B203" i="28"/>
  <c r="J203" i="28" s="1"/>
  <c r="A203" i="28"/>
  <c r="C202" i="28"/>
  <c r="K202" i="28" s="1"/>
  <c r="B202" i="28"/>
  <c r="J202" i="28" s="1"/>
  <c r="A202" i="28"/>
  <c r="C201" i="28"/>
  <c r="K201" i="28" s="1"/>
  <c r="B201" i="28"/>
  <c r="J201" i="28" s="1"/>
  <c r="A201" i="28"/>
  <c r="C200" i="28"/>
  <c r="K200" i="28" s="1"/>
  <c r="B200" i="28"/>
  <c r="J200" i="28" s="1"/>
  <c r="A200" i="28"/>
  <c r="C199" i="28"/>
  <c r="K199" i="28" s="1"/>
  <c r="B199" i="28"/>
  <c r="J199" i="28" s="1"/>
  <c r="A199" i="28"/>
  <c r="C198" i="28"/>
  <c r="K198" i="28" s="1"/>
  <c r="B198" i="28"/>
  <c r="J198" i="28" s="1"/>
  <c r="A198" i="28"/>
  <c r="C197" i="28"/>
  <c r="K197" i="28" s="1"/>
  <c r="B197" i="28"/>
  <c r="J197" i="28" s="1"/>
  <c r="A197" i="28"/>
  <c r="C196" i="28"/>
  <c r="K196" i="28" s="1"/>
  <c r="B196" i="28"/>
  <c r="J196" i="28" s="1"/>
  <c r="A196" i="28"/>
  <c r="C195" i="28"/>
  <c r="K195" i="28" s="1"/>
  <c r="B195" i="28"/>
  <c r="J195" i="28" s="1"/>
  <c r="A195" i="28"/>
  <c r="C194" i="28"/>
  <c r="K194" i="28" s="1"/>
  <c r="B194" i="28"/>
  <c r="J194" i="28" s="1"/>
  <c r="A194" i="28"/>
  <c r="C193" i="28"/>
  <c r="K193" i="28" s="1"/>
  <c r="B193" i="28"/>
  <c r="J193" i="28" s="1"/>
  <c r="A193" i="28"/>
  <c r="C192" i="28"/>
  <c r="K192" i="28" s="1"/>
  <c r="B192" i="28"/>
  <c r="J192" i="28" s="1"/>
  <c r="A192" i="28"/>
  <c r="C191" i="28"/>
  <c r="K191" i="28" s="1"/>
  <c r="B191" i="28"/>
  <c r="J191" i="28" s="1"/>
  <c r="A191" i="28"/>
  <c r="C190" i="28"/>
  <c r="K190" i="28" s="1"/>
  <c r="B190" i="28"/>
  <c r="J190" i="28" s="1"/>
  <c r="A190" i="28"/>
  <c r="C189" i="28"/>
  <c r="K189" i="28" s="1"/>
  <c r="B189" i="28"/>
  <c r="J189" i="28" s="1"/>
  <c r="A189" i="28"/>
  <c r="C188" i="28"/>
  <c r="K188" i="28" s="1"/>
  <c r="B188" i="28"/>
  <c r="J188" i="28" s="1"/>
  <c r="A188" i="28"/>
  <c r="C187" i="28"/>
  <c r="K187" i="28" s="1"/>
  <c r="B187" i="28"/>
  <c r="J187" i="28" s="1"/>
  <c r="A187" i="28"/>
  <c r="C186" i="28"/>
  <c r="K186" i="28" s="1"/>
  <c r="B186" i="28"/>
  <c r="J186" i="28" s="1"/>
  <c r="A186" i="28"/>
  <c r="C185" i="28"/>
  <c r="K185" i="28" s="1"/>
  <c r="B185" i="28"/>
  <c r="J185" i="28" s="1"/>
  <c r="A185" i="28"/>
  <c r="C184" i="28"/>
  <c r="K184" i="28" s="1"/>
  <c r="B184" i="28"/>
  <c r="J184" i="28" s="1"/>
  <c r="A184" i="28"/>
  <c r="C183" i="28"/>
  <c r="K183" i="28" s="1"/>
  <c r="B183" i="28"/>
  <c r="J183" i="28" s="1"/>
  <c r="A183" i="28"/>
  <c r="C182" i="28"/>
  <c r="K182" i="28" s="1"/>
  <c r="B182" i="28"/>
  <c r="J182" i="28" s="1"/>
  <c r="A182" i="28"/>
  <c r="C181" i="28"/>
  <c r="K181" i="28" s="1"/>
  <c r="B181" i="28"/>
  <c r="J181" i="28" s="1"/>
  <c r="A181" i="28"/>
  <c r="C180" i="28"/>
  <c r="K180" i="28" s="1"/>
  <c r="B180" i="28"/>
  <c r="J180" i="28" s="1"/>
  <c r="A180" i="28"/>
  <c r="C179" i="28"/>
  <c r="K179" i="28" s="1"/>
  <c r="B179" i="28"/>
  <c r="J179" i="28" s="1"/>
  <c r="A179" i="28"/>
  <c r="C178" i="28"/>
  <c r="K178" i="28" s="1"/>
  <c r="B178" i="28"/>
  <c r="J178" i="28" s="1"/>
  <c r="A178" i="28"/>
  <c r="C177" i="28"/>
  <c r="K177" i="28" s="1"/>
  <c r="B177" i="28"/>
  <c r="J177" i="28" s="1"/>
  <c r="A177" i="28"/>
  <c r="C176" i="28"/>
  <c r="K176" i="28" s="1"/>
  <c r="B176" i="28"/>
  <c r="J176" i="28" s="1"/>
  <c r="A176" i="28"/>
  <c r="C175" i="28"/>
  <c r="K175" i="28" s="1"/>
  <c r="B175" i="28"/>
  <c r="J175" i="28" s="1"/>
  <c r="A175" i="28"/>
  <c r="C174" i="28"/>
  <c r="K174" i="28" s="1"/>
  <c r="B174" i="28"/>
  <c r="J174" i="28" s="1"/>
  <c r="A174" i="28"/>
  <c r="C173" i="28"/>
  <c r="K173" i="28" s="1"/>
  <c r="B173" i="28"/>
  <c r="J173" i="28" s="1"/>
  <c r="A173" i="28"/>
  <c r="C172" i="28"/>
  <c r="K172" i="28" s="1"/>
  <c r="B172" i="28"/>
  <c r="J172" i="28" s="1"/>
  <c r="A172" i="28"/>
  <c r="C171" i="28"/>
  <c r="K171" i="28" s="1"/>
  <c r="B171" i="28"/>
  <c r="J171" i="28" s="1"/>
  <c r="A171" i="28"/>
  <c r="C170" i="28"/>
  <c r="K170" i="28" s="1"/>
  <c r="B170" i="28"/>
  <c r="J170" i="28" s="1"/>
  <c r="A170" i="28"/>
  <c r="C169" i="28"/>
  <c r="K169" i="28" s="1"/>
  <c r="B169" i="28"/>
  <c r="J169" i="28" s="1"/>
  <c r="A169" i="28"/>
  <c r="C168" i="28"/>
  <c r="K168" i="28" s="1"/>
  <c r="B168" i="28"/>
  <c r="J168" i="28" s="1"/>
  <c r="A168" i="28"/>
  <c r="C167" i="28"/>
  <c r="K167" i="28" s="1"/>
  <c r="B167" i="28"/>
  <c r="J167" i="28" s="1"/>
  <c r="A167" i="28"/>
  <c r="C166" i="28"/>
  <c r="K166" i="28" s="1"/>
  <c r="B166" i="28"/>
  <c r="J166" i="28" s="1"/>
  <c r="A166" i="28"/>
  <c r="C165" i="28"/>
  <c r="K165" i="28" s="1"/>
  <c r="B165" i="28"/>
  <c r="J165" i="28" s="1"/>
  <c r="A165" i="28"/>
  <c r="C164" i="28"/>
  <c r="K164" i="28" s="1"/>
  <c r="B164" i="28"/>
  <c r="J164" i="28" s="1"/>
  <c r="A164" i="28"/>
  <c r="C163" i="28"/>
  <c r="K163" i="28" s="1"/>
  <c r="B163" i="28"/>
  <c r="J163" i="28" s="1"/>
  <c r="A163" i="28"/>
  <c r="C162" i="28"/>
  <c r="K162" i="28" s="1"/>
  <c r="B162" i="28"/>
  <c r="J162" i="28" s="1"/>
  <c r="A162" i="28"/>
  <c r="C161" i="28"/>
  <c r="K161" i="28" s="1"/>
  <c r="B161" i="28"/>
  <c r="J161" i="28" s="1"/>
  <c r="A161" i="28"/>
  <c r="C160" i="28"/>
  <c r="K160" i="28" s="1"/>
  <c r="B160" i="28"/>
  <c r="J160" i="28" s="1"/>
  <c r="A160" i="28"/>
  <c r="C159" i="28"/>
  <c r="K159" i="28" s="1"/>
  <c r="B159" i="28"/>
  <c r="J159" i="28" s="1"/>
  <c r="A159" i="28"/>
  <c r="C158" i="28"/>
  <c r="K158" i="28" s="1"/>
  <c r="B158" i="28"/>
  <c r="J158" i="28" s="1"/>
  <c r="A158" i="28"/>
  <c r="C157" i="28"/>
  <c r="K157" i="28" s="1"/>
  <c r="B157" i="28"/>
  <c r="J157" i="28" s="1"/>
  <c r="A157" i="28"/>
  <c r="C156" i="28"/>
  <c r="K156" i="28" s="1"/>
  <c r="B156" i="28"/>
  <c r="J156" i="28" s="1"/>
  <c r="A156" i="28"/>
  <c r="C155" i="28"/>
  <c r="K155" i="28" s="1"/>
  <c r="B155" i="28"/>
  <c r="J155" i="28" s="1"/>
  <c r="A155" i="28"/>
  <c r="C154" i="28"/>
  <c r="K154" i="28" s="1"/>
  <c r="B154" i="28"/>
  <c r="J154" i="28" s="1"/>
  <c r="A154" i="28"/>
  <c r="C153" i="28"/>
  <c r="K153" i="28" s="1"/>
  <c r="B153" i="28"/>
  <c r="J153" i="28" s="1"/>
  <c r="A153" i="28"/>
  <c r="C152" i="28"/>
  <c r="K152" i="28" s="1"/>
  <c r="B152" i="28"/>
  <c r="J152" i="28" s="1"/>
  <c r="A152" i="28"/>
  <c r="C151" i="28"/>
  <c r="K151" i="28" s="1"/>
  <c r="B151" i="28"/>
  <c r="J151" i="28" s="1"/>
  <c r="A151" i="28"/>
  <c r="C150" i="28"/>
  <c r="K150" i="28" s="1"/>
  <c r="B150" i="28"/>
  <c r="J150" i="28" s="1"/>
  <c r="A150" i="28"/>
  <c r="C149" i="28"/>
  <c r="K149" i="28" s="1"/>
  <c r="B149" i="28"/>
  <c r="J149" i="28" s="1"/>
  <c r="A149" i="28"/>
  <c r="C148" i="28"/>
  <c r="K148" i="28" s="1"/>
  <c r="B148" i="28"/>
  <c r="J148" i="28" s="1"/>
  <c r="A148" i="28"/>
  <c r="C147" i="28"/>
  <c r="K147" i="28" s="1"/>
  <c r="B147" i="28"/>
  <c r="J147" i="28" s="1"/>
  <c r="A147" i="28"/>
  <c r="C146" i="28"/>
  <c r="K146" i="28" s="1"/>
  <c r="B146" i="28"/>
  <c r="J146" i="28" s="1"/>
  <c r="A146" i="28"/>
  <c r="C145" i="28"/>
  <c r="K145" i="28" s="1"/>
  <c r="B145" i="28"/>
  <c r="J145" i="28" s="1"/>
  <c r="A145" i="28"/>
  <c r="C144" i="28"/>
  <c r="K144" i="28" s="1"/>
  <c r="B144" i="28"/>
  <c r="J144" i="28" s="1"/>
  <c r="A144" i="28"/>
  <c r="C143" i="28"/>
  <c r="K143" i="28" s="1"/>
  <c r="B143" i="28"/>
  <c r="J143" i="28" s="1"/>
  <c r="A143" i="28"/>
  <c r="C142" i="28"/>
  <c r="K142" i="28" s="1"/>
  <c r="B142" i="28"/>
  <c r="J142" i="28" s="1"/>
  <c r="A142" i="28"/>
  <c r="C141" i="28"/>
  <c r="K141" i="28" s="1"/>
  <c r="B141" i="28"/>
  <c r="J141" i="28" s="1"/>
  <c r="A141" i="28"/>
  <c r="C140" i="28"/>
  <c r="K140" i="28" s="1"/>
  <c r="B140" i="28"/>
  <c r="J140" i="28" s="1"/>
  <c r="A140" i="28"/>
  <c r="C139" i="28"/>
  <c r="K139" i="28" s="1"/>
  <c r="B139" i="28"/>
  <c r="J139" i="28" s="1"/>
  <c r="A139" i="28"/>
  <c r="C138" i="28"/>
  <c r="K138" i="28" s="1"/>
  <c r="B138" i="28"/>
  <c r="J138" i="28" s="1"/>
  <c r="A138" i="28"/>
  <c r="C137" i="28"/>
  <c r="K137" i="28" s="1"/>
  <c r="B137" i="28"/>
  <c r="J137" i="28" s="1"/>
  <c r="A137" i="28"/>
  <c r="C136" i="28"/>
  <c r="K136" i="28" s="1"/>
  <c r="B136" i="28"/>
  <c r="J136" i="28" s="1"/>
  <c r="A136" i="28"/>
  <c r="C135" i="28"/>
  <c r="K135" i="28" s="1"/>
  <c r="B135" i="28"/>
  <c r="J135" i="28" s="1"/>
  <c r="A135" i="28"/>
  <c r="C134" i="28"/>
  <c r="K134" i="28" s="1"/>
  <c r="B134" i="28"/>
  <c r="J134" i="28" s="1"/>
  <c r="A134" i="28"/>
  <c r="C133" i="28"/>
  <c r="K133" i="28" s="1"/>
  <c r="B133" i="28"/>
  <c r="J133" i="28" s="1"/>
  <c r="A133" i="28"/>
  <c r="C132" i="28"/>
  <c r="K132" i="28" s="1"/>
  <c r="B132" i="28"/>
  <c r="J132" i="28" s="1"/>
  <c r="A132" i="28"/>
  <c r="C131" i="28"/>
  <c r="K131" i="28" s="1"/>
  <c r="B131" i="28"/>
  <c r="J131" i="28" s="1"/>
  <c r="A131" i="28"/>
  <c r="C130" i="28"/>
  <c r="K130" i="28" s="1"/>
  <c r="B130" i="28"/>
  <c r="J130" i="28" s="1"/>
  <c r="A130" i="28"/>
  <c r="C129" i="28"/>
  <c r="K129" i="28" s="1"/>
  <c r="B129" i="28"/>
  <c r="J129" i="28" s="1"/>
  <c r="A129" i="28"/>
  <c r="C128" i="28"/>
  <c r="K128" i="28" s="1"/>
  <c r="B128" i="28"/>
  <c r="J128" i="28" s="1"/>
  <c r="A128" i="28"/>
  <c r="C127" i="28"/>
  <c r="K127" i="28" s="1"/>
  <c r="B127" i="28"/>
  <c r="J127" i="28" s="1"/>
  <c r="A127" i="28"/>
  <c r="C126" i="28"/>
  <c r="K126" i="28" s="1"/>
  <c r="B126" i="28"/>
  <c r="J126" i="28" s="1"/>
  <c r="A126" i="28"/>
  <c r="C125" i="28"/>
  <c r="K125" i="28" s="1"/>
  <c r="B125" i="28"/>
  <c r="J125" i="28" s="1"/>
  <c r="A125" i="28"/>
  <c r="C124" i="28"/>
  <c r="K124" i="28" s="1"/>
  <c r="B124" i="28"/>
  <c r="J124" i="28" s="1"/>
  <c r="A124" i="28"/>
  <c r="C123" i="28"/>
  <c r="K123" i="28" s="1"/>
  <c r="B123" i="28"/>
  <c r="J123" i="28" s="1"/>
  <c r="A123" i="28"/>
  <c r="C122" i="28"/>
  <c r="K122" i="28" s="1"/>
  <c r="B122" i="28"/>
  <c r="J122" i="28" s="1"/>
  <c r="A122" i="28"/>
  <c r="C121" i="28"/>
  <c r="K121" i="28" s="1"/>
  <c r="B121" i="28"/>
  <c r="J121" i="28" s="1"/>
  <c r="A121" i="28"/>
  <c r="C120" i="28"/>
  <c r="K120" i="28" s="1"/>
  <c r="B120" i="28"/>
  <c r="J120" i="28" s="1"/>
  <c r="A120" i="28"/>
  <c r="C119" i="28"/>
  <c r="K119" i="28" s="1"/>
  <c r="B119" i="28"/>
  <c r="J119" i="28" s="1"/>
  <c r="A119" i="28"/>
  <c r="C118" i="28"/>
  <c r="K118" i="28" s="1"/>
  <c r="B118" i="28"/>
  <c r="J118" i="28" s="1"/>
  <c r="A118" i="28"/>
  <c r="C117" i="28"/>
  <c r="K117" i="28" s="1"/>
  <c r="B117" i="28"/>
  <c r="J117" i="28" s="1"/>
  <c r="A117" i="28"/>
  <c r="C116" i="28"/>
  <c r="K116" i="28" s="1"/>
  <c r="B116" i="28"/>
  <c r="J116" i="28" s="1"/>
  <c r="A116" i="28"/>
  <c r="C115" i="28"/>
  <c r="K115" i="28" s="1"/>
  <c r="B115" i="28"/>
  <c r="J115" i="28" s="1"/>
  <c r="A115" i="28"/>
  <c r="C114" i="28"/>
  <c r="K114" i="28" s="1"/>
  <c r="B114" i="28"/>
  <c r="J114" i="28" s="1"/>
  <c r="A114" i="28"/>
  <c r="C113" i="28"/>
  <c r="K113" i="28" s="1"/>
  <c r="B113" i="28"/>
  <c r="J113" i="28" s="1"/>
  <c r="A113" i="28"/>
  <c r="C112" i="28"/>
  <c r="K112" i="28" s="1"/>
  <c r="B112" i="28"/>
  <c r="J112" i="28" s="1"/>
  <c r="A112" i="28"/>
  <c r="C111" i="28"/>
  <c r="K111" i="28" s="1"/>
  <c r="B111" i="28"/>
  <c r="J111" i="28" s="1"/>
  <c r="A111" i="28"/>
  <c r="C110" i="28"/>
  <c r="K110" i="28" s="1"/>
  <c r="B110" i="28"/>
  <c r="J110" i="28" s="1"/>
  <c r="A110" i="28"/>
  <c r="C109" i="28"/>
  <c r="K109" i="28" s="1"/>
  <c r="B109" i="28"/>
  <c r="J109" i="28" s="1"/>
  <c r="A109" i="28"/>
  <c r="C108" i="28"/>
  <c r="K108" i="28" s="1"/>
  <c r="B108" i="28"/>
  <c r="J108" i="28" s="1"/>
  <c r="A108" i="28"/>
  <c r="C107" i="28"/>
  <c r="K107" i="28" s="1"/>
  <c r="B107" i="28"/>
  <c r="J107" i="28" s="1"/>
  <c r="A107" i="28"/>
  <c r="C106" i="28"/>
  <c r="K106" i="28" s="1"/>
  <c r="B106" i="28"/>
  <c r="J106" i="28" s="1"/>
  <c r="A106" i="28"/>
  <c r="C105" i="28"/>
  <c r="K105" i="28" s="1"/>
  <c r="B105" i="28"/>
  <c r="J105" i="28" s="1"/>
  <c r="A105" i="28"/>
  <c r="C104" i="28"/>
  <c r="K104" i="28" s="1"/>
  <c r="B104" i="28"/>
  <c r="J104" i="28" s="1"/>
  <c r="A104" i="28"/>
  <c r="C103" i="28"/>
  <c r="K103" i="28" s="1"/>
  <c r="B103" i="28"/>
  <c r="J103" i="28" s="1"/>
  <c r="A103" i="28"/>
  <c r="C102" i="28"/>
  <c r="K102" i="28" s="1"/>
  <c r="B102" i="28"/>
  <c r="J102" i="28" s="1"/>
  <c r="A102" i="28"/>
  <c r="C101" i="28"/>
  <c r="K101" i="28" s="1"/>
  <c r="B101" i="28"/>
  <c r="J101" i="28" s="1"/>
  <c r="A101" i="28"/>
  <c r="C100" i="28"/>
  <c r="K100" i="28" s="1"/>
  <c r="B100" i="28"/>
  <c r="J100" i="28" s="1"/>
  <c r="A100" i="28"/>
  <c r="C99" i="28"/>
  <c r="K99" i="28" s="1"/>
  <c r="B99" i="28"/>
  <c r="J99" i="28" s="1"/>
  <c r="A99" i="28"/>
  <c r="C98" i="28"/>
  <c r="K98" i="28" s="1"/>
  <c r="B98" i="28"/>
  <c r="J98" i="28" s="1"/>
  <c r="A98" i="28"/>
  <c r="C97" i="28"/>
  <c r="K97" i="28" s="1"/>
  <c r="B97" i="28"/>
  <c r="J97" i="28" s="1"/>
  <c r="A97" i="28"/>
  <c r="C96" i="28"/>
  <c r="K96" i="28" s="1"/>
  <c r="B96" i="28"/>
  <c r="J96" i="28" s="1"/>
  <c r="A96" i="28"/>
  <c r="C95" i="28"/>
  <c r="K95" i="28" s="1"/>
  <c r="B95" i="28"/>
  <c r="J95" i="28" s="1"/>
  <c r="A95" i="28"/>
  <c r="C94" i="28"/>
  <c r="K94" i="28" s="1"/>
  <c r="B94" i="28"/>
  <c r="J94" i="28" s="1"/>
  <c r="A94" i="28"/>
  <c r="C93" i="28"/>
  <c r="K93" i="28" s="1"/>
  <c r="B93" i="28"/>
  <c r="J93" i="28" s="1"/>
  <c r="A93" i="28"/>
  <c r="C92" i="28"/>
  <c r="K92" i="28" s="1"/>
  <c r="B92" i="28"/>
  <c r="J92" i="28" s="1"/>
  <c r="A92" i="28"/>
  <c r="C91" i="28"/>
  <c r="K91" i="28" s="1"/>
  <c r="B91" i="28"/>
  <c r="J91" i="28" s="1"/>
  <c r="A91" i="28"/>
  <c r="C90" i="28"/>
  <c r="K90" i="28" s="1"/>
  <c r="B90" i="28"/>
  <c r="J90" i="28" s="1"/>
  <c r="A90" i="28"/>
  <c r="C89" i="28"/>
  <c r="K89" i="28" s="1"/>
  <c r="B89" i="28"/>
  <c r="J89" i="28" s="1"/>
  <c r="A89" i="28"/>
  <c r="C88" i="28"/>
  <c r="K88" i="28" s="1"/>
  <c r="B88" i="28"/>
  <c r="J88" i="28" s="1"/>
  <c r="A88" i="28"/>
  <c r="C87" i="28"/>
  <c r="K87" i="28" s="1"/>
  <c r="B87" i="28"/>
  <c r="J87" i="28" s="1"/>
  <c r="A87" i="28"/>
  <c r="C86" i="28"/>
  <c r="K86" i="28" s="1"/>
  <c r="B86" i="28"/>
  <c r="J86" i="28" s="1"/>
  <c r="A86" i="28"/>
  <c r="C85" i="28"/>
  <c r="K85" i="28" s="1"/>
  <c r="B85" i="28"/>
  <c r="J85" i="28" s="1"/>
  <c r="A85" i="28"/>
  <c r="C84" i="28"/>
  <c r="K84" i="28" s="1"/>
  <c r="B84" i="28"/>
  <c r="J84" i="28" s="1"/>
  <c r="A84" i="28"/>
  <c r="C83" i="28"/>
  <c r="K83" i="28" s="1"/>
  <c r="B83" i="28"/>
  <c r="J83" i="28" s="1"/>
  <c r="A83" i="28"/>
  <c r="C82" i="28"/>
  <c r="K82" i="28" s="1"/>
  <c r="B82" i="28"/>
  <c r="J82" i="28" s="1"/>
  <c r="A82" i="28"/>
  <c r="C81" i="28"/>
  <c r="K81" i="28" s="1"/>
  <c r="B81" i="28"/>
  <c r="J81" i="28" s="1"/>
  <c r="A81" i="28"/>
  <c r="C80" i="28"/>
  <c r="K80" i="28" s="1"/>
  <c r="B80" i="28"/>
  <c r="J80" i="28" s="1"/>
  <c r="A80" i="28"/>
  <c r="C79" i="28"/>
  <c r="K79" i="28" s="1"/>
  <c r="B79" i="28"/>
  <c r="J79" i="28" s="1"/>
  <c r="A79" i="28"/>
  <c r="C78" i="28"/>
  <c r="K78" i="28" s="1"/>
  <c r="B78" i="28"/>
  <c r="J78" i="28" s="1"/>
  <c r="A78" i="28"/>
  <c r="C77" i="28"/>
  <c r="K77" i="28" s="1"/>
  <c r="B77" i="28"/>
  <c r="J77" i="28" s="1"/>
  <c r="A77" i="28"/>
  <c r="C76" i="28"/>
  <c r="K76" i="28" s="1"/>
  <c r="B76" i="28"/>
  <c r="J76" i="28" s="1"/>
  <c r="A76" i="28"/>
  <c r="C75" i="28"/>
  <c r="K75" i="28" s="1"/>
  <c r="B75" i="28"/>
  <c r="J75" i="28" s="1"/>
  <c r="A75" i="28"/>
  <c r="C74" i="28"/>
  <c r="K74" i="28" s="1"/>
  <c r="B74" i="28"/>
  <c r="J74" i="28" s="1"/>
  <c r="A74" i="28"/>
  <c r="C73" i="28"/>
  <c r="K73" i="28" s="1"/>
  <c r="B73" i="28"/>
  <c r="J73" i="28" s="1"/>
  <c r="A73" i="28"/>
  <c r="C72" i="28"/>
  <c r="K72" i="28" s="1"/>
  <c r="B72" i="28"/>
  <c r="J72" i="28" s="1"/>
  <c r="A72" i="28"/>
  <c r="C71" i="28"/>
  <c r="K71" i="28" s="1"/>
  <c r="B71" i="28"/>
  <c r="J71" i="28" s="1"/>
  <c r="A71" i="28"/>
  <c r="C70" i="28"/>
  <c r="K70" i="28" s="1"/>
  <c r="B70" i="28"/>
  <c r="J70" i="28" s="1"/>
  <c r="A70" i="28"/>
  <c r="C69" i="28"/>
  <c r="K69" i="28" s="1"/>
  <c r="B69" i="28"/>
  <c r="J69" i="28" s="1"/>
  <c r="A69" i="28"/>
  <c r="C68" i="28"/>
  <c r="K68" i="28" s="1"/>
  <c r="B68" i="28"/>
  <c r="J68" i="28" s="1"/>
  <c r="A68" i="28"/>
  <c r="C67" i="28"/>
  <c r="K67" i="28" s="1"/>
  <c r="B67" i="28"/>
  <c r="J67" i="28" s="1"/>
  <c r="A67" i="28"/>
  <c r="C66" i="28"/>
  <c r="K66" i="28" s="1"/>
  <c r="B66" i="28"/>
  <c r="J66" i="28" s="1"/>
  <c r="A66" i="28"/>
  <c r="C65" i="28"/>
  <c r="K65" i="28" s="1"/>
  <c r="B65" i="28"/>
  <c r="J65" i="28" s="1"/>
  <c r="A65" i="28"/>
  <c r="C64" i="28"/>
  <c r="K64" i="28" s="1"/>
  <c r="B64" i="28"/>
  <c r="J64" i="28" s="1"/>
  <c r="A64" i="28"/>
  <c r="C63" i="28"/>
  <c r="K63" i="28" s="1"/>
  <c r="B63" i="28"/>
  <c r="J63" i="28" s="1"/>
  <c r="A63" i="28"/>
  <c r="C62" i="28"/>
  <c r="K62" i="28" s="1"/>
  <c r="B62" i="28"/>
  <c r="J62" i="28" s="1"/>
  <c r="A62" i="28"/>
  <c r="C61" i="28"/>
  <c r="K61" i="28" s="1"/>
  <c r="B61" i="28"/>
  <c r="J61" i="28" s="1"/>
  <c r="A61" i="28"/>
  <c r="C60" i="28"/>
  <c r="K60" i="28" s="1"/>
  <c r="B60" i="28"/>
  <c r="J60" i="28" s="1"/>
  <c r="A60" i="28"/>
  <c r="C59" i="28"/>
  <c r="K59" i="28" s="1"/>
  <c r="B59" i="28"/>
  <c r="J59" i="28" s="1"/>
  <c r="A59" i="28"/>
  <c r="C58" i="28"/>
  <c r="K58" i="28" s="1"/>
  <c r="B58" i="28"/>
  <c r="J58" i="28" s="1"/>
  <c r="A58" i="28"/>
  <c r="C57" i="28"/>
  <c r="K57" i="28" s="1"/>
  <c r="B57" i="28"/>
  <c r="J57" i="28" s="1"/>
  <c r="A57" i="28"/>
  <c r="C56" i="28"/>
  <c r="K56" i="28" s="1"/>
  <c r="B56" i="28"/>
  <c r="J56" i="28" s="1"/>
  <c r="A56" i="28"/>
  <c r="C55" i="28"/>
  <c r="K55" i="28" s="1"/>
  <c r="B55" i="28"/>
  <c r="J55" i="28" s="1"/>
  <c r="A55" i="28"/>
  <c r="C54" i="28"/>
  <c r="K54" i="28" s="1"/>
  <c r="B54" i="28"/>
  <c r="J54" i="28" s="1"/>
  <c r="A54" i="28"/>
  <c r="C53" i="28"/>
  <c r="K53" i="28" s="1"/>
  <c r="B53" i="28"/>
  <c r="J53" i="28" s="1"/>
  <c r="A53" i="28"/>
  <c r="C52" i="28"/>
  <c r="K52" i="28" s="1"/>
  <c r="B52" i="28"/>
  <c r="J52" i="28" s="1"/>
  <c r="A52" i="28"/>
  <c r="C51" i="28"/>
  <c r="K51" i="28" s="1"/>
  <c r="B51" i="28"/>
  <c r="J51" i="28" s="1"/>
  <c r="A51" i="28"/>
  <c r="C50" i="28"/>
  <c r="K50" i="28" s="1"/>
  <c r="B50" i="28"/>
  <c r="J50" i="28" s="1"/>
  <c r="A50" i="28"/>
  <c r="C49" i="28"/>
  <c r="K49" i="28" s="1"/>
  <c r="B49" i="28"/>
  <c r="J49" i="28" s="1"/>
  <c r="A49" i="28"/>
  <c r="C48" i="28"/>
  <c r="K48" i="28" s="1"/>
  <c r="B48" i="28"/>
  <c r="J48" i="28" s="1"/>
  <c r="A48" i="28"/>
  <c r="C47" i="28"/>
  <c r="K47" i="28" s="1"/>
  <c r="B47" i="28"/>
  <c r="J47" i="28" s="1"/>
  <c r="A47" i="28"/>
  <c r="C46" i="28"/>
  <c r="K46" i="28" s="1"/>
  <c r="B46" i="28"/>
  <c r="J46" i="28" s="1"/>
  <c r="A46" i="28"/>
  <c r="C45" i="28"/>
  <c r="K45" i="28" s="1"/>
  <c r="B45" i="28"/>
  <c r="J45" i="28" s="1"/>
  <c r="A45" i="28"/>
  <c r="C44" i="28"/>
  <c r="K44" i="28" s="1"/>
  <c r="B44" i="28"/>
  <c r="J44" i="28" s="1"/>
  <c r="A44" i="28"/>
  <c r="C43" i="28"/>
  <c r="K43" i="28" s="1"/>
  <c r="B43" i="28"/>
  <c r="J43" i="28" s="1"/>
  <c r="A43" i="28"/>
  <c r="C42" i="28"/>
  <c r="K42" i="28" s="1"/>
  <c r="B42" i="28"/>
  <c r="J42" i="28" s="1"/>
  <c r="A42" i="28"/>
  <c r="C41" i="28"/>
  <c r="K41" i="28" s="1"/>
  <c r="B41" i="28"/>
  <c r="J41" i="28" s="1"/>
  <c r="A41" i="28"/>
  <c r="C40" i="28"/>
  <c r="K40" i="28" s="1"/>
  <c r="B40" i="28"/>
  <c r="J40" i="28" s="1"/>
  <c r="A40" i="28"/>
  <c r="C39" i="28"/>
  <c r="K39" i="28" s="1"/>
  <c r="B39" i="28"/>
  <c r="J39" i="28" s="1"/>
  <c r="A39" i="28"/>
  <c r="C38" i="28"/>
  <c r="K38" i="28" s="1"/>
  <c r="B38" i="28"/>
  <c r="J38" i="28" s="1"/>
  <c r="A38" i="28"/>
  <c r="C37" i="28"/>
  <c r="K37" i="28" s="1"/>
  <c r="B37" i="28"/>
  <c r="J37" i="28" s="1"/>
  <c r="A37" i="28"/>
  <c r="C36" i="28"/>
  <c r="K36" i="28" s="1"/>
  <c r="B36" i="28"/>
  <c r="J36" i="28" s="1"/>
  <c r="A36" i="28"/>
  <c r="C35" i="28"/>
  <c r="K35" i="28" s="1"/>
  <c r="B35" i="28"/>
  <c r="J35" i="28" s="1"/>
  <c r="A35" i="28"/>
  <c r="C34" i="28"/>
  <c r="K34" i="28" s="1"/>
  <c r="B34" i="28"/>
  <c r="J34" i="28" s="1"/>
  <c r="A34" i="28"/>
  <c r="C33" i="28"/>
  <c r="K33" i="28" s="1"/>
  <c r="B33" i="28"/>
  <c r="J33" i="28" s="1"/>
  <c r="A33" i="28"/>
  <c r="C32" i="28"/>
  <c r="K32" i="28" s="1"/>
  <c r="B32" i="28"/>
  <c r="J32" i="28" s="1"/>
  <c r="A32" i="28"/>
  <c r="C31" i="28"/>
  <c r="K31" i="28" s="1"/>
  <c r="B31" i="28"/>
  <c r="J31" i="28" s="1"/>
  <c r="A31" i="28"/>
  <c r="C30" i="28"/>
  <c r="K30" i="28" s="1"/>
  <c r="B30" i="28"/>
  <c r="J30" i="28" s="1"/>
  <c r="A30" i="28"/>
  <c r="C29" i="28"/>
  <c r="K29" i="28" s="1"/>
  <c r="B29" i="28"/>
  <c r="J29" i="28" s="1"/>
  <c r="A29" i="28"/>
  <c r="C28" i="28"/>
  <c r="K28" i="28" s="1"/>
  <c r="B28" i="28"/>
  <c r="J28" i="28" s="1"/>
  <c r="A28" i="28"/>
  <c r="C27" i="28"/>
  <c r="K27" i="28" s="1"/>
  <c r="B27" i="28"/>
  <c r="J27" i="28" s="1"/>
  <c r="A27" i="28"/>
  <c r="C26" i="28"/>
  <c r="K26" i="28" s="1"/>
  <c r="B26" i="28"/>
  <c r="J26" i="28" s="1"/>
  <c r="A26" i="28"/>
  <c r="C25" i="28"/>
  <c r="K25" i="28" s="1"/>
  <c r="B25" i="28"/>
  <c r="J25" i="28" s="1"/>
  <c r="A25" i="28"/>
  <c r="C24" i="28"/>
  <c r="K24" i="28" s="1"/>
  <c r="B24" i="28"/>
  <c r="J24" i="28" s="1"/>
  <c r="A24" i="28"/>
  <c r="C23" i="28"/>
  <c r="K23" i="28" s="1"/>
  <c r="B23" i="28"/>
  <c r="J23" i="28" s="1"/>
  <c r="A23" i="28"/>
  <c r="C22" i="28"/>
  <c r="K22" i="28" s="1"/>
  <c r="B22" i="28"/>
  <c r="J22" i="28" s="1"/>
  <c r="A22" i="28"/>
  <c r="C21" i="28"/>
  <c r="K21" i="28" s="1"/>
  <c r="B21" i="28"/>
  <c r="J21" i="28" s="1"/>
  <c r="A21" i="28"/>
  <c r="C20" i="28"/>
  <c r="K20" i="28" s="1"/>
  <c r="B20" i="28"/>
  <c r="J20" i="28" s="1"/>
  <c r="A20" i="28"/>
  <c r="C19" i="28"/>
  <c r="K19" i="28" s="1"/>
  <c r="B19" i="28"/>
  <c r="J19" i="28" s="1"/>
  <c r="A19" i="28"/>
  <c r="C18" i="28"/>
  <c r="K18" i="28" s="1"/>
  <c r="B18" i="28"/>
  <c r="J18" i="28" s="1"/>
  <c r="A18" i="28"/>
  <c r="C17" i="28"/>
  <c r="K17" i="28" s="1"/>
  <c r="B17" i="28"/>
  <c r="J17" i="28" s="1"/>
  <c r="A17" i="28"/>
  <c r="C16" i="28"/>
  <c r="K16" i="28" s="1"/>
  <c r="B16" i="28"/>
  <c r="J16" i="28" s="1"/>
  <c r="A16" i="28"/>
  <c r="C15" i="28"/>
  <c r="K15" i="28" s="1"/>
  <c r="B15" i="28"/>
  <c r="J15" i="28" s="1"/>
  <c r="A15" i="28"/>
  <c r="C14" i="28"/>
  <c r="K14" i="28" s="1"/>
  <c r="B14" i="28"/>
  <c r="J14" i="28" s="1"/>
  <c r="A14" i="28"/>
  <c r="C13" i="28"/>
  <c r="K13" i="28" s="1"/>
  <c r="B13" i="28"/>
  <c r="J13" i="28" s="1"/>
  <c r="A13" i="28"/>
  <c r="C12" i="28"/>
  <c r="K12" i="28" s="1"/>
  <c r="B12" i="28"/>
  <c r="J12" i="28" s="1"/>
  <c r="A12" i="28"/>
  <c r="C11" i="28"/>
  <c r="K11" i="28" s="1"/>
  <c r="B11" i="28"/>
  <c r="J11" i="28" s="1"/>
  <c r="A11" i="28"/>
  <c r="C10" i="28"/>
  <c r="K10" i="28" s="1"/>
  <c r="B10" i="28"/>
  <c r="J10" i="28" s="1"/>
  <c r="A10" i="28"/>
  <c r="C9" i="28"/>
  <c r="K9" i="28" s="1"/>
  <c r="B9" i="28"/>
  <c r="J9" i="28" s="1"/>
  <c r="A9" i="28"/>
  <c r="C8" i="28"/>
  <c r="K8" i="28" s="1"/>
  <c r="B8" i="28"/>
  <c r="J8" i="28" s="1"/>
  <c r="A8" i="28"/>
  <c r="C7" i="28"/>
  <c r="K7" i="28" s="1"/>
  <c r="B7" i="28"/>
  <c r="J7" i="28" s="1"/>
  <c r="A7" i="28"/>
  <c r="C6" i="28"/>
  <c r="K6" i="28" s="1"/>
  <c r="B6" i="28"/>
  <c r="J6" i="28" s="1"/>
  <c r="A6" i="28"/>
  <c r="C5" i="28"/>
  <c r="K5" i="28" s="1"/>
  <c r="B5" i="28"/>
  <c r="J5" i="28" s="1"/>
  <c r="A5" i="28"/>
  <c r="C4" i="28"/>
  <c r="K4" i="28" s="1"/>
  <c r="B4" i="28"/>
  <c r="J4" i="28" s="1"/>
  <c r="A4" i="28"/>
  <c r="C3" i="28"/>
  <c r="K3" i="28" s="1"/>
  <c r="B3" i="28"/>
  <c r="J3" i="28" s="1"/>
  <c r="A3" i="28"/>
  <c r="A2" i="28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I11" i="28" l="1"/>
  <c r="N11" i="28"/>
  <c r="M11" i="28"/>
  <c r="I31" i="28"/>
  <c r="M31" i="28"/>
  <c r="N31" i="28"/>
  <c r="I119" i="28"/>
  <c r="N119" i="28"/>
  <c r="M119" i="28"/>
  <c r="I135" i="28"/>
  <c r="N135" i="28"/>
  <c r="M135" i="28"/>
  <c r="I171" i="28"/>
  <c r="N171" i="28"/>
  <c r="M171" i="28"/>
  <c r="I283" i="28"/>
  <c r="M283" i="28"/>
  <c r="N283" i="28"/>
  <c r="I287" i="28"/>
  <c r="M287" i="28"/>
  <c r="N287" i="28"/>
  <c r="I299" i="28"/>
  <c r="M299" i="28"/>
  <c r="N299" i="28"/>
  <c r="I303" i="28"/>
  <c r="M303" i="28"/>
  <c r="N303" i="28"/>
  <c r="I307" i="28"/>
  <c r="M307" i="28"/>
  <c r="N307" i="28"/>
  <c r="I311" i="28"/>
  <c r="M311" i="28"/>
  <c r="N311" i="28"/>
  <c r="I315" i="28"/>
  <c r="M315" i="28"/>
  <c r="N315" i="28"/>
  <c r="I319" i="28"/>
  <c r="M319" i="28"/>
  <c r="N319" i="28"/>
  <c r="I323" i="28"/>
  <c r="M323" i="28"/>
  <c r="N323" i="28"/>
  <c r="I327" i="28"/>
  <c r="M327" i="28"/>
  <c r="N327" i="28"/>
  <c r="I331" i="28"/>
  <c r="N331" i="28"/>
  <c r="M331" i="28"/>
  <c r="I335" i="28"/>
  <c r="N335" i="28"/>
  <c r="M335" i="28"/>
  <c r="I339" i="28"/>
  <c r="N339" i="28"/>
  <c r="M339" i="28"/>
  <c r="I343" i="28"/>
  <c r="N343" i="28"/>
  <c r="M343" i="28"/>
  <c r="O343" i="28" s="1"/>
  <c r="H226" i="29" s="1"/>
  <c r="I347" i="28"/>
  <c r="N347" i="28"/>
  <c r="M347" i="28"/>
  <c r="I351" i="28"/>
  <c r="N351" i="28"/>
  <c r="M351" i="28"/>
  <c r="I355" i="28"/>
  <c r="N355" i="28"/>
  <c r="M355" i="28"/>
  <c r="I359" i="28"/>
  <c r="N359" i="28"/>
  <c r="M359" i="28"/>
  <c r="O359" i="28" s="1"/>
  <c r="I363" i="28"/>
  <c r="N363" i="28"/>
  <c r="M363" i="28"/>
  <c r="I367" i="28"/>
  <c r="M367" i="28"/>
  <c r="N367" i="28"/>
  <c r="I371" i="28"/>
  <c r="M371" i="28"/>
  <c r="N371" i="28"/>
  <c r="I375" i="28"/>
  <c r="N375" i="28"/>
  <c r="M375" i="28"/>
  <c r="O375" i="28" s="1"/>
  <c r="H509" i="29" s="1"/>
  <c r="I379" i="28"/>
  <c r="N379" i="28"/>
  <c r="M379" i="28"/>
  <c r="I383" i="28"/>
  <c r="N383" i="28"/>
  <c r="M383" i="28"/>
  <c r="I387" i="28"/>
  <c r="N387" i="28"/>
  <c r="M387" i="28"/>
  <c r="I391" i="28"/>
  <c r="M391" i="28"/>
  <c r="N391" i="28"/>
  <c r="I395" i="28"/>
  <c r="M395" i="28"/>
  <c r="N395" i="28"/>
  <c r="I399" i="28"/>
  <c r="M399" i="28"/>
  <c r="N399" i="28"/>
  <c r="I403" i="28"/>
  <c r="M403" i="28"/>
  <c r="N403" i="28"/>
  <c r="I407" i="28"/>
  <c r="M407" i="28"/>
  <c r="N407" i="28"/>
  <c r="I411" i="28"/>
  <c r="M411" i="28"/>
  <c r="N411" i="28"/>
  <c r="I415" i="28"/>
  <c r="M415" i="28"/>
  <c r="N415" i="28"/>
  <c r="I419" i="28"/>
  <c r="M419" i="28"/>
  <c r="N419" i="28"/>
  <c r="I423" i="28"/>
  <c r="M423" i="28"/>
  <c r="N423" i="28"/>
  <c r="O423" i="28" s="1"/>
  <c r="H430" i="29" s="1"/>
  <c r="I427" i="28"/>
  <c r="M427" i="28"/>
  <c r="N427" i="28"/>
  <c r="I431" i="28"/>
  <c r="M431" i="28"/>
  <c r="N431" i="28"/>
  <c r="I435" i="28"/>
  <c r="M435" i="28"/>
  <c r="N435" i="28"/>
  <c r="I439" i="28"/>
  <c r="M439" i="28"/>
  <c r="N439" i="28"/>
  <c r="O439" i="28" s="1"/>
  <c r="H10" i="29" s="1"/>
  <c r="I443" i="28"/>
  <c r="M443" i="28"/>
  <c r="N443" i="28"/>
  <c r="I447" i="28"/>
  <c r="M447" i="28"/>
  <c r="N447" i="28"/>
  <c r="I451" i="28"/>
  <c r="M451" i="28"/>
  <c r="N451" i="28"/>
  <c r="I455" i="28"/>
  <c r="M455" i="28"/>
  <c r="N455" i="28"/>
  <c r="I459" i="28"/>
  <c r="M459" i="28"/>
  <c r="N459" i="28"/>
  <c r="I463" i="28"/>
  <c r="M463" i="28"/>
  <c r="N463" i="28"/>
  <c r="I467" i="28"/>
  <c r="M467" i="28"/>
  <c r="N467" i="28"/>
  <c r="I471" i="28"/>
  <c r="M471" i="28"/>
  <c r="N471" i="28"/>
  <c r="O471" i="28" s="1"/>
  <c r="H220" i="29" s="1"/>
  <c r="I475" i="28"/>
  <c r="M475" i="28"/>
  <c r="O475" i="28" s="1"/>
  <c r="H236" i="29" s="1"/>
  <c r="N475" i="28"/>
  <c r="I479" i="28"/>
  <c r="M479" i="28"/>
  <c r="N479" i="28"/>
  <c r="I483" i="28"/>
  <c r="M483" i="28"/>
  <c r="N483" i="28"/>
  <c r="I487" i="28"/>
  <c r="M487" i="28"/>
  <c r="N487" i="28"/>
  <c r="I491" i="28"/>
  <c r="M491" i="28"/>
  <c r="O491" i="28" s="1"/>
  <c r="H261" i="29" s="1"/>
  <c r="N491" i="28"/>
  <c r="I495" i="28"/>
  <c r="M495" i="28"/>
  <c r="N495" i="28"/>
  <c r="I499" i="28"/>
  <c r="M499" i="28"/>
  <c r="N499" i="28"/>
  <c r="I503" i="28"/>
  <c r="M503" i="28"/>
  <c r="N503" i="28"/>
  <c r="I507" i="28"/>
  <c r="M507" i="28"/>
  <c r="O507" i="28" s="1"/>
  <c r="H490" i="29" s="1"/>
  <c r="N507" i="28"/>
  <c r="I511" i="28"/>
  <c r="M511" i="28"/>
  <c r="N511" i="28"/>
  <c r="I515" i="28"/>
  <c r="M515" i="28"/>
  <c r="N515" i="28"/>
  <c r="I519" i="28"/>
  <c r="M519" i="28"/>
  <c r="N519" i="28"/>
  <c r="I523" i="28"/>
  <c r="M523" i="28"/>
  <c r="O523" i="28" s="1"/>
  <c r="H271" i="29" s="1"/>
  <c r="N523" i="28"/>
  <c r="I527" i="28"/>
  <c r="M527" i="28"/>
  <c r="N527" i="28"/>
  <c r="I531" i="28"/>
  <c r="M531" i="28"/>
  <c r="N531" i="28"/>
  <c r="I535" i="28"/>
  <c r="M535" i="28"/>
  <c r="N535" i="28"/>
  <c r="O535" i="28" s="1"/>
  <c r="H456" i="29" s="1"/>
  <c r="I539" i="28"/>
  <c r="M539" i="28"/>
  <c r="O539" i="28" s="1"/>
  <c r="H214" i="29" s="1"/>
  <c r="N539" i="28"/>
  <c r="I543" i="28"/>
  <c r="M543" i="28"/>
  <c r="N543" i="28"/>
  <c r="I547" i="28"/>
  <c r="M547" i="28"/>
  <c r="N547" i="28"/>
  <c r="I551" i="28"/>
  <c r="M551" i="28"/>
  <c r="N551" i="28"/>
  <c r="I555" i="28"/>
  <c r="M555" i="28"/>
  <c r="O555" i="28" s="1"/>
  <c r="H109" i="29" s="1"/>
  <c r="N555" i="28"/>
  <c r="I559" i="28"/>
  <c r="M559" i="28"/>
  <c r="N559" i="28"/>
  <c r="I563" i="28"/>
  <c r="M563" i="28"/>
  <c r="N563" i="28"/>
  <c r="I567" i="28"/>
  <c r="M567" i="28"/>
  <c r="N567" i="28"/>
  <c r="O567" i="28" s="1"/>
  <c r="H400" i="29" s="1"/>
  <c r="I571" i="28"/>
  <c r="M571" i="28"/>
  <c r="O571" i="28" s="1"/>
  <c r="H223" i="29" s="1"/>
  <c r="N571" i="28"/>
  <c r="I575" i="28"/>
  <c r="M575" i="28"/>
  <c r="N575" i="28"/>
  <c r="I579" i="28"/>
  <c r="M579" i="28"/>
  <c r="N579" i="28"/>
  <c r="I583" i="28"/>
  <c r="M583" i="28"/>
  <c r="N583" i="28"/>
  <c r="I587" i="28"/>
  <c r="M587" i="28"/>
  <c r="O587" i="28" s="1"/>
  <c r="H90" i="29" s="1"/>
  <c r="N587" i="28"/>
  <c r="I591" i="28"/>
  <c r="M591" i="28"/>
  <c r="N591" i="28"/>
  <c r="I595" i="28"/>
  <c r="M595" i="28"/>
  <c r="N595" i="28"/>
  <c r="I599" i="28"/>
  <c r="M599" i="28"/>
  <c r="N599" i="28"/>
  <c r="I603" i="28"/>
  <c r="M603" i="28"/>
  <c r="O603" i="28" s="1"/>
  <c r="H579" i="29" s="1"/>
  <c r="N603" i="28"/>
  <c r="I607" i="28"/>
  <c r="M607" i="28"/>
  <c r="N607" i="28"/>
  <c r="I611" i="28"/>
  <c r="M611" i="28"/>
  <c r="N611" i="28"/>
  <c r="I615" i="28"/>
  <c r="M615" i="28"/>
  <c r="N615" i="28"/>
  <c r="I619" i="28"/>
  <c r="M619" i="28"/>
  <c r="O619" i="28" s="1"/>
  <c r="H228" i="29" s="1"/>
  <c r="N619" i="28"/>
  <c r="I623" i="28"/>
  <c r="M623" i="28"/>
  <c r="N623" i="28"/>
  <c r="I627" i="28"/>
  <c r="M627" i="28"/>
  <c r="N627" i="28"/>
  <c r="I631" i="28"/>
  <c r="M631" i="28"/>
  <c r="N631" i="28"/>
  <c r="I635" i="28"/>
  <c r="M635" i="28"/>
  <c r="O635" i="28" s="1"/>
  <c r="H565" i="29" s="1"/>
  <c r="N635" i="28"/>
  <c r="I639" i="28"/>
  <c r="M639" i="28"/>
  <c r="N639" i="28"/>
  <c r="I643" i="28"/>
  <c r="M643" i="28"/>
  <c r="N643" i="28"/>
  <c r="I647" i="28"/>
  <c r="M647" i="28"/>
  <c r="N647" i="28"/>
  <c r="I651" i="28"/>
  <c r="M651" i="28"/>
  <c r="O651" i="28" s="1"/>
  <c r="H231" i="29" s="1"/>
  <c r="N651" i="28"/>
  <c r="I655" i="28"/>
  <c r="M655" i="28"/>
  <c r="N655" i="28"/>
  <c r="I659" i="28"/>
  <c r="M659" i="28"/>
  <c r="N659" i="28"/>
  <c r="I663" i="28"/>
  <c r="M663" i="28"/>
  <c r="N663" i="28"/>
  <c r="I667" i="28"/>
  <c r="M667" i="28"/>
  <c r="O667" i="28" s="1"/>
  <c r="N667" i="28"/>
  <c r="I671" i="28"/>
  <c r="M671" i="28"/>
  <c r="N671" i="28"/>
  <c r="I675" i="28"/>
  <c r="M675" i="28"/>
  <c r="N675" i="28"/>
  <c r="I679" i="28"/>
  <c r="M679" i="28"/>
  <c r="N679" i="28"/>
  <c r="I683" i="28"/>
  <c r="M683" i="28"/>
  <c r="O683" i="28" s="1"/>
  <c r="N683" i="28"/>
  <c r="I687" i="28"/>
  <c r="M687" i="28"/>
  <c r="N687" i="28"/>
  <c r="I691" i="28"/>
  <c r="M691" i="28"/>
  <c r="N691" i="28"/>
  <c r="I695" i="28"/>
  <c r="M695" i="28"/>
  <c r="N695" i="28"/>
  <c r="I699" i="28"/>
  <c r="M699" i="28"/>
  <c r="O699" i="28" s="1"/>
  <c r="N699" i="28"/>
  <c r="I703" i="28"/>
  <c r="M703" i="28"/>
  <c r="N703" i="28"/>
  <c r="I707" i="28"/>
  <c r="M707" i="28"/>
  <c r="N707" i="28"/>
  <c r="I711" i="28"/>
  <c r="M711" i="28"/>
  <c r="N711" i="28"/>
  <c r="I715" i="28"/>
  <c r="M715" i="28"/>
  <c r="O715" i="28" s="1"/>
  <c r="N715" i="28"/>
  <c r="I719" i="28"/>
  <c r="M719" i="28"/>
  <c r="N719" i="28"/>
  <c r="I723" i="28"/>
  <c r="M723" i="28"/>
  <c r="O723" i="28" s="1"/>
  <c r="N723" i="28"/>
  <c r="I727" i="28"/>
  <c r="M727" i="28"/>
  <c r="N727" i="28"/>
  <c r="I731" i="28"/>
  <c r="M731" i="28"/>
  <c r="O731" i="28" s="1"/>
  <c r="N731" i="28"/>
  <c r="I735" i="28"/>
  <c r="M735" i="28"/>
  <c r="N735" i="28"/>
  <c r="I739" i="28"/>
  <c r="M739" i="28"/>
  <c r="O739" i="28" s="1"/>
  <c r="N739" i="28"/>
  <c r="I743" i="28"/>
  <c r="M743" i="28"/>
  <c r="N743" i="28"/>
  <c r="I747" i="28"/>
  <c r="M747" i="28"/>
  <c r="O747" i="28" s="1"/>
  <c r="N747" i="28"/>
  <c r="I751" i="28"/>
  <c r="M751" i="28"/>
  <c r="N751" i="28"/>
  <c r="O751" i="28" s="1"/>
  <c r="I755" i="28"/>
  <c r="M755" i="28"/>
  <c r="N755" i="28"/>
  <c r="I759" i="28"/>
  <c r="M759" i="28"/>
  <c r="N759" i="28"/>
  <c r="I763" i="28"/>
  <c r="M763" i="28"/>
  <c r="O763" i="28" s="1"/>
  <c r="N763" i="28"/>
  <c r="I767" i="28"/>
  <c r="M767" i="28"/>
  <c r="N767" i="28"/>
  <c r="I771" i="28"/>
  <c r="M771" i="28"/>
  <c r="O771" i="28" s="1"/>
  <c r="N771" i="28"/>
  <c r="I775" i="28"/>
  <c r="M775" i="28"/>
  <c r="N775" i="28"/>
  <c r="I779" i="28"/>
  <c r="M779" i="28"/>
  <c r="O779" i="28" s="1"/>
  <c r="N779" i="28"/>
  <c r="I783" i="28"/>
  <c r="M783" i="28"/>
  <c r="N783" i="28"/>
  <c r="I787" i="28"/>
  <c r="M787" i="28"/>
  <c r="O787" i="28" s="1"/>
  <c r="N787" i="28"/>
  <c r="I791" i="28"/>
  <c r="M791" i="28"/>
  <c r="N791" i="28"/>
  <c r="I795" i="28"/>
  <c r="M795" i="28"/>
  <c r="O795" i="28" s="1"/>
  <c r="N795" i="28"/>
  <c r="I799" i="28"/>
  <c r="M799" i="28"/>
  <c r="N799" i="28"/>
  <c r="I803" i="28"/>
  <c r="M803" i="28"/>
  <c r="O803" i="28" s="1"/>
  <c r="N803" i="28"/>
  <c r="I807" i="28"/>
  <c r="M807" i="28"/>
  <c r="N807" i="28"/>
  <c r="I811" i="28"/>
  <c r="M811" i="28"/>
  <c r="O811" i="28" s="1"/>
  <c r="N811" i="28"/>
  <c r="I815" i="28"/>
  <c r="M815" i="28"/>
  <c r="N815" i="28"/>
  <c r="I819" i="28"/>
  <c r="M819" i="28"/>
  <c r="O819" i="28" s="1"/>
  <c r="N819" i="28"/>
  <c r="I823" i="28"/>
  <c r="M823" i="28"/>
  <c r="N823" i="28"/>
  <c r="I827" i="28"/>
  <c r="M827" i="28"/>
  <c r="O827" i="28" s="1"/>
  <c r="N827" i="28"/>
  <c r="I831" i="28"/>
  <c r="M831" i="28"/>
  <c r="N831" i="28"/>
  <c r="I835" i="28"/>
  <c r="M835" i="28"/>
  <c r="O835" i="28" s="1"/>
  <c r="N835" i="28"/>
  <c r="I839" i="28"/>
  <c r="M839" i="28"/>
  <c r="N839" i="28"/>
  <c r="I843" i="28"/>
  <c r="M843" i="28"/>
  <c r="O843" i="28" s="1"/>
  <c r="N843" i="28"/>
  <c r="I847" i="28"/>
  <c r="M847" i="28"/>
  <c r="N847" i="28"/>
  <c r="I851" i="28"/>
  <c r="M851" i="28"/>
  <c r="O851" i="28" s="1"/>
  <c r="N851" i="28"/>
  <c r="I855" i="28"/>
  <c r="M855" i="28"/>
  <c r="N855" i="28"/>
  <c r="I859" i="28"/>
  <c r="M859" i="28"/>
  <c r="O859" i="28" s="1"/>
  <c r="N859" i="28"/>
  <c r="I863" i="28"/>
  <c r="M863" i="28"/>
  <c r="N863" i="28"/>
  <c r="I867" i="28"/>
  <c r="M867" i="28"/>
  <c r="O867" i="28" s="1"/>
  <c r="N867" i="28"/>
  <c r="I871" i="28"/>
  <c r="M871" i="28"/>
  <c r="N871" i="28"/>
  <c r="I875" i="28"/>
  <c r="M875" i="28"/>
  <c r="O875" i="28" s="1"/>
  <c r="N875" i="28"/>
  <c r="I879" i="28"/>
  <c r="M879" i="28"/>
  <c r="N879" i="28"/>
  <c r="I883" i="28"/>
  <c r="M883" i="28"/>
  <c r="O883" i="28" s="1"/>
  <c r="N883" i="28"/>
  <c r="I887" i="28"/>
  <c r="M887" i="28"/>
  <c r="N887" i="28"/>
  <c r="I891" i="28"/>
  <c r="M891" i="28"/>
  <c r="O891" i="28" s="1"/>
  <c r="N891" i="28"/>
  <c r="I895" i="28"/>
  <c r="M895" i="28"/>
  <c r="N895" i="28"/>
  <c r="I899" i="28"/>
  <c r="M899" i="28"/>
  <c r="O899" i="28" s="1"/>
  <c r="N899" i="28"/>
  <c r="I903" i="28"/>
  <c r="M903" i="28"/>
  <c r="N903" i="28"/>
  <c r="I907" i="28"/>
  <c r="M907" i="28"/>
  <c r="O907" i="28" s="1"/>
  <c r="N907" i="28"/>
  <c r="I911" i="28"/>
  <c r="M911" i="28"/>
  <c r="N911" i="28"/>
  <c r="I915" i="28"/>
  <c r="M915" i="28"/>
  <c r="O915" i="28" s="1"/>
  <c r="N915" i="28"/>
  <c r="I919" i="28"/>
  <c r="M919" i="28"/>
  <c r="N919" i="28"/>
  <c r="I923" i="28"/>
  <c r="M923" i="28"/>
  <c r="O923" i="28" s="1"/>
  <c r="N923" i="28"/>
  <c r="I927" i="28"/>
  <c r="M927" i="28"/>
  <c r="N927" i="28"/>
  <c r="I931" i="28"/>
  <c r="M931" i="28"/>
  <c r="O931" i="28" s="1"/>
  <c r="N931" i="28"/>
  <c r="I935" i="28"/>
  <c r="M935" i="28"/>
  <c r="N935" i="28"/>
  <c r="I939" i="28"/>
  <c r="M939" i="28"/>
  <c r="O939" i="28" s="1"/>
  <c r="N939" i="28"/>
  <c r="I943" i="28"/>
  <c r="N943" i="28"/>
  <c r="M943" i="28"/>
  <c r="O943" i="28" s="1"/>
  <c r="I947" i="28"/>
  <c r="N947" i="28"/>
  <c r="M947" i="28"/>
  <c r="I951" i="28"/>
  <c r="N951" i="28"/>
  <c r="M951" i="28"/>
  <c r="O951" i="28" s="1"/>
  <c r="I955" i="28"/>
  <c r="N955" i="28"/>
  <c r="M955" i="28"/>
  <c r="I959" i="28"/>
  <c r="N959" i="28"/>
  <c r="M959" i="28"/>
  <c r="O959" i="28" s="1"/>
  <c r="I963" i="28"/>
  <c r="N963" i="28"/>
  <c r="M963" i="28"/>
  <c r="I967" i="28"/>
  <c r="N967" i="28"/>
  <c r="M967" i="28"/>
  <c r="O967" i="28" s="1"/>
  <c r="I971" i="28"/>
  <c r="N971" i="28"/>
  <c r="M971" i="28"/>
  <c r="I975" i="28"/>
  <c r="N975" i="28"/>
  <c r="M975" i="28"/>
  <c r="I979" i="28"/>
  <c r="N979" i="28"/>
  <c r="M979" i="28"/>
  <c r="I983" i="28"/>
  <c r="N983" i="28"/>
  <c r="M983" i="28"/>
  <c r="I987" i="28"/>
  <c r="N987" i="28"/>
  <c r="M987" i="28"/>
  <c r="I991" i="28"/>
  <c r="N991" i="28"/>
  <c r="M991" i="28"/>
  <c r="O991" i="28" s="1"/>
  <c r="I995" i="28"/>
  <c r="N995" i="28"/>
  <c r="M995" i="28"/>
  <c r="I999" i="28"/>
  <c r="N999" i="28"/>
  <c r="M999" i="28"/>
  <c r="O999" i="28" s="1"/>
  <c r="I1003" i="28"/>
  <c r="M1003" i="28"/>
  <c r="O1003" i="28" s="1"/>
  <c r="N1003" i="28"/>
  <c r="I1007" i="28"/>
  <c r="N1007" i="28"/>
  <c r="M1007" i="28"/>
  <c r="I1011" i="28"/>
  <c r="M1011" i="28"/>
  <c r="O1011" i="28" s="1"/>
  <c r="N1011" i="28"/>
  <c r="I1015" i="28"/>
  <c r="M1015" i="28"/>
  <c r="N1015" i="28"/>
  <c r="I1019" i="28"/>
  <c r="M1019" i="28"/>
  <c r="O1019" i="28" s="1"/>
  <c r="N1019" i="28"/>
  <c r="I1023" i="28"/>
  <c r="M1023" i="28"/>
  <c r="N1023" i="28"/>
  <c r="I1027" i="28"/>
  <c r="M1027" i="28"/>
  <c r="O1027" i="28" s="1"/>
  <c r="N1027" i="28"/>
  <c r="I1031" i="28"/>
  <c r="M1031" i="28"/>
  <c r="N1031" i="28"/>
  <c r="I1035" i="28"/>
  <c r="M1035" i="28"/>
  <c r="O1035" i="28" s="1"/>
  <c r="N1035" i="28"/>
  <c r="I1039" i="28"/>
  <c r="M1039" i="28"/>
  <c r="N1039" i="28"/>
  <c r="I3" i="28"/>
  <c r="N3" i="28"/>
  <c r="M3" i="28"/>
  <c r="I7" i="28"/>
  <c r="N7" i="28"/>
  <c r="M7" i="28"/>
  <c r="O7" i="28" s="1"/>
  <c r="H58" i="29" s="1"/>
  <c r="I19" i="28"/>
  <c r="N19" i="28"/>
  <c r="M19" i="28"/>
  <c r="I23" i="28"/>
  <c r="N23" i="28"/>
  <c r="M23" i="28"/>
  <c r="O23" i="28" s="1"/>
  <c r="I27" i="28"/>
  <c r="N27" i="28"/>
  <c r="M27" i="28"/>
  <c r="I43" i="28"/>
  <c r="M43" i="28"/>
  <c r="N43" i="28"/>
  <c r="I59" i="28"/>
  <c r="N59" i="28"/>
  <c r="M59" i="28"/>
  <c r="I79" i="28"/>
  <c r="N79" i="28"/>
  <c r="M79" i="28"/>
  <c r="O79" i="28" s="1"/>
  <c r="I83" i="28"/>
  <c r="N83" i="28"/>
  <c r="M83" i="28"/>
  <c r="I87" i="28"/>
  <c r="N87" i="28"/>
  <c r="M87" i="28"/>
  <c r="O87" i="28" s="1"/>
  <c r="I91" i="28"/>
  <c r="N91" i="28"/>
  <c r="M91" i="28"/>
  <c r="I99" i="28"/>
  <c r="N99" i="28"/>
  <c r="M99" i="28"/>
  <c r="O99" i="28" s="1"/>
  <c r="I103" i="28"/>
  <c r="N103" i="28"/>
  <c r="M103" i="28"/>
  <c r="I107" i="28"/>
  <c r="N107" i="28"/>
  <c r="M107" i="28"/>
  <c r="O107" i="28" s="1"/>
  <c r="H235" i="29" s="1"/>
  <c r="I127" i="28"/>
  <c r="N127" i="28"/>
  <c r="M127" i="28"/>
  <c r="I139" i="28"/>
  <c r="N139" i="28"/>
  <c r="M139" i="28"/>
  <c r="O139" i="28" s="1"/>
  <c r="H147" i="29" s="1"/>
  <c r="I143" i="28"/>
  <c r="N143" i="28"/>
  <c r="M143" i="28"/>
  <c r="I147" i="28"/>
  <c r="N147" i="28"/>
  <c r="M147" i="28"/>
  <c r="O147" i="28" s="1"/>
  <c r="H327" i="29" s="1"/>
  <c r="I159" i="28"/>
  <c r="N159" i="28"/>
  <c r="M159" i="28"/>
  <c r="I163" i="28"/>
  <c r="N163" i="28"/>
  <c r="M163" i="28"/>
  <c r="O163" i="28" s="1"/>
  <c r="I175" i="28"/>
  <c r="N175" i="28"/>
  <c r="M175" i="28"/>
  <c r="I195" i="28"/>
  <c r="N195" i="28"/>
  <c r="M195" i="28"/>
  <c r="O195" i="28" s="1"/>
  <c r="H229" i="29" s="1"/>
  <c r="I207" i="28"/>
  <c r="N207" i="28"/>
  <c r="M207" i="28"/>
  <c r="I211" i="28"/>
  <c r="N211" i="28"/>
  <c r="M211" i="28"/>
  <c r="O211" i="28" s="1"/>
  <c r="H48" i="29" s="1"/>
  <c r="I227" i="28"/>
  <c r="N227" i="28"/>
  <c r="M227" i="28"/>
  <c r="I231" i="28"/>
  <c r="N231" i="28"/>
  <c r="M231" i="28"/>
  <c r="O231" i="28" s="1"/>
  <c r="H331" i="29" s="1"/>
  <c r="I259" i="28"/>
  <c r="M259" i="28"/>
  <c r="O259" i="28" s="1"/>
  <c r="H237" i="29" s="1"/>
  <c r="N259" i="28"/>
  <c r="I263" i="28"/>
  <c r="M263" i="28"/>
  <c r="N263" i="28"/>
  <c r="I291" i="28"/>
  <c r="M291" i="28"/>
  <c r="O291" i="28" s="1"/>
  <c r="H133" i="29" s="1"/>
  <c r="N291" i="28"/>
  <c r="I6" i="28"/>
  <c r="N6" i="28"/>
  <c r="M6" i="28"/>
  <c r="O6" i="28" s="1"/>
  <c r="H520" i="29" s="1"/>
  <c r="I10" i="28"/>
  <c r="M10" i="28"/>
  <c r="O10" i="28" s="1"/>
  <c r="H473" i="29" s="1"/>
  <c r="N10" i="28"/>
  <c r="I14" i="28"/>
  <c r="N14" i="28"/>
  <c r="M14" i="28"/>
  <c r="O14" i="28" s="1"/>
  <c r="H54" i="29" s="1"/>
  <c r="I18" i="28"/>
  <c r="M18" i="28"/>
  <c r="O18" i="28" s="1"/>
  <c r="H426" i="29" s="1"/>
  <c r="N18" i="28"/>
  <c r="I22" i="28"/>
  <c r="N22" i="28"/>
  <c r="M22" i="28"/>
  <c r="O22" i="28" s="1"/>
  <c r="H195" i="29" s="1"/>
  <c r="I26" i="28"/>
  <c r="N26" i="28"/>
  <c r="M26" i="28"/>
  <c r="I30" i="28"/>
  <c r="N30" i="28"/>
  <c r="M30" i="28"/>
  <c r="O30" i="28" s="1"/>
  <c r="I34" i="28"/>
  <c r="N34" i="28"/>
  <c r="M34" i="28"/>
  <c r="I38" i="28"/>
  <c r="N38" i="28"/>
  <c r="M38" i="28"/>
  <c r="O38" i="28" s="1"/>
  <c r="I42" i="28"/>
  <c r="N42" i="28"/>
  <c r="M42" i="28"/>
  <c r="I46" i="28"/>
  <c r="N46" i="28"/>
  <c r="M46" i="28"/>
  <c r="O46" i="28" s="1"/>
  <c r="H59" i="29" s="1"/>
  <c r="I50" i="28"/>
  <c r="N50" i="28"/>
  <c r="M50" i="28"/>
  <c r="I54" i="28"/>
  <c r="N54" i="28"/>
  <c r="M54" i="28"/>
  <c r="O54" i="28" s="1"/>
  <c r="H455" i="29" s="1"/>
  <c r="I58" i="28"/>
  <c r="N58" i="28"/>
  <c r="M58" i="28"/>
  <c r="I62" i="28"/>
  <c r="N62" i="28"/>
  <c r="M62" i="28"/>
  <c r="O62" i="28" s="1"/>
  <c r="H391" i="29" s="1"/>
  <c r="I66" i="28"/>
  <c r="N66" i="28"/>
  <c r="M66" i="28"/>
  <c r="I70" i="28"/>
  <c r="N70" i="28"/>
  <c r="M70" i="28"/>
  <c r="O70" i="28" s="1"/>
  <c r="I74" i="28"/>
  <c r="N74" i="28"/>
  <c r="M74" i="28"/>
  <c r="I78" i="28"/>
  <c r="N78" i="28"/>
  <c r="M78" i="28"/>
  <c r="O78" i="28" s="1"/>
  <c r="I82" i="28"/>
  <c r="N82" i="28"/>
  <c r="M82" i="28"/>
  <c r="I86" i="28"/>
  <c r="N86" i="28"/>
  <c r="M86" i="28"/>
  <c r="O86" i="28" s="1"/>
  <c r="I90" i="28"/>
  <c r="N90" i="28"/>
  <c r="M90" i="28"/>
  <c r="I94" i="28"/>
  <c r="N94" i="28"/>
  <c r="M94" i="28"/>
  <c r="O94" i="28" s="1"/>
  <c r="I98" i="28"/>
  <c r="N98" i="28"/>
  <c r="M98" i="28"/>
  <c r="I102" i="28"/>
  <c r="N102" i="28"/>
  <c r="M102" i="28"/>
  <c r="O102" i="28" s="1"/>
  <c r="H380" i="29" s="1"/>
  <c r="I106" i="28"/>
  <c r="N106" i="28"/>
  <c r="M106" i="28"/>
  <c r="I110" i="28"/>
  <c r="N110" i="28"/>
  <c r="M110" i="28"/>
  <c r="O110" i="28" s="1"/>
  <c r="H368" i="29" s="1"/>
  <c r="I114" i="28"/>
  <c r="N114" i="28"/>
  <c r="M114" i="28"/>
  <c r="I118" i="28"/>
  <c r="N118" i="28"/>
  <c r="M118" i="28"/>
  <c r="O118" i="28" s="1"/>
  <c r="H507" i="29" s="1"/>
  <c r="I122" i="28"/>
  <c r="N122" i="28"/>
  <c r="M122" i="28"/>
  <c r="I126" i="28"/>
  <c r="N126" i="28"/>
  <c r="M126" i="28"/>
  <c r="O126" i="28" s="1"/>
  <c r="H355" i="29" s="1"/>
  <c r="I130" i="28"/>
  <c r="N130" i="28"/>
  <c r="M130" i="28"/>
  <c r="I134" i="28"/>
  <c r="N134" i="28"/>
  <c r="M134" i="28"/>
  <c r="O134" i="28" s="1"/>
  <c r="H512" i="29" s="1"/>
  <c r="I138" i="28"/>
  <c r="N138" i="28"/>
  <c r="M138" i="28"/>
  <c r="I142" i="28"/>
  <c r="N142" i="28"/>
  <c r="M142" i="28"/>
  <c r="O142" i="28" s="1"/>
  <c r="H339" i="29" s="1"/>
  <c r="I146" i="28"/>
  <c r="N146" i="28"/>
  <c r="M146" i="28"/>
  <c r="I150" i="28"/>
  <c r="N150" i="28"/>
  <c r="M150" i="28"/>
  <c r="O150" i="28" s="1"/>
  <c r="H429" i="29" s="1"/>
  <c r="I154" i="28"/>
  <c r="N154" i="28"/>
  <c r="M154" i="28"/>
  <c r="I158" i="28"/>
  <c r="M158" i="28"/>
  <c r="N158" i="28"/>
  <c r="I162" i="28"/>
  <c r="M162" i="28"/>
  <c r="O162" i="28" s="1"/>
  <c r="N162" i="28"/>
  <c r="I166" i="28"/>
  <c r="M166" i="28"/>
  <c r="N166" i="28"/>
  <c r="I170" i="28"/>
  <c r="M170" i="28"/>
  <c r="O170" i="28" s="1"/>
  <c r="H293" i="29" s="1"/>
  <c r="N170" i="28"/>
  <c r="I174" i="28"/>
  <c r="M174" i="28"/>
  <c r="N174" i="28"/>
  <c r="I178" i="28"/>
  <c r="M178" i="28"/>
  <c r="O178" i="28" s="1"/>
  <c r="H410" i="29" s="1"/>
  <c r="N178" i="28"/>
  <c r="I182" i="28"/>
  <c r="M182" i="28"/>
  <c r="N182" i="28"/>
  <c r="I186" i="28"/>
  <c r="M186" i="28"/>
  <c r="O186" i="28" s="1"/>
  <c r="H262" i="29" s="1"/>
  <c r="N186" i="28"/>
  <c r="I190" i="28"/>
  <c r="M190" i="28"/>
  <c r="N190" i="28"/>
  <c r="I194" i="28"/>
  <c r="M194" i="28"/>
  <c r="O194" i="28" s="1"/>
  <c r="N194" i="28"/>
  <c r="I198" i="28"/>
  <c r="M198" i="28"/>
  <c r="N198" i="28"/>
  <c r="I202" i="28"/>
  <c r="N202" i="28"/>
  <c r="M202" i="28"/>
  <c r="I206" i="28"/>
  <c r="N206" i="28"/>
  <c r="M206" i="28"/>
  <c r="O206" i="28" s="1"/>
  <c r="H138" i="29" s="1"/>
  <c r="I210" i="28"/>
  <c r="N210" i="28"/>
  <c r="M210" i="28"/>
  <c r="I214" i="28"/>
  <c r="N214" i="28"/>
  <c r="M214" i="28"/>
  <c r="O214" i="28" s="1"/>
  <c r="H118" i="29" s="1"/>
  <c r="I218" i="28"/>
  <c r="N218" i="28"/>
  <c r="M218" i="28"/>
  <c r="I222" i="28"/>
  <c r="N222" i="28"/>
  <c r="M222" i="28"/>
  <c r="O222" i="28" s="1"/>
  <c r="H499" i="29" s="1"/>
  <c r="I226" i="28"/>
  <c r="N226" i="28"/>
  <c r="M226" i="28"/>
  <c r="I230" i="28"/>
  <c r="N230" i="28"/>
  <c r="M230" i="28"/>
  <c r="O230" i="28" s="1"/>
  <c r="H493" i="29" s="1"/>
  <c r="I234" i="28"/>
  <c r="N234" i="28"/>
  <c r="M234" i="28"/>
  <c r="I238" i="28"/>
  <c r="N238" i="28"/>
  <c r="M238" i="28"/>
  <c r="O238" i="28" s="1"/>
  <c r="H188" i="29" s="1"/>
  <c r="I242" i="28"/>
  <c r="N242" i="28"/>
  <c r="M242" i="28"/>
  <c r="I246" i="28"/>
  <c r="N246" i="28"/>
  <c r="M246" i="28"/>
  <c r="O246" i="28" s="1"/>
  <c r="H308" i="29" s="1"/>
  <c r="I250" i="28"/>
  <c r="N250" i="28"/>
  <c r="M250" i="28"/>
  <c r="I254" i="28"/>
  <c r="N254" i="28"/>
  <c r="M254" i="28"/>
  <c r="O254" i="28" s="1"/>
  <c r="H423" i="29" s="1"/>
  <c r="I258" i="28"/>
  <c r="N258" i="28"/>
  <c r="M258" i="28"/>
  <c r="I262" i="28"/>
  <c r="N262" i="28"/>
  <c r="M262" i="28"/>
  <c r="O262" i="28" s="1"/>
  <c r="H259" i="29" s="1"/>
  <c r="I266" i="28"/>
  <c r="N266" i="28"/>
  <c r="M266" i="28"/>
  <c r="I270" i="28"/>
  <c r="N270" i="28"/>
  <c r="M270" i="28"/>
  <c r="O270" i="28" s="1"/>
  <c r="H75" i="29" s="1"/>
  <c r="I274" i="28"/>
  <c r="N274" i="28"/>
  <c r="M274" i="28"/>
  <c r="I278" i="28"/>
  <c r="N278" i="28"/>
  <c r="M278" i="28"/>
  <c r="O278" i="28" s="1"/>
  <c r="H159" i="29" s="1"/>
  <c r="I282" i="28"/>
  <c r="N282" i="28"/>
  <c r="M282" i="28"/>
  <c r="I286" i="28"/>
  <c r="N286" i="28"/>
  <c r="M286" i="28"/>
  <c r="O286" i="28" s="1"/>
  <c r="H363" i="29" s="1"/>
  <c r="I290" i="28"/>
  <c r="N290" i="28"/>
  <c r="M290" i="28"/>
  <c r="I294" i="28"/>
  <c r="N294" i="28"/>
  <c r="M294" i="28"/>
  <c r="O294" i="28" s="1"/>
  <c r="H360" i="29" s="1"/>
  <c r="I298" i="28"/>
  <c r="N298" i="28"/>
  <c r="M298" i="28"/>
  <c r="I302" i="28"/>
  <c r="N302" i="28"/>
  <c r="M302" i="28"/>
  <c r="O302" i="28" s="1"/>
  <c r="H344" i="29" s="1"/>
  <c r="I306" i="28"/>
  <c r="N306" i="28"/>
  <c r="M306" i="28"/>
  <c r="I310" i="28"/>
  <c r="N310" i="28"/>
  <c r="M310" i="28"/>
  <c r="O310" i="28" s="1"/>
  <c r="H572" i="29" s="1"/>
  <c r="I314" i="28"/>
  <c r="N314" i="28"/>
  <c r="M314" i="28"/>
  <c r="I318" i="28"/>
  <c r="N318" i="28"/>
  <c r="M318" i="28"/>
  <c r="O318" i="28" s="1"/>
  <c r="H454" i="29" s="1"/>
  <c r="I322" i="28"/>
  <c r="N322" i="28"/>
  <c r="M322" i="28"/>
  <c r="I326" i="28"/>
  <c r="N326" i="28"/>
  <c r="M326" i="28"/>
  <c r="O326" i="28" s="1"/>
  <c r="H298" i="29" s="1"/>
  <c r="I330" i="28"/>
  <c r="N330" i="28"/>
  <c r="M330" i="28"/>
  <c r="I334" i="28"/>
  <c r="N334" i="28"/>
  <c r="M334" i="28"/>
  <c r="O334" i="28" s="1"/>
  <c r="H270" i="29" s="1"/>
  <c r="I338" i="28"/>
  <c r="N338" i="28"/>
  <c r="M338" i="28"/>
  <c r="I342" i="28"/>
  <c r="N342" i="28"/>
  <c r="M342" i="28"/>
  <c r="O342" i="28" s="1"/>
  <c r="H552" i="29" s="1"/>
  <c r="I346" i="28"/>
  <c r="N346" i="28"/>
  <c r="M346" i="28"/>
  <c r="I350" i="28"/>
  <c r="N350" i="28"/>
  <c r="M350" i="28"/>
  <c r="O350" i="28" s="1"/>
  <c r="H373" i="29" s="1"/>
  <c r="I354" i="28"/>
  <c r="N354" i="28"/>
  <c r="M354" i="28"/>
  <c r="I358" i="28"/>
  <c r="N358" i="28"/>
  <c r="M358" i="28"/>
  <c r="O358" i="28" s="1"/>
  <c r="H468" i="29" s="1"/>
  <c r="I362" i="28"/>
  <c r="N362" i="28"/>
  <c r="M362" i="28"/>
  <c r="I366" i="28"/>
  <c r="N366" i="28"/>
  <c r="M366" i="28"/>
  <c r="O366" i="28" s="1"/>
  <c r="I370" i="28"/>
  <c r="M370" i="28"/>
  <c r="O370" i="28" s="1"/>
  <c r="H45" i="29" s="1"/>
  <c r="N370" i="28"/>
  <c r="I374" i="28"/>
  <c r="M374" i="28"/>
  <c r="N374" i="28"/>
  <c r="I378" i="28"/>
  <c r="N378" i="28"/>
  <c r="M378" i="28"/>
  <c r="I382" i="28"/>
  <c r="N382" i="28"/>
  <c r="M382" i="28"/>
  <c r="O382" i="28" s="1"/>
  <c r="H334" i="29" s="1"/>
  <c r="I386" i="28"/>
  <c r="N386" i="28"/>
  <c r="M386" i="28"/>
  <c r="I390" i="28"/>
  <c r="N390" i="28"/>
  <c r="M390" i="28"/>
  <c r="O390" i="28" s="1"/>
  <c r="H140" i="29" s="1"/>
  <c r="I394" i="28"/>
  <c r="N394" i="28"/>
  <c r="M394" i="28"/>
  <c r="I398" i="28"/>
  <c r="N398" i="28"/>
  <c r="M398" i="28"/>
  <c r="O398" i="28" s="1"/>
  <c r="H39" i="29" s="1"/>
  <c r="I402" i="28"/>
  <c r="N402" i="28"/>
  <c r="M402" i="28"/>
  <c r="I406" i="28"/>
  <c r="N406" i="28"/>
  <c r="M406" i="28"/>
  <c r="O406" i="28" s="1"/>
  <c r="H123" i="29" s="1"/>
  <c r="I410" i="28"/>
  <c r="N410" i="28"/>
  <c r="M410" i="28"/>
  <c r="I414" i="28"/>
  <c r="N414" i="28"/>
  <c r="M414" i="28"/>
  <c r="O414" i="28" s="1"/>
  <c r="H330" i="29" s="1"/>
  <c r="I418" i="28"/>
  <c r="N418" i="28"/>
  <c r="M418" i="28"/>
  <c r="I422" i="28"/>
  <c r="N422" i="28"/>
  <c r="M422" i="28"/>
  <c r="O422" i="28" s="1"/>
  <c r="I426" i="28"/>
  <c r="N426" i="28"/>
  <c r="M426" i="28"/>
  <c r="I430" i="28"/>
  <c r="N430" i="28"/>
  <c r="M430" i="28"/>
  <c r="O430" i="28" s="1"/>
  <c r="H449" i="29" s="1"/>
  <c r="I434" i="28"/>
  <c r="N434" i="28"/>
  <c r="M434" i="28"/>
  <c r="I438" i="28"/>
  <c r="N438" i="28"/>
  <c r="M438" i="28"/>
  <c r="O438" i="28" s="1"/>
  <c r="H14" i="29" s="1"/>
  <c r="I442" i="28"/>
  <c r="N442" i="28"/>
  <c r="M442" i="28"/>
  <c r="I446" i="28"/>
  <c r="N446" i="28"/>
  <c r="M446" i="28"/>
  <c r="O446" i="28" s="1"/>
  <c r="H399" i="29" s="1"/>
  <c r="I450" i="28"/>
  <c r="N450" i="28"/>
  <c r="M450" i="28"/>
  <c r="I454" i="28"/>
  <c r="N454" i="28"/>
  <c r="M454" i="28"/>
  <c r="O454" i="28" s="1"/>
  <c r="H299" i="29" s="1"/>
  <c r="I458" i="28"/>
  <c r="N458" i="28"/>
  <c r="M458" i="28"/>
  <c r="I462" i="28"/>
  <c r="N462" i="28"/>
  <c r="M462" i="28"/>
  <c r="O462" i="28" s="1"/>
  <c r="H23" i="29" s="1"/>
  <c r="I466" i="28"/>
  <c r="N466" i="28"/>
  <c r="M466" i="28"/>
  <c r="I470" i="28"/>
  <c r="N470" i="28"/>
  <c r="M470" i="28"/>
  <c r="O470" i="28" s="1"/>
  <c r="H165" i="29" s="1"/>
  <c r="I474" i="28"/>
  <c r="N474" i="28"/>
  <c r="M474" i="28"/>
  <c r="I478" i="28"/>
  <c r="N478" i="28"/>
  <c r="M478" i="28"/>
  <c r="O478" i="28" s="1"/>
  <c r="H94" i="29" s="1"/>
  <c r="I482" i="28"/>
  <c r="N482" i="28"/>
  <c r="M482" i="28"/>
  <c r="I486" i="28"/>
  <c r="N486" i="28"/>
  <c r="M486" i="28"/>
  <c r="O486" i="28" s="1"/>
  <c r="H233" i="29" s="1"/>
  <c r="I490" i="28"/>
  <c r="N490" i="28"/>
  <c r="M490" i="28"/>
  <c r="I494" i="28"/>
  <c r="N494" i="28"/>
  <c r="M494" i="28"/>
  <c r="O494" i="28" s="1"/>
  <c r="H370" i="29" s="1"/>
  <c r="I498" i="28"/>
  <c r="N498" i="28"/>
  <c r="M498" i="28"/>
  <c r="I502" i="28"/>
  <c r="N502" i="28"/>
  <c r="M502" i="28"/>
  <c r="O502" i="28" s="1"/>
  <c r="H121" i="29" s="1"/>
  <c r="I506" i="28"/>
  <c r="N506" i="28"/>
  <c r="M506" i="28"/>
  <c r="I510" i="28"/>
  <c r="N510" i="28"/>
  <c r="M510" i="28"/>
  <c r="O510" i="28" s="1"/>
  <c r="H311" i="29" s="1"/>
  <c r="I514" i="28"/>
  <c r="N514" i="28"/>
  <c r="M514" i="28"/>
  <c r="I518" i="28"/>
  <c r="N518" i="28"/>
  <c r="M518" i="28"/>
  <c r="O518" i="28" s="1"/>
  <c r="H108" i="29" s="1"/>
  <c r="I522" i="28"/>
  <c r="N522" i="28"/>
  <c r="M522" i="28"/>
  <c r="I526" i="28"/>
  <c r="N526" i="28"/>
  <c r="M526" i="28"/>
  <c r="O526" i="28" s="1"/>
  <c r="I530" i="28"/>
  <c r="N530" i="28"/>
  <c r="M530" i="28"/>
  <c r="I534" i="28"/>
  <c r="N534" i="28"/>
  <c r="M534" i="28"/>
  <c r="O534" i="28" s="1"/>
  <c r="I538" i="28"/>
  <c r="N538" i="28"/>
  <c r="M538" i="28"/>
  <c r="I542" i="28"/>
  <c r="N542" i="28"/>
  <c r="M542" i="28"/>
  <c r="O542" i="28" s="1"/>
  <c r="H251" i="29" s="1"/>
  <c r="I546" i="28"/>
  <c r="N546" i="28"/>
  <c r="M546" i="28"/>
  <c r="I550" i="28"/>
  <c r="N550" i="28"/>
  <c r="M550" i="28"/>
  <c r="O550" i="28" s="1"/>
  <c r="H568" i="29" s="1"/>
  <c r="I554" i="28"/>
  <c r="N554" i="28"/>
  <c r="M554" i="28"/>
  <c r="I558" i="28"/>
  <c r="N558" i="28"/>
  <c r="M558" i="28"/>
  <c r="O558" i="28" s="1"/>
  <c r="H375" i="29" s="1"/>
  <c r="I562" i="28"/>
  <c r="N562" i="28"/>
  <c r="M562" i="28"/>
  <c r="I566" i="28"/>
  <c r="N566" i="28"/>
  <c r="M566" i="28"/>
  <c r="O566" i="28" s="1"/>
  <c r="H556" i="29" s="1"/>
  <c r="I570" i="28"/>
  <c r="N570" i="28"/>
  <c r="M570" i="28"/>
  <c r="I574" i="28"/>
  <c r="N574" i="28"/>
  <c r="M574" i="28"/>
  <c r="O574" i="28" s="1"/>
  <c r="H180" i="29" s="1"/>
  <c r="I578" i="28"/>
  <c r="N578" i="28"/>
  <c r="M578" i="28"/>
  <c r="I582" i="28"/>
  <c r="N582" i="28"/>
  <c r="M582" i="28"/>
  <c r="O582" i="28" s="1"/>
  <c r="H174" i="29" s="1"/>
  <c r="I586" i="28"/>
  <c r="N586" i="28"/>
  <c r="M586" i="28"/>
  <c r="I590" i="28"/>
  <c r="N590" i="28"/>
  <c r="M590" i="28"/>
  <c r="O590" i="28" s="1"/>
  <c r="H63" i="29" s="1"/>
  <c r="I594" i="28"/>
  <c r="N594" i="28"/>
  <c r="M594" i="28"/>
  <c r="I598" i="28"/>
  <c r="N598" i="28"/>
  <c r="M598" i="28"/>
  <c r="O598" i="28" s="1"/>
  <c r="H547" i="29" s="1"/>
  <c r="I602" i="28"/>
  <c r="N602" i="28"/>
  <c r="M602" i="28"/>
  <c r="I606" i="28"/>
  <c r="N606" i="28"/>
  <c r="M606" i="28"/>
  <c r="O606" i="28" s="1"/>
  <c r="H501" i="29" s="1"/>
  <c r="I610" i="28"/>
  <c r="N610" i="28"/>
  <c r="M610" i="28"/>
  <c r="I614" i="28"/>
  <c r="N614" i="28"/>
  <c r="M614" i="28"/>
  <c r="O614" i="28" s="1"/>
  <c r="H203" i="29" s="1"/>
  <c r="I618" i="28"/>
  <c r="N618" i="28"/>
  <c r="M618" i="28"/>
  <c r="I622" i="28"/>
  <c r="N622" i="28"/>
  <c r="M622" i="28"/>
  <c r="O622" i="28" s="1"/>
  <c r="H218" i="29" s="1"/>
  <c r="I626" i="28"/>
  <c r="N626" i="28"/>
  <c r="M626" i="28"/>
  <c r="I630" i="28"/>
  <c r="N630" i="28"/>
  <c r="M630" i="28"/>
  <c r="O630" i="28" s="1"/>
  <c r="H519" i="29" s="1"/>
  <c r="I634" i="28"/>
  <c r="N634" i="28"/>
  <c r="M634" i="28"/>
  <c r="I638" i="28"/>
  <c r="N638" i="28"/>
  <c r="M638" i="28"/>
  <c r="O638" i="28" s="1"/>
  <c r="I642" i="28"/>
  <c r="N642" i="28"/>
  <c r="M642" i="28"/>
  <c r="I646" i="28"/>
  <c r="N646" i="28"/>
  <c r="M646" i="28"/>
  <c r="O646" i="28" s="1"/>
  <c r="H238" i="29" s="1"/>
  <c r="I650" i="28"/>
  <c r="N650" i="28"/>
  <c r="M650" i="28"/>
  <c r="I654" i="28"/>
  <c r="N654" i="28"/>
  <c r="M654" i="28"/>
  <c r="O654" i="28" s="1"/>
  <c r="I658" i="28"/>
  <c r="N658" i="28"/>
  <c r="M658" i="28"/>
  <c r="I662" i="28"/>
  <c r="N662" i="28"/>
  <c r="M662" i="28"/>
  <c r="O662" i="28" s="1"/>
  <c r="H562" i="29" s="1"/>
  <c r="I666" i="28"/>
  <c r="N666" i="28"/>
  <c r="M666" i="28"/>
  <c r="I670" i="28"/>
  <c r="N670" i="28"/>
  <c r="M670" i="28"/>
  <c r="O670" i="28" s="1"/>
  <c r="H457" i="29" s="1"/>
  <c r="I674" i="28"/>
  <c r="N674" i="28"/>
  <c r="M674" i="28"/>
  <c r="I678" i="28"/>
  <c r="N678" i="28"/>
  <c r="M678" i="28"/>
  <c r="O678" i="28" s="1"/>
  <c r="H576" i="29" s="1"/>
  <c r="I682" i="28"/>
  <c r="N682" i="28"/>
  <c r="M682" i="28"/>
  <c r="I686" i="28"/>
  <c r="N686" i="28"/>
  <c r="M686" i="28"/>
  <c r="O686" i="28" s="1"/>
  <c r="I690" i="28"/>
  <c r="N690" i="28"/>
  <c r="M690" i="28"/>
  <c r="I694" i="28"/>
  <c r="N694" i="28"/>
  <c r="M694" i="28"/>
  <c r="O694" i="28" s="1"/>
  <c r="I698" i="28"/>
  <c r="N698" i="28"/>
  <c r="M698" i="28"/>
  <c r="I702" i="28"/>
  <c r="N702" i="28"/>
  <c r="M702" i="28"/>
  <c r="O702" i="28" s="1"/>
  <c r="I706" i="28"/>
  <c r="N706" i="28"/>
  <c r="M706" i="28"/>
  <c r="I710" i="28"/>
  <c r="N710" i="28"/>
  <c r="M710" i="28"/>
  <c r="O710" i="28" s="1"/>
  <c r="I714" i="28"/>
  <c r="N714" i="28"/>
  <c r="M714" i="28"/>
  <c r="I718" i="28"/>
  <c r="N718" i="28"/>
  <c r="M718" i="28"/>
  <c r="O718" i="28" s="1"/>
  <c r="I722" i="28"/>
  <c r="N722" i="28"/>
  <c r="M722" i="28"/>
  <c r="I726" i="28"/>
  <c r="N726" i="28"/>
  <c r="M726" i="28"/>
  <c r="O726" i="28" s="1"/>
  <c r="I730" i="28"/>
  <c r="N730" i="28"/>
  <c r="M730" i="28"/>
  <c r="I734" i="28"/>
  <c r="N734" i="28"/>
  <c r="M734" i="28"/>
  <c r="O734" i="28" s="1"/>
  <c r="I738" i="28"/>
  <c r="N738" i="28"/>
  <c r="M738" i="28"/>
  <c r="I742" i="28"/>
  <c r="N742" i="28"/>
  <c r="M742" i="28"/>
  <c r="O742" i="28" s="1"/>
  <c r="I746" i="28"/>
  <c r="N746" i="28"/>
  <c r="M746" i="28"/>
  <c r="I750" i="28"/>
  <c r="N750" i="28"/>
  <c r="M750" i="28"/>
  <c r="O750" i="28" s="1"/>
  <c r="I754" i="28"/>
  <c r="N754" i="28"/>
  <c r="M754" i="28"/>
  <c r="I758" i="28"/>
  <c r="N758" i="28"/>
  <c r="M758" i="28"/>
  <c r="O758" i="28" s="1"/>
  <c r="I762" i="28"/>
  <c r="N762" i="28"/>
  <c r="M762" i="28"/>
  <c r="I766" i="28"/>
  <c r="N766" i="28"/>
  <c r="M766" i="28"/>
  <c r="O766" i="28" s="1"/>
  <c r="I770" i="28"/>
  <c r="N770" i="28"/>
  <c r="M770" i="28"/>
  <c r="I774" i="28"/>
  <c r="N774" i="28"/>
  <c r="M774" i="28"/>
  <c r="O774" i="28" s="1"/>
  <c r="I778" i="28"/>
  <c r="N778" i="28"/>
  <c r="M778" i="28"/>
  <c r="I782" i="28"/>
  <c r="N782" i="28"/>
  <c r="M782" i="28"/>
  <c r="O782" i="28" s="1"/>
  <c r="I786" i="28"/>
  <c r="N786" i="28"/>
  <c r="M786" i="28"/>
  <c r="I790" i="28"/>
  <c r="N790" i="28"/>
  <c r="M790" i="28"/>
  <c r="O790" i="28" s="1"/>
  <c r="I794" i="28"/>
  <c r="N794" i="28"/>
  <c r="M794" i="28"/>
  <c r="I798" i="28"/>
  <c r="N798" i="28"/>
  <c r="M798" i="28"/>
  <c r="O798" i="28" s="1"/>
  <c r="I802" i="28"/>
  <c r="N802" i="28"/>
  <c r="M802" i="28"/>
  <c r="I806" i="28"/>
  <c r="N806" i="28"/>
  <c r="M806" i="28"/>
  <c r="O806" i="28" s="1"/>
  <c r="I810" i="28"/>
  <c r="N810" i="28"/>
  <c r="M810" i="28"/>
  <c r="I814" i="28"/>
  <c r="N814" i="28"/>
  <c r="M814" i="28"/>
  <c r="O814" i="28" s="1"/>
  <c r="I818" i="28"/>
  <c r="N818" i="28"/>
  <c r="M818" i="28"/>
  <c r="I822" i="28"/>
  <c r="N822" i="28"/>
  <c r="M822" i="28"/>
  <c r="O822" i="28" s="1"/>
  <c r="I826" i="28"/>
  <c r="N826" i="28"/>
  <c r="M826" i="28"/>
  <c r="I830" i="28"/>
  <c r="N830" i="28"/>
  <c r="M830" i="28"/>
  <c r="O830" i="28" s="1"/>
  <c r="I834" i="28"/>
  <c r="N834" i="28"/>
  <c r="M834" i="28"/>
  <c r="I838" i="28"/>
  <c r="N838" i="28"/>
  <c r="M838" i="28"/>
  <c r="O838" i="28" s="1"/>
  <c r="I842" i="28"/>
  <c r="N842" i="28"/>
  <c r="M842" i="28"/>
  <c r="I846" i="28"/>
  <c r="N846" i="28"/>
  <c r="M846" i="28"/>
  <c r="O846" i="28" s="1"/>
  <c r="I850" i="28"/>
  <c r="N850" i="28"/>
  <c r="M850" i="28"/>
  <c r="I854" i="28"/>
  <c r="N854" i="28"/>
  <c r="M854" i="28"/>
  <c r="O854" i="28" s="1"/>
  <c r="I858" i="28"/>
  <c r="N858" i="28"/>
  <c r="M858" i="28"/>
  <c r="I862" i="28"/>
  <c r="N862" i="28"/>
  <c r="M862" i="28"/>
  <c r="O862" i="28" s="1"/>
  <c r="I866" i="28"/>
  <c r="N866" i="28"/>
  <c r="M866" i="28"/>
  <c r="I870" i="28"/>
  <c r="N870" i="28"/>
  <c r="M870" i="28"/>
  <c r="O870" i="28" s="1"/>
  <c r="I874" i="28"/>
  <c r="N874" i="28"/>
  <c r="M874" i="28"/>
  <c r="I878" i="28"/>
  <c r="N878" i="28"/>
  <c r="M878" i="28"/>
  <c r="O878" i="28" s="1"/>
  <c r="I882" i="28"/>
  <c r="N882" i="28"/>
  <c r="M882" i="28"/>
  <c r="I886" i="28"/>
  <c r="N886" i="28"/>
  <c r="M886" i="28"/>
  <c r="O886" i="28" s="1"/>
  <c r="I890" i="28"/>
  <c r="N890" i="28"/>
  <c r="M890" i="28"/>
  <c r="I894" i="28"/>
  <c r="N894" i="28"/>
  <c r="M894" i="28"/>
  <c r="O894" i="28" s="1"/>
  <c r="I898" i="28"/>
  <c r="N898" i="28"/>
  <c r="M898" i="28"/>
  <c r="I902" i="28"/>
  <c r="N902" i="28"/>
  <c r="M902" i="28"/>
  <c r="O902" i="28" s="1"/>
  <c r="I906" i="28"/>
  <c r="N906" i="28"/>
  <c r="M906" i="28"/>
  <c r="I910" i="28"/>
  <c r="N910" i="28"/>
  <c r="M910" i="28"/>
  <c r="O910" i="28" s="1"/>
  <c r="I914" i="28"/>
  <c r="N914" i="28"/>
  <c r="M914" i="28"/>
  <c r="I918" i="28"/>
  <c r="N918" i="28"/>
  <c r="M918" i="28"/>
  <c r="O918" i="28" s="1"/>
  <c r="I922" i="28"/>
  <c r="N922" i="28"/>
  <c r="M922" i="28"/>
  <c r="I926" i="28"/>
  <c r="N926" i="28"/>
  <c r="M926" i="28"/>
  <c r="O926" i="28" s="1"/>
  <c r="I930" i="28"/>
  <c r="N930" i="28"/>
  <c r="M930" i="28"/>
  <c r="I934" i="28"/>
  <c r="N934" i="28"/>
  <c r="M934" i="28"/>
  <c r="O934" i="28" s="1"/>
  <c r="I938" i="28"/>
  <c r="N938" i="28"/>
  <c r="M938" i="28"/>
  <c r="I942" i="28"/>
  <c r="N942" i="28"/>
  <c r="M942" i="28"/>
  <c r="O942" i="28" s="1"/>
  <c r="I946" i="28"/>
  <c r="N946" i="28"/>
  <c r="M946" i="28"/>
  <c r="I950" i="28"/>
  <c r="N950" i="28"/>
  <c r="M950" i="28"/>
  <c r="O950" i="28" s="1"/>
  <c r="I954" i="28"/>
  <c r="N954" i="28"/>
  <c r="M954" i="28"/>
  <c r="I958" i="28"/>
  <c r="N958" i="28"/>
  <c r="M958" i="28"/>
  <c r="O958" i="28" s="1"/>
  <c r="I962" i="28"/>
  <c r="N962" i="28"/>
  <c r="M962" i="28"/>
  <c r="I966" i="28"/>
  <c r="N966" i="28"/>
  <c r="M966" i="28"/>
  <c r="O966" i="28" s="1"/>
  <c r="I970" i="28"/>
  <c r="N970" i="28"/>
  <c r="M970" i="28"/>
  <c r="I974" i="28"/>
  <c r="N974" i="28"/>
  <c r="M974" i="28"/>
  <c r="O974" i="28" s="1"/>
  <c r="I978" i="28"/>
  <c r="N978" i="28"/>
  <c r="M978" i="28"/>
  <c r="I982" i="28"/>
  <c r="N982" i="28"/>
  <c r="M982" i="28"/>
  <c r="O982" i="28" s="1"/>
  <c r="I986" i="28"/>
  <c r="N986" i="28"/>
  <c r="M986" i="28"/>
  <c r="I990" i="28"/>
  <c r="N990" i="28"/>
  <c r="M990" i="28"/>
  <c r="O990" i="28" s="1"/>
  <c r="I994" i="28"/>
  <c r="N994" i="28"/>
  <c r="M994" i="28"/>
  <c r="I998" i="28"/>
  <c r="N998" i="28"/>
  <c r="M998" i="28"/>
  <c r="O998" i="28" s="1"/>
  <c r="I1002" i="28"/>
  <c r="N1002" i="28"/>
  <c r="M1002" i="28"/>
  <c r="I1006" i="28"/>
  <c r="N1006" i="28"/>
  <c r="M1006" i="28"/>
  <c r="O1006" i="28" s="1"/>
  <c r="I1010" i="28"/>
  <c r="N1010" i="28"/>
  <c r="M1010" i="28"/>
  <c r="I1014" i="28"/>
  <c r="N1014" i="28"/>
  <c r="M1014" i="28"/>
  <c r="O1014" i="28" s="1"/>
  <c r="I1018" i="28"/>
  <c r="N1018" i="28"/>
  <c r="M1018" i="28"/>
  <c r="I1022" i="28"/>
  <c r="N1022" i="28"/>
  <c r="M1022" i="28"/>
  <c r="O1022" i="28" s="1"/>
  <c r="I1026" i="28"/>
  <c r="N1026" i="28"/>
  <c r="M1026" i="28"/>
  <c r="I1030" i="28"/>
  <c r="N1030" i="28"/>
  <c r="M1030" i="28"/>
  <c r="O1030" i="28" s="1"/>
  <c r="I1034" i="28"/>
  <c r="N1034" i="28"/>
  <c r="M1034" i="28"/>
  <c r="I1038" i="28"/>
  <c r="N1038" i="28"/>
  <c r="M1038" i="28"/>
  <c r="O1038" i="28" s="1"/>
  <c r="I15" i="28"/>
  <c r="N15" i="28"/>
  <c r="M15" i="28"/>
  <c r="I51" i="28"/>
  <c r="N51" i="28"/>
  <c r="M51" i="28"/>
  <c r="O51" i="28" s="1"/>
  <c r="I55" i="28"/>
  <c r="N55" i="28"/>
  <c r="M55" i="28"/>
  <c r="I63" i="28"/>
  <c r="N63" i="28"/>
  <c r="M63" i="28"/>
  <c r="O63" i="28" s="1"/>
  <c r="H453" i="29" s="1"/>
  <c r="I123" i="28"/>
  <c r="N123" i="28"/>
  <c r="M123" i="28"/>
  <c r="I131" i="28"/>
  <c r="N131" i="28"/>
  <c r="M131" i="28"/>
  <c r="O131" i="28" s="1"/>
  <c r="H482" i="29" s="1"/>
  <c r="I151" i="28"/>
  <c r="N151" i="28"/>
  <c r="M151" i="28"/>
  <c r="I155" i="28"/>
  <c r="N155" i="28"/>
  <c r="M155" i="28"/>
  <c r="O155" i="28" s="1"/>
  <c r="I215" i="28"/>
  <c r="N215" i="28"/>
  <c r="M215" i="28"/>
  <c r="I219" i="28"/>
  <c r="N219" i="28"/>
  <c r="M219" i="28"/>
  <c r="O219" i="28" s="1"/>
  <c r="H35" i="29" s="1"/>
  <c r="I235" i="28"/>
  <c r="N235" i="28"/>
  <c r="M235" i="28"/>
  <c r="I239" i="28"/>
  <c r="N239" i="28"/>
  <c r="M239" i="28"/>
  <c r="O239" i="28" s="1"/>
  <c r="H15" i="29" s="1"/>
  <c r="I243" i="28"/>
  <c r="N243" i="28"/>
  <c r="M243" i="28"/>
  <c r="I247" i="28"/>
  <c r="N247" i="28"/>
  <c r="M247" i="28"/>
  <c r="O247" i="28" s="1"/>
  <c r="I251" i="28"/>
  <c r="M251" i="28"/>
  <c r="O251" i="28" s="1"/>
  <c r="H224" i="29" s="1"/>
  <c r="N251" i="28"/>
  <c r="I255" i="28"/>
  <c r="M255" i="28"/>
  <c r="N255" i="28"/>
  <c r="I267" i="28"/>
  <c r="M267" i="28"/>
  <c r="O267" i="28" s="1"/>
  <c r="H536" i="29" s="1"/>
  <c r="N267" i="28"/>
  <c r="I275" i="28"/>
  <c r="M275" i="28"/>
  <c r="N275" i="28"/>
  <c r="I279" i="28"/>
  <c r="M279" i="28"/>
  <c r="O279" i="28" s="1"/>
  <c r="H537" i="29" s="1"/>
  <c r="N279" i="28"/>
  <c r="I295" i="28"/>
  <c r="M295" i="28"/>
  <c r="N295" i="28"/>
  <c r="I5" i="28"/>
  <c r="N5" i="28"/>
  <c r="M5" i="28"/>
  <c r="I9" i="28"/>
  <c r="N9" i="28"/>
  <c r="M9" i="28"/>
  <c r="O9" i="28" s="1"/>
  <c r="I13" i="28"/>
  <c r="N13" i="28"/>
  <c r="M13" i="28"/>
  <c r="I17" i="28"/>
  <c r="N17" i="28"/>
  <c r="M17" i="28"/>
  <c r="O17" i="28" s="1"/>
  <c r="H194" i="29" s="1"/>
  <c r="I21" i="28"/>
  <c r="N21" i="28"/>
  <c r="M21" i="28"/>
  <c r="I25" i="28"/>
  <c r="N25" i="28"/>
  <c r="M25" i="28"/>
  <c r="O25" i="28" s="1"/>
  <c r="H20" i="29" s="1"/>
  <c r="I29" i="28"/>
  <c r="N29" i="28"/>
  <c r="M29" i="28"/>
  <c r="I33" i="28"/>
  <c r="M33" i="28"/>
  <c r="N33" i="28"/>
  <c r="I37" i="28"/>
  <c r="M37" i="28"/>
  <c r="O37" i="28" s="1"/>
  <c r="N37" i="28"/>
  <c r="I41" i="28"/>
  <c r="M41" i="28"/>
  <c r="N41" i="28"/>
  <c r="I45" i="28"/>
  <c r="M45" i="28"/>
  <c r="O45" i="28" s="1"/>
  <c r="H157" i="29" s="1"/>
  <c r="N45" i="28"/>
  <c r="I49" i="28"/>
  <c r="N49" i="28"/>
  <c r="M49" i="28"/>
  <c r="O49" i="28" s="1"/>
  <c r="H151" i="29" s="1"/>
  <c r="I53" i="28"/>
  <c r="N53" i="28"/>
  <c r="M53" i="28"/>
  <c r="I57" i="28"/>
  <c r="N57" i="28"/>
  <c r="M57" i="28"/>
  <c r="O57" i="28" s="1"/>
  <c r="I61" i="28"/>
  <c r="N61" i="28"/>
  <c r="M61" i="28"/>
  <c r="I65" i="28"/>
  <c r="N65" i="28"/>
  <c r="M65" i="28"/>
  <c r="O65" i="28" s="1"/>
  <c r="I69" i="28"/>
  <c r="N69" i="28"/>
  <c r="M69" i="28"/>
  <c r="I73" i="28"/>
  <c r="N73" i="28"/>
  <c r="M73" i="28"/>
  <c r="O73" i="28" s="1"/>
  <c r="H388" i="29" s="1"/>
  <c r="I77" i="28"/>
  <c r="N77" i="28"/>
  <c r="M77" i="28"/>
  <c r="I81" i="28"/>
  <c r="N81" i="28"/>
  <c r="M81" i="28"/>
  <c r="O81" i="28" s="1"/>
  <c r="H477" i="29" s="1"/>
  <c r="I85" i="28"/>
  <c r="N85" i="28"/>
  <c r="M85" i="28"/>
  <c r="I89" i="28"/>
  <c r="N89" i="28"/>
  <c r="M89" i="28"/>
  <c r="O89" i="28" s="1"/>
  <c r="H3" i="29" s="1"/>
  <c r="I93" i="28"/>
  <c r="N93" i="28"/>
  <c r="M93" i="28"/>
  <c r="I97" i="28"/>
  <c r="N97" i="28"/>
  <c r="M97" i="28"/>
  <c r="O97" i="28" s="1"/>
  <c r="H178" i="29" s="1"/>
  <c r="I101" i="28"/>
  <c r="N101" i="28"/>
  <c r="M101" i="28"/>
  <c r="I105" i="28"/>
  <c r="N105" i="28"/>
  <c r="M105" i="28"/>
  <c r="O105" i="28" s="1"/>
  <c r="H201" i="29" s="1"/>
  <c r="I109" i="28"/>
  <c r="N109" i="28"/>
  <c r="M109" i="28"/>
  <c r="I113" i="28"/>
  <c r="N113" i="28"/>
  <c r="M113" i="28"/>
  <c r="O113" i="28" s="1"/>
  <c r="H162" i="29" s="1"/>
  <c r="I117" i="28"/>
  <c r="N117" i="28"/>
  <c r="M117" i="28"/>
  <c r="I121" i="28"/>
  <c r="N121" i="28"/>
  <c r="M121" i="28"/>
  <c r="O121" i="28" s="1"/>
  <c r="I125" i="28"/>
  <c r="N125" i="28"/>
  <c r="M125" i="28"/>
  <c r="I129" i="28"/>
  <c r="N129" i="28"/>
  <c r="M129" i="28"/>
  <c r="O129" i="28" s="1"/>
  <c r="H508" i="29" s="1"/>
  <c r="I133" i="28"/>
  <c r="N133" i="28"/>
  <c r="M133" i="28"/>
  <c r="I137" i="28"/>
  <c r="N137" i="28"/>
  <c r="M137" i="28"/>
  <c r="O137" i="28" s="1"/>
  <c r="H365" i="29" s="1"/>
  <c r="I141" i="28"/>
  <c r="N141" i="28"/>
  <c r="M141" i="28"/>
  <c r="I145" i="28"/>
  <c r="N145" i="28"/>
  <c r="M145" i="28"/>
  <c r="O145" i="28" s="1"/>
  <c r="H577" i="29" s="1"/>
  <c r="I149" i="28"/>
  <c r="N149" i="28"/>
  <c r="M149" i="28"/>
  <c r="I153" i="28"/>
  <c r="N153" i="28"/>
  <c r="M153" i="28"/>
  <c r="O153" i="28" s="1"/>
  <c r="H448" i="29" s="1"/>
  <c r="I157" i="28"/>
  <c r="N157" i="28"/>
  <c r="M157" i="28"/>
  <c r="I161" i="28"/>
  <c r="N161" i="28"/>
  <c r="M161" i="28"/>
  <c r="O161" i="28" s="1"/>
  <c r="H432" i="29" s="1"/>
  <c r="I165" i="28"/>
  <c r="N165" i="28"/>
  <c r="M165" i="28"/>
  <c r="I169" i="28"/>
  <c r="N169" i="28"/>
  <c r="M169" i="28"/>
  <c r="O169" i="28" s="1"/>
  <c r="H192" i="29" s="1"/>
  <c r="I173" i="28"/>
  <c r="N173" i="28"/>
  <c r="M173" i="28"/>
  <c r="I177" i="28"/>
  <c r="N177" i="28"/>
  <c r="M177" i="28"/>
  <c r="O177" i="28" s="1"/>
  <c r="H240" i="29" s="1"/>
  <c r="I181" i="28"/>
  <c r="N181" i="28"/>
  <c r="M181" i="28"/>
  <c r="I185" i="28"/>
  <c r="N185" i="28"/>
  <c r="M185" i="28"/>
  <c r="O185" i="28" s="1"/>
  <c r="H62" i="29" s="1"/>
  <c r="I189" i="28"/>
  <c r="N189" i="28"/>
  <c r="M189" i="28"/>
  <c r="I193" i="28"/>
  <c r="N193" i="28"/>
  <c r="M193" i="28"/>
  <c r="O193" i="28" s="1"/>
  <c r="I197" i="28"/>
  <c r="N197" i="28"/>
  <c r="M197" i="28"/>
  <c r="I201" i="28"/>
  <c r="N201" i="28"/>
  <c r="M201" i="28"/>
  <c r="O201" i="28" s="1"/>
  <c r="H476" i="29" s="1"/>
  <c r="I205" i="28"/>
  <c r="N205" i="28"/>
  <c r="M205" i="28"/>
  <c r="I209" i="28"/>
  <c r="N209" i="28"/>
  <c r="M209" i="28"/>
  <c r="O209" i="28" s="1"/>
  <c r="H43" i="29" s="1"/>
  <c r="I213" i="28"/>
  <c r="N213" i="28"/>
  <c r="M213" i="28"/>
  <c r="I217" i="28"/>
  <c r="N217" i="28"/>
  <c r="M217" i="28"/>
  <c r="O217" i="28" s="1"/>
  <c r="H523" i="29" s="1"/>
  <c r="I221" i="28"/>
  <c r="N221" i="28"/>
  <c r="M221" i="28"/>
  <c r="I225" i="28"/>
  <c r="N225" i="28"/>
  <c r="M225" i="28"/>
  <c r="O225" i="28" s="1"/>
  <c r="H122" i="29" s="1"/>
  <c r="I229" i="28"/>
  <c r="N229" i="28"/>
  <c r="M229" i="28"/>
  <c r="I233" i="28"/>
  <c r="N233" i="28"/>
  <c r="M233" i="28"/>
  <c r="O233" i="28" s="1"/>
  <c r="I237" i="28"/>
  <c r="N237" i="28"/>
  <c r="M237" i="28"/>
  <c r="I241" i="28"/>
  <c r="N241" i="28"/>
  <c r="M241" i="28"/>
  <c r="O241" i="28" s="1"/>
  <c r="H24" i="29" s="1"/>
  <c r="I245" i="28"/>
  <c r="N245" i="28"/>
  <c r="M245" i="28"/>
  <c r="I249" i="28"/>
  <c r="M249" i="28"/>
  <c r="N249" i="28"/>
  <c r="I253" i="28"/>
  <c r="M253" i="28"/>
  <c r="O253" i="28" s="1"/>
  <c r="H413" i="29" s="1"/>
  <c r="N253" i="28"/>
  <c r="I257" i="28"/>
  <c r="M257" i="28"/>
  <c r="N257" i="28"/>
  <c r="I261" i="28"/>
  <c r="M261" i="28"/>
  <c r="O261" i="28" s="1"/>
  <c r="H2" i="29" s="1"/>
  <c r="N261" i="28"/>
  <c r="I265" i="28"/>
  <c r="M265" i="28"/>
  <c r="N265" i="28"/>
  <c r="I269" i="28"/>
  <c r="M269" i="28"/>
  <c r="O269" i="28" s="1"/>
  <c r="H81" i="29" s="1"/>
  <c r="N269" i="28"/>
  <c r="I273" i="28"/>
  <c r="M273" i="28"/>
  <c r="N273" i="28"/>
  <c r="I277" i="28"/>
  <c r="M277" i="28"/>
  <c r="O277" i="28" s="1"/>
  <c r="H583" i="29" s="1"/>
  <c r="N277" i="28"/>
  <c r="I281" i="28"/>
  <c r="M281" i="28"/>
  <c r="N281" i="28"/>
  <c r="I285" i="28"/>
  <c r="M285" i="28"/>
  <c r="N285" i="28"/>
  <c r="I289" i="28"/>
  <c r="M289" i="28"/>
  <c r="N289" i="28"/>
  <c r="I293" i="28"/>
  <c r="M293" i="28"/>
  <c r="O293" i="28" s="1"/>
  <c r="H367" i="29" s="1"/>
  <c r="N293" i="28"/>
  <c r="I297" i="28"/>
  <c r="M297" i="28"/>
  <c r="N297" i="28"/>
  <c r="I301" i="28"/>
  <c r="M301" i="28"/>
  <c r="N301" i="28"/>
  <c r="I305" i="28"/>
  <c r="M305" i="28"/>
  <c r="N305" i="28"/>
  <c r="I309" i="28"/>
  <c r="M309" i="28"/>
  <c r="O309" i="28" s="1"/>
  <c r="H322" i="29" s="1"/>
  <c r="N309" i="28"/>
  <c r="I313" i="28"/>
  <c r="M313" i="28"/>
  <c r="N313" i="28"/>
  <c r="I317" i="28"/>
  <c r="M317" i="28"/>
  <c r="N317" i="28"/>
  <c r="I321" i="28"/>
  <c r="M321" i="28"/>
  <c r="N321" i="28"/>
  <c r="I325" i="28"/>
  <c r="M325" i="28"/>
  <c r="O325" i="28" s="1"/>
  <c r="H294" i="29" s="1"/>
  <c r="N325" i="28"/>
  <c r="I329" i="28"/>
  <c r="N329" i="28"/>
  <c r="M329" i="28"/>
  <c r="O329" i="28" s="1"/>
  <c r="H302" i="29" s="1"/>
  <c r="I333" i="28"/>
  <c r="N333" i="28"/>
  <c r="M333" i="28"/>
  <c r="I337" i="28"/>
  <c r="N337" i="28"/>
  <c r="M337" i="28"/>
  <c r="O337" i="28" s="1"/>
  <c r="H435" i="29" s="1"/>
  <c r="I341" i="28"/>
  <c r="N341" i="28"/>
  <c r="M341" i="28"/>
  <c r="I345" i="28"/>
  <c r="N345" i="28"/>
  <c r="M345" i="28"/>
  <c r="O345" i="28" s="1"/>
  <c r="H543" i="29" s="1"/>
  <c r="I349" i="28"/>
  <c r="N349" i="28"/>
  <c r="O349" i="28" s="1"/>
  <c r="H76" i="29" s="1"/>
  <c r="M349" i="28"/>
  <c r="I353" i="28"/>
  <c r="N353" i="28"/>
  <c r="M353" i="28"/>
  <c r="O353" i="28" s="1"/>
  <c r="H152" i="29" s="1"/>
  <c r="I357" i="28"/>
  <c r="N357" i="28"/>
  <c r="M357" i="28"/>
  <c r="I361" i="28"/>
  <c r="N361" i="28"/>
  <c r="M361" i="28"/>
  <c r="O361" i="28" s="1"/>
  <c r="H37" i="29" s="1"/>
  <c r="I365" i="28"/>
  <c r="N365" i="28"/>
  <c r="M365" i="28"/>
  <c r="I369" i="28"/>
  <c r="M369" i="28"/>
  <c r="N369" i="28"/>
  <c r="I373" i="28"/>
  <c r="M373" i="28"/>
  <c r="O373" i="28" s="1"/>
  <c r="H116" i="29" s="1"/>
  <c r="N373" i="28"/>
  <c r="I377" i="28"/>
  <c r="N377" i="28"/>
  <c r="M377" i="28"/>
  <c r="O377" i="28" s="1"/>
  <c r="H487" i="29" s="1"/>
  <c r="I381" i="28"/>
  <c r="N381" i="28"/>
  <c r="M381" i="28"/>
  <c r="I385" i="28"/>
  <c r="N385" i="28"/>
  <c r="M385" i="28"/>
  <c r="O385" i="28" s="1"/>
  <c r="H351" i="29" s="1"/>
  <c r="I389" i="28"/>
  <c r="M389" i="28"/>
  <c r="O389" i="28" s="1"/>
  <c r="H31" i="29" s="1"/>
  <c r="N389" i="28"/>
  <c r="I393" i="28"/>
  <c r="M393" i="28"/>
  <c r="N393" i="28"/>
  <c r="I397" i="28"/>
  <c r="M397" i="28"/>
  <c r="O397" i="28" s="1"/>
  <c r="H119" i="29" s="1"/>
  <c r="N397" i="28"/>
  <c r="I401" i="28"/>
  <c r="M401" i="28"/>
  <c r="N401" i="28"/>
  <c r="I405" i="28"/>
  <c r="M405" i="28"/>
  <c r="O405" i="28" s="1"/>
  <c r="H337" i="29" s="1"/>
  <c r="N405" i="28"/>
  <c r="I409" i="28"/>
  <c r="M409" i="28"/>
  <c r="N409" i="28"/>
  <c r="I413" i="28"/>
  <c r="M413" i="28"/>
  <c r="O413" i="28" s="1"/>
  <c r="H326" i="29" s="1"/>
  <c r="N413" i="28"/>
  <c r="I417" i="28"/>
  <c r="M417" i="28"/>
  <c r="N417" i="28"/>
  <c r="I421" i="28"/>
  <c r="M421" i="28"/>
  <c r="O421" i="28" s="1"/>
  <c r="H103" i="29" s="1"/>
  <c r="N421" i="28"/>
  <c r="I425" i="28"/>
  <c r="M425" i="28"/>
  <c r="N425" i="28"/>
  <c r="I429" i="28"/>
  <c r="M429" i="28"/>
  <c r="O429" i="28" s="1"/>
  <c r="N429" i="28"/>
  <c r="I433" i="28"/>
  <c r="M433" i="28"/>
  <c r="N433" i="28"/>
  <c r="I437" i="28"/>
  <c r="M437" i="28"/>
  <c r="O437" i="28" s="1"/>
  <c r="H431" i="29" s="1"/>
  <c r="N437" i="28"/>
  <c r="I441" i="28"/>
  <c r="M441" i="28"/>
  <c r="N441" i="28"/>
  <c r="I445" i="28"/>
  <c r="M445" i="28"/>
  <c r="O445" i="28" s="1"/>
  <c r="H303" i="29" s="1"/>
  <c r="N445" i="28"/>
  <c r="I449" i="28"/>
  <c r="M449" i="28"/>
  <c r="N449" i="28"/>
  <c r="I453" i="28"/>
  <c r="M453" i="28"/>
  <c r="O453" i="28" s="1"/>
  <c r="H292" i="29" s="1"/>
  <c r="N453" i="28"/>
  <c r="I457" i="28"/>
  <c r="M457" i="28"/>
  <c r="N457" i="28"/>
  <c r="I461" i="28"/>
  <c r="M461" i="28"/>
  <c r="O461" i="28" s="1"/>
  <c r="H167" i="29" s="1"/>
  <c r="N461" i="28"/>
  <c r="I465" i="28"/>
  <c r="M465" i="28"/>
  <c r="N465" i="28"/>
  <c r="I469" i="28"/>
  <c r="M469" i="28"/>
  <c r="O469" i="28" s="1"/>
  <c r="H408" i="29" s="1"/>
  <c r="N469" i="28"/>
  <c r="I473" i="28"/>
  <c r="M473" i="28"/>
  <c r="N473" i="28"/>
  <c r="I477" i="28"/>
  <c r="M477" i="28"/>
  <c r="O477" i="28" s="1"/>
  <c r="H541" i="29" s="1"/>
  <c r="N477" i="28"/>
  <c r="I481" i="28"/>
  <c r="M481" i="28"/>
  <c r="N481" i="28"/>
  <c r="I485" i="28"/>
  <c r="M485" i="28"/>
  <c r="O485" i="28" s="1"/>
  <c r="H272" i="29" s="1"/>
  <c r="N485" i="28"/>
  <c r="I489" i="28"/>
  <c r="M489" i="28"/>
  <c r="N489" i="28"/>
  <c r="I493" i="28"/>
  <c r="M493" i="28"/>
  <c r="O493" i="28" s="1"/>
  <c r="H83" i="29" s="1"/>
  <c r="N493" i="28"/>
  <c r="I497" i="28"/>
  <c r="M497" i="28"/>
  <c r="N497" i="28"/>
  <c r="I501" i="28"/>
  <c r="M501" i="28"/>
  <c r="O501" i="28" s="1"/>
  <c r="H500" i="29" s="1"/>
  <c r="N501" i="28"/>
  <c r="I505" i="28"/>
  <c r="M505" i="28"/>
  <c r="N505" i="28"/>
  <c r="I509" i="28"/>
  <c r="M509" i="28"/>
  <c r="O509" i="28" s="1"/>
  <c r="H567" i="29" s="1"/>
  <c r="N509" i="28"/>
  <c r="I513" i="28"/>
  <c r="M513" i="28"/>
  <c r="N513" i="28"/>
  <c r="I517" i="28"/>
  <c r="M517" i="28"/>
  <c r="O517" i="28" s="1"/>
  <c r="H198" i="29" s="1"/>
  <c r="N517" i="28"/>
  <c r="I521" i="28"/>
  <c r="M521" i="28"/>
  <c r="N521" i="28"/>
  <c r="I525" i="28"/>
  <c r="M525" i="28"/>
  <c r="O525" i="28" s="1"/>
  <c r="H402" i="29" s="1"/>
  <c r="N525" i="28"/>
  <c r="I529" i="28"/>
  <c r="M529" i="28"/>
  <c r="N529" i="28"/>
  <c r="I533" i="28"/>
  <c r="M533" i="28"/>
  <c r="O533" i="28" s="1"/>
  <c r="N533" i="28"/>
  <c r="I537" i="28"/>
  <c r="M537" i="28"/>
  <c r="N537" i="28"/>
  <c r="I541" i="28"/>
  <c r="M541" i="28"/>
  <c r="O541" i="28" s="1"/>
  <c r="H553" i="29" s="1"/>
  <c r="N541" i="28"/>
  <c r="I545" i="28"/>
  <c r="M545" i="28"/>
  <c r="N545" i="28"/>
  <c r="I549" i="28"/>
  <c r="M549" i="28"/>
  <c r="O549" i="28" s="1"/>
  <c r="H338" i="29" s="1"/>
  <c r="N549" i="28"/>
  <c r="I553" i="28"/>
  <c r="M553" i="28"/>
  <c r="N553" i="28"/>
  <c r="I557" i="28"/>
  <c r="M557" i="28"/>
  <c r="O557" i="28" s="1"/>
  <c r="H102" i="29" s="1"/>
  <c r="N557" i="28"/>
  <c r="I561" i="28"/>
  <c r="M561" i="28"/>
  <c r="N561" i="28"/>
  <c r="I565" i="28"/>
  <c r="M565" i="28"/>
  <c r="O565" i="28" s="1"/>
  <c r="H531" i="29" s="1"/>
  <c r="N565" i="28"/>
  <c r="I569" i="28"/>
  <c r="M569" i="28"/>
  <c r="N569" i="28"/>
  <c r="I573" i="28"/>
  <c r="M573" i="28"/>
  <c r="O573" i="28" s="1"/>
  <c r="H221" i="29" s="1"/>
  <c r="N573" i="28"/>
  <c r="I577" i="28"/>
  <c r="M577" i="28"/>
  <c r="N577" i="28"/>
  <c r="I581" i="28"/>
  <c r="M581" i="28"/>
  <c r="O581" i="28" s="1"/>
  <c r="H100" i="29" s="1"/>
  <c r="N581" i="28"/>
  <c r="I585" i="28"/>
  <c r="M585" i="28"/>
  <c r="N585" i="28"/>
  <c r="I589" i="28"/>
  <c r="M589" i="28"/>
  <c r="O589" i="28" s="1"/>
  <c r="H215" i="29" s="1"/>
  <c r="N589" i="28"/>
  <c r="I593" i="28"/>
  <c r="M593" i="28"/>
  <c r="N593" i="28"/>
  <c r="I597" i="28"/>
  <c r="M597" i="28"/>
  <c r="O597" i="28" s="1"/>
  <c r="H82" i="29" s="1"/>
  <c r="N597" i="28"/>
  <c r="I601" i="28"/>
  <c r="M601" i="28"/>
  <c r="N601" i="28"/>
  <c r="I605" i="28"/>
  <c r="M605" i="28"/>
  <c r="O605" i="28" s="1"/>
  <c r="N605" i="28"/>
  <c r="I609" i="28"/>
  <c r="M609" i="28"/>
  <c r="N609" i="28"/>
  <c r="I613" i="28"/>
  <c r="M613" i="28"/>
  <c r="O613" i="28" s="1"/>
  <c r="H243" i="29" s="1"/>
  <c r="N613" i="28"/>
  <c r="I617" i="28"/>
  <c r="M617" i="28"/>
  <c r="N617" i="28"/>
  <c r="I621" i="28"/>
  <c r="M621" i="28"/>
  <c r="O621" i="28" s="1"/>
  <c r="H205" i="29" s="1"/>
  <c r="N621" i="28"/>
  <c r="I625" i="28"/>
  <c r="M625" i="28"/>
  <c r="N625" i="28"/>
  <c r="I629" i="28"/>
  <c r="M629" i="28"/>
  <c r="O629" i="28" s="1"/>
  <c r="H332" i="29" s="1"/>
  <c r="N629" i="28"/>
  <c r="I633" i="28"/>
  <c r="M633" i="28"/>
  <c r="N633" i="28"/>
  <c r="I637" i="28"/>
  <c r="M637" i="28"/>
  <c r="O637" i="28" s="1"/>
  <c r="H566" i="29" s="1"/>
  <c r="N637" i="28"/>
  <c r="I641" i="28"/>
  <c r="M641" i="28"/>
  <c r="N641" i="28"/>
  <c r="I645" i="28"/>
  <c r="M645" i="28"/>
  <c r="O645" i="28" s="1"/>
  <c r="H421" i="29" s="1"/>
  <c r="N645" i="28"/>
  <c r="I649" i="28"/>
  <c r="M649" i="28"/>
  <c r="N649" i="28"/>
  <c r="I653" i="28"/>
  <c r="M653" i="28"/>
  <c r="O653" i="28" s="1"/>
  <c r="N653" i="28"/>
  <c r="I657" i="28"/>
  <c r="M657" i="28"/>
  <c r="N657" i="28"/>
  <c r="I661" i="28"/>
  <c r="M661" i="28"/>
  <c r="O661" i="28" s="1"/>
  <c r="N661" i="28"/>
  <c r="I665" i="28"/>
  <c r="M665" i="28"/>
  <c r="N665" i="28"/>
  <c r="I669" i="28"/>
  <c r="M669" i="28"/>
  <c r="O669" i="28" s="1"/>
  <c r="H277" i="29" s="1"/>
  <c r="N669" i="28"/>
  <c r="I673" i="28"/>
  <c r="M673" i="28"/>
  <c r="N673" i="28"/>
  <c r="I677" i="28"/>
  <c r="M677" i="28"/>
  <c r="O677" i="28" s="1"/>
  <c r="H71" i="29" s="1"/>
  <c r="N677" i="28"/>
  <c r="I681" i="28"/>
  <c r="M681" i="28"/>
  <c r="N681" i="28"/>
  <c r="I685" i="28"/>
  <c r="M685" i="28"/>
  <c r="O685" i="28" s="1"/>
  <c r="H580" i="29" s="1"/>
  <c r="N685" i="28"/>
  <c r="I689" i="28"/>
  <c r="M689" i="28"/>
  <c r="N689" i="28"/>
  <c r="I693" i="28"/>
  <c r="M693" i="28"/>
  <c r="O693" i="28" s="1"/>
  <c r="N693" i="28"/>
  <c r="I697" i="28"/>
  <c r="M697" i="28"/>
  <c r="N697" i="28"/>
  <c r="I701" i="28"/>
  <c r="M701" i="28"/>
  <c r="O701" i="28" s="1"/>
  <c r="N701" i="28"/>
  <c r="I705" i="28"/>
  <c r="M705" i="28"/>
  <c r="N705" i="28"/>
  <c r="I709" i="28"/>
  <c r="M709" i="28"/>
  <c r="O709" i="28" s="1"/>
  <c r="N709" i="28"/>
  <c r="I713" i="28"/>
  <c r="M713" i="28"/>
  <c r="N713" i="28"/>
  <c r="I717" i="28"/>
  <c r="M717" i="28"/>
  <c r="O717" i="28" s="1"/>
  <c r="N717" i="28"/>
  <c r="I721" i="28"/>
  <c r="M721" i="28"/>
  <c r="N721" i="28"/>
  <c r="I725" i="28"/>
  <c r="M725" i="28"/>
  <c r="O725" i="28" s="1"/>
  <c r="N725" i="28"/>
  <c r="I729" i="28"/>
  <c r="M729" i="28"/>
  <c r="N729" i="28"/>
  <c r="I733" i="28"/>
  <c r="M733" i="28"/>
  <c r="O733" i="28" s="1"/>
  <c r="N733" i="28"/>
  <c r="I737" i="28"/>
  <c r="M737" i="28"/>
  <c r="N737" i="28"/>
  <c r="I741" i="28"/>
  <c r="M741" i="28"/>
  <c r="O741" i="28" s="1"/>
  <c r="N741" i="28"/>
  <c r="I745" i="28"/>
  <c r="M745" i="28"/>
  <c r="N745" i="28"/>
  <c r="I749" i="28"/>
  <c r="M749" i="28"/>
  <c r="O749" i="28" s="1"/>
  <c r="N749" i="28"/>
  <c r="I753" i="28"/>
  <c r="M753" i="28"/>
  <c r="N753" i="28"/>
  <c r="I757" i="28"/>
  <c r="M757" i="28"/>
  <c r="O757" i="28" s="1"/>
  <c r="N757" i="28"/>
  <c r="I761" i="28"/>
  <c r="M761" i="28"/>
  <c r="N761" i="28"/>
  <c r="I765" i="28"/>
  <c r="M765" i="28"/>
  <c r="O765" i="28" s="1"/>
  <c r="N765" i="28"/>
  <c r="I769" i="28"/>
  <c r="M769" i="28"/>
  <c r="N769" i="28"/>
  <c r="I773" i="28"/>
  <c r="M773" i="28"/>
  <c r="O773" i="28" s="1"/>
  <c r="N773" i="28"/>
  <c r="I777" i="28"/>
  <c r="M777" i="28"/>
  <c r="N777" i="28"/>
  <c r="I781" i="28"/>
  <c r="M781" i="28"/>
  <c r="O781" i="28" s="1"/>
  <c r="N781" i="28"/>
  <c r="I785" i="28"/>
  <c r="M785" i="28"/>
  <c r="N785" i="28"/>
  <c r="I789" i="28"/>
  <c r="M789" i="28"/>
  <c r="O789" i="28" s="1"/>
  <c r="N789" i="28"/>
  <c r="I793" i="28"/>
  <c r="M793" i="28"/>
  <c r="N793" i="28"/>
  <c r="I797" i="28"/>
  <c r="M797" i="28"/>
  <c r="O797" i="28" s="1"/>
  <c r="N797" i="28"/>
  <c r="I801" i="28"/>
  <c r="M801" i="28"/>
  <c r="N801" i="28"/>
  <c r="I805" i="28"/>
  <c r="M805" i="28"/>
  <c r="O805" i="28" s="1"/>
  <c r="N805" i="28"/>
  <c r="I809" i="28"/>
  <c r="M809" i="28"/>
  <c r="N809" i="28"/>
  <c r="I813" i="28"/>
  <c r="M813" i="28"/>
  <c r="O813" i="28" s="1"/>
  <c r="N813" i="28"/>
  <c r="I817" i="28"/>
  <c r="M817" i="28"/>
  <c r="N817" i="28"/>
  <c r="I821" i="28"/>
  <c r="M821" i="28"/>
  <c r="O821" i="28" s="1"/>
  <c r="N821" i="28"/>
  <c r="I825" i="28"/>
  <c r="M825" i="28"/>
  <c r="N825" i="28"/>
  <c r="I829" i="28"/>
  <c r="M829" i="28"/>
  <c r="O829" i="28" s="1"/>
  <c r="N829" i="28"/>
  <c r="I833" i="28"/>
  <c r="M833" i="28"/>
  <c r="N833" i="28"/>
  <c r="I837" i="28"/>
  <c r="M837" i="28"/>
  <c r="O837" i="28" s="1"/>
  <c r="N837" i="28"/>
  <c r="I841" i="28"/>
  <c r="M841" i="28"/>
  <c r="N841" i="28"/>
  <c r="I845" i="28"/>
  <c r="M845" i="28"/>
  <c r="N845" i="28"/>
  <c r="I849" i="28"/>
  <c r="M849" i="28"/>
  <c r="N849" i="28"/>
  <c r="I853" i="28"/>
  <c r="M853" i="28"/>
  <c r="N853" i="28"/>
  <c r="I857" i="28"/>
  <c r="M857" i="28"/>
  <c r="N857" i="28"/>
  <c r="I861" i="28"/>
  <c r="M861" i="28"/>
  <c r="O861" i="28" s="1"/>
  <c r="N861" i="28"/>
  <c r="I865" i="28"/>
  <c r="M865" i="28"/>
  <c r="N865" i="28"/>
  <c r="I869" i="28"/>
  <c r="M869" i="28"/>
  <c r="O869" i="28" s="1"/>
  <c r="N869" i="28"/>
  <c r="I873" i="28"/>
  <c r="M873" i="28"/>
  <c r="N873" i="28"/>
  <c r="I877" i="28"/>
  <c r="M877" i="28"/>
  <c r="O877" i="28" s="1"/>
  <c r="N877" i="28"/>
  <c r="I881" i="28"/>
  <c r="M881" i="28"/>
  <c r="N881" i="28"/>
  <c r="I885" i="28"/>
  <c r="M885" i="28"/>
  <c r="O885" i="28" s="1"/>
  <c r="N885" i="28"/>
  <c r="I889" i="28"/>
  <c r="M889" i="28"/>
  <c r="N889" i="28"/>
  <c r="I893" i="28"/>
  <c r="M893" i="28"/>
  <c r="O893" i="28" s="1"/>
  <c r="N893" i="28"/>
  <c r="I897" i="28"/>
  <c r="M897" i="28"/>
  <c r="N897" i="28"/>
  <c r="I901" i="28"/>
  <c r="M901" i="28"/>
  <c r="O901" i="28" s="1"/>
  <c r="N901" i="28"/>
  <c r="I905" i="28"/>
  <c r="M905" i="28"/>
  <c r="N905" i="28"/>
  <c r="I909" i="28"/>
  <c r="M909" i="28"/>
  <c r="O909" i="28" s="1"/>
  <c r="N909" i="28"/>
  <c r="I913" i="28"/>
  <c r="M913" i="28"/>
  <c r="N913" i="28"/>
  <c r="I917" i="28"/>
  <c r="M917" i="28"/>
  <c r="O917" i="28" s="1"/>
  <c r="N917" i="28"/>
  <c r="I921" i="28"/>
  <c r="M921" i="28"/>
  <c r="N921" i="28"/>
  <c r="I925" i="28"/>
  <c r="M925" i="28"/>
  <c r="O925" i="28" s="1"/>
  <c r="N925" i="28"/>
  <c r="I929" i="28"/>
  <c r="M929" i="28"/>
  <c r="N929" i="28"/>
  <c r="I933" i="28"/>
  <c r="M933" i="28"/>
  <c r="O933" i="28" s="1"/>
  <c r="N933" i="28"/>
  <c r="I937" i="28"/>
  <c r="M937" i="28"/>
  <c r="N937" i="28"/>
  <c r="I941" i="28"/>
  <c r="N941" i="28"/>
  <c r="M941" i="28"/>
  <c r="I945" i="28"/>
  <c r="N945" i="28"/>
  <c r="M945" i="28"/>
  <c r="O945" i="28" s="1"/>
  <c r="I949" i="28"/>
  <c r="N949" i="28"/>
  <c r="M949" i="28"/>
  <c r="I953" i="28"/>
  <c r="N953" i="28"/>
  <c r="M953" i="28"/>
  <c r="O953" i="28" s="1"/>
  <c r="I957" i="28"/>
  <c r="N957" i="28"/>
  <c r="M957" i="28"/>
  <c r="I961" i="28"/>
  <c r="N961" i="28"/>
  <c r="M961" i="28"/>
  <c r="O961" i="28" s="1"/>
  <c r="I965" i="28"/>
  <c r="N965" i="28"/>
  <c r="M965" i="28"/>
  <c r="I969" i="28"/>
  <c r="N969" i="28"/>
  <c r="M969" i="28"/>
  <c r="O969" i="28" s="1"/>
  <c r="I973" i="28"/>
  <c r="N973" i="28"/>
  <c r="M973" i="28"/>
  <c r="I977" i="28"/>
  <c r="N977" i="28"/>
  <c r="M977" i="28"/>
  <c r="O977" i="28" s="1"/>
  <c r="I981" i="28"/>
  <c r="N981" i="28"/>
  <c r="M981" i="28"/>
  <c r="I985" i="28"/>
  <c r="N985" i="28"/>
  <c r="M985" i="28"/>
  <c r="O985" i="28" s="1"/>
  <c r="I989" i="28"/>
  <c r="N989" i="28"/>
  <c r="M989" i="28"/>
  <c r="I993" i="28"/>
  <c r="N993" i="28"/>
  <c r="M993" i="28"/>
  <c r="O993" i="28" s="1"/>
  <c r="I997" i="28"/>
  <c r="N997" i="28"/>
  <c r="M997" i="28"/>
  <c r="I1001" i="28"/>
  <c r="N1001" i="28"/>
  <c r="M1001" i="28"/>
  <c r="O1001" i="28" s="1"/>
  <c r="I1005" i="28"/>
  <c r="N1005" i="28"/>
  <c r="M1005" i="28"/>
  <c r="I1009" i="28"/>
  <c r="M1009" i="28"/>
  <c r="N1009" i="28"/>
  <c r="I1013" i="28"/>
  <c r="M1013" i="28"/>
  <c r="O1013" i="28" s="1"/>
  <c r="N1013" i="28"/>
  <c r="I1017" i="28"/>
  <c r="M1017" i="28"/>
  <c r="N1017" i="28"/>
  <c r="I1021" i="28"/>
  <c r="M1021" i="28"/>
  <c r="O1021" i="28" s="1"/>
  <c r="N1021" i="28"/>
  <c r="I1025" i="28"/>
  <c r="M1025" i="28"/>
  <c r="N1025" i="28"/>
  <c r="I1029" i="28"/>
  <c r="M1029" i="28"/>
  <c r="O1029" i="28" s="1"/>
  <c r="N1029" i="28"/>
  <c r="I1033" i="28"/>
  <c r="M1033" i="28"/>
  <c r="N1033" i="28"/>
  <c r="I1037" i="28"/>
  <c r="M1037" i="28"/>
  <c r="O1037" i="28" s="1"/>
  <c r="N1037" i="28"/>
  <c r="I1041" i="28"/>
  <c r="M1041" i="28"/>
  <c r="N1041" i="28"/>
  <c r="I35" i="28"/>
  <c r="M35" i="28"/>
  <c r="O35" i="28" s="1"/>
  <c r="H515" i="29" s="1"/>
  <c r="N35" i="28"/>
  <c r="I39" i="28"/>
  <c r="M39" i="28"/>
  <c r="N39" i="28"/>
  <c r="I47" i="28"/>
  <c r="N47" i="28"/>
  <c r="M47" i="28"/>
  <c r="I67" i="28"/>
  <c r="N67" i="28"/>
  <c r="M67" i="28"/>
  <c r="O67" i="28" s="1"/>
  <c r="I71" i="28"/>
  <c r="N71" i="28"/>
  <c r="M71" i="28"/>
  <c r="I75" i="28"/>
  <c r="N75" i="28"/>
  <c r="M75" i="28"/>
  <c r="O75" i="28" s="1"/>
  <c r="H575" i="29" s="1"/>
  <c r="I95" i="28"/>
  <c r="N95" i="28"/>
  <c r="M95" i="28"/>
  <c r="I111" i="28"/>
  <c r="N111" i="28"/>
  <c r="M111" i="28"/>
  <c r="O111" i="28" s="1"/>
  <c r="H210" i="29" s="1"/>
  <c r="I115" i="28"/>
  <c r="N115" i="28"/>
  <c r="M115" i="28"/>
  <c r="I167" i="28"/>
  <c r="N167" i="28"/>
  <c r="M167" i="28"/>
  <c r="O167" i="28" s="1"/>
  <c r="H398" i="29" s="1"/>
  <c r="I179" i="28"/>
  <c r="N179" i="28"/>
  <c r="M179" i="28"/>
  <c r="I183" i="28"/>
  <c r="N183" i="28"/>
  <c r="M183" i="28"/>
  <c r="O183" i="28" s="1"/>
  <c r="H172" i="29" s="1"/>
  <c r="I187" i="28"/>
  <c r="N187" i="28"/>
  <c r="M187" i="28"/>
  <c r="I191" i="28"/>
  <c r="N191" i="28"/>
  <c r="M191" i="28"/>
  <c r="O191" i="28" s="1"/>
  <c r="I199" i="28"/>
  <c r="N199" i="28"/>
  <c r="M199" i="28"/>
  <c r="I203" i="28"/>
  <c r="N203" i="28"/>
  <c r="M203" i="28"/>
  <c r="O203" i="28" s="1"/>
  <c r="H356" i="29" s="1"/>
  <c r="I223" i="28"/>
  <c r="N223" i="28"/>
  <c r="M223" i="28"/>
  <c r="I271" i="28"/>
  <c r="M271" i="28"/>
  <c r="N271" i="28"/>
  <c r="I2" i="28"/>
  <c r="N2" i="28"/>
  <c r="M2" i="28"/>
  <c r="I4" i="28"/>
  <c r="K13" i="79" s="1"/>
  <c r="N13" i="79" s="1"/>
  <c r="M4" i="28"/>
  <c r="N4" i="28"/>
  <c r="I8" i="28"/>
  <c r="N8" i="28"/>
  <c r="M8" i="28"/>
  <c r="I12" i="28"/>
  <c r="N12" i="28"/>
  <c r="M12" i="28"/>
  <c r="O12" i="28" s="1"/>
  <c r="H485" i="29" s="1"/>
  <c r="I16" i="28"/>
  <c r="N16" i="28"/>
  <c r="O16" i="28" s="1"/>
  <c r="M16" i="28"/>
  <c r="I20" i="28"/>
  <c r="N20" i="28"/>
  <c r="M20" i="28"/>
  <c r="O20" i="28" s="1"/>
  <c r="H417" i="29" s="1"/>
  <c r="I24" i="28"/>
  <c r="N24" i="28"/>
  <c r="O24" i="28" s="1"/>
  <c r="H27" i="29" s="1"/>
  <c r="M24" i="28"/>
  <c r="I28" i="28"/>
  <c r="N28" i="28"/>
  <c r="M28" i="28"/>
  <c r="O28" i="28" s="1"/>
  <c r="H440" i="29" s="1"/>
  <c r="I32" i="28"/>
  <c r="N32" i="28"/>
  <c r="M32" i="28"/>
  <c r="I36" i="28"/>
  <c r="N36" i="28"/>
  <c r="M36" i="28"/>
  <c r="O36" i="28" s="1"/>
  <c r="I40" i="28"/>
  <c r="N40" i="28"/>
  <c r="M40" i="28"/>
  <c r="I44" i="28"/>
  <c r="N44" i="28"/>
  <c r="M44" i="28"/>
  <c r="O44" i="28" s="1"/>
  <c r="H521" i="29" s="1"/>
  <c r="I48" i="28"/>
  <c r="N48" i="28"/>
  <c r="M48" i="28"/>
  <c r="I52" i="28"/>
  <c r="N52" i="28"/>
  <c r="M52" i="28"/>
  <c r="O52" i="28" s="1"/>
  <c r="I56" i="28"/>
  <c r="N56" i="28"/>
  <c r="M56" i="28"/>
  <c r="I60" i="28"/>
  <c r="N60" i="28"/>
  <c r="M60" i="28"/>
  <c r="O60" i="28" s="1"/>
  <c r="H443" i="29" s="1"/>
  <c r="I64" i="28"/>
  <c r="N64" i="28"/>
  <c r="M64" i="28"/>
  <c r="I68" i="28"/>
  <c r="N68" i="28"/>
  <c r="M68" i="28"/>
  <c r="O68" i="28" s="1"/>
  <c r="I72" i="28"/>
  <c r="N72" i="28"/>
  <c r="O72" i="28" s="1"/>
  <c r="M72" i="28"/>
  <c r="I76" i="28"/>
  <c r="N76" i="28"/>
  <c r="M76" i="28"/>
  <c r="O76" i="28" s="1"/>
  <c r="H219" i="29" s="1"/>
  <c r="I80" i="28"/>
  <c r="N80" i="28"/>
  <c r="M80" i="28"/>
  <c r="I84" i="28"/>
  <c r="N84" i="28"/>
  <c r="M84" i="28"/>
  <c r="O84" i="28" s="1"/>
  <c r="H44" i="29" s="1"/>
  <c r="I88" i="28"/>
  <c r="N88" i="28"/>
  <c r="M88" i="28"/>
  <c r="I92" i="28"/>
  <c r="N92" i="28"/>
  <c r="M92" i="28"/>
  <c r="O92" i="28" s="1"/>
  <c r="I96" i="28"/>
  <c r="N96" i="28"/>
  <c r="M96" i="28"/>
  <c r="I100" i="28"/>
  <c r="N100" i="28"/>
  <c r="M100" i="28"/>
  <c r="O100" i="28" s="1"/>
  <c r="I104" i="28"/>
  <c r="N104" i="28"/>
  <c r="M104" i="28"/>
  <c r="I108" i="28"/>
  <c r="N108" i="28"/>
  <c r="M108" i="28"/>
  <c r="O108" i="28" s="1"/>
  <c r="H217" i="29" s="1"/>
  <c r="I112" i="28"/>
  <c r="N112" i="28"/>
  <c r="M112" i="28"/>
  <c r="I116" i="28"/>
  <c r="N116" i="28"/>
  <c r="M116" i="28"/>
  <c r="O116" i="28" s="1"/>
  <c r="H465" i="29" s="1"/>
  <c r="I120" i="28"/>
  <c r="N120" i="28"/>
  <c r="M120" i="28"/>
  <c r="I124" i="28"/>
  <c r="N124" i="28"/>
  <c r="M124" i="28"/>
  <c r="O124" i="28" s="1"/>
  <c r="H362" i="29" s="1"/>
  <c r="I128" i="28"/>
  <c r="N128" i="28"/>
  <c r="O128" i="28" s="1"/>
  <c r="H346" i="29" s="1"/>
  <c r="M128" i="28"/>
  <c r="I132" i="28"/>
  <c r="N132" i="28"/>
  <c r="M132" i="28"/>
  <c r="O132" i="28" s="1"/>
  <c r="H137" i="29" s="1"/>
  <c r="I136" i="28"/>
  <c r="N136" i="28"/>
  <c r="O136" i="28" s="1"/>
  <c r="H32" i="29" s="1"/>
  <c r="M136" i="28"/>
  <c r="I140" i="28"/>
  <c r="N140" i="28"/>
  <c r="M140" i="28"/>
  <c r="O140" i="28" s="1"/>
  <c r="H127" i="29" s="1"/>
  <c r="I144" i="28"/>
  <c r="N144" i="28"/>
  <c r="O144" i="28" s="1"/>
  <c r="H310" i="29" s="1"/>
  <c r="M144" i="28"/>
  <c r="I148" i="28"/>
  <c r="N148" i="28"/>
  <c r="M148" i="28"/>
  <c r="O148" i="28" s="1"/>
  <c r="H325" i="29" s="1"/>
  <c r="I152" i="28"/>
  <c r="N152" i="28"/>
  <c r="O152" i="28" s="1"/>
  <c r="H461" i="29" s="1"/>
  <c r="M152" i="28"/>
  <c r="I156" i="28"/>
  <c r="N156" i="28"/>
  <c r="M156" i="28"/>
  <c r="O156" i="28" s="1"/>
  <c r="I160" i="28"/>
  <c r="M160" i="28"/>
  <c r="O160" i="28" s="1"/>
  <c r="H19" i="29" s="1"/>
  <c r="N160" i="28"/>
  <c r="I164" i="28"/>
  <c r="M164" i="28"/>
  <c r="N164" i="28"/>
  <c r="I168" i="28"/>
  <c r="M168" i="28"/>
  <c r="O168" i="28" s="1"/>
  <c r="H189" i="29" s="1"/>
  <c r="N168" i="28"/>
  <c r="I172" i="28"/>
  <c r="M172" i="28"/>
  <c r="N172" i="28"/>
  <c r="I176" i="28"/>
  <c r="M176" i="28"/>
  <c r="O176" i="28" s="1"/>
  <c r="H283" i="29" s="1"/>
  <c r="N176" i="28"/>
  <c r="I180" i="28"/>
  <c r="M180" i="28"/>
  <c r="N180" i="28"/>
  <c r="I184" i="28"/>
  <c r="M184" i="28"/>
  <c r="O184" i="28" s="1"/>
  <c r="H434" i="29" s="1"/>
  <c r="N184" i="28"/>
  <c r="I188" i="28"/>
  <c r="M188" i="28"/>
  <c r="N188" i="28"/>
  <c r="I192" i="28"/>
  <c r="M192" i="28"/>
  <c r="O192" i="28" s="1"/>
  <c r="H244" i="29" s="1"/>
  <c r="N192" i="28"/>
  <c r="I196" i="28"/>
  <c r="M196" i="28"/>
  <c r="N196" i="28"/>
  <c r="I200" i="28"/>
  <c r="M200" i="28"/>
  <c r="O200" i="28" s="1"/>
  <c r="H349" i="29" s="1"/>
  <c r="N200" i="28"/>
  <c r="I204" i="28"/>
  <c r="N204" i="28"/>
  <c r="M204" i="28"/>
  <c r="O204" i="28" s="1"/>
  <c r="H131" i="29" s="1"/>
  <c r="I208" i="28"/>
  <c r="N208" i="28"/>
  <c r="M208" i="28"/>
  <c r="I212" i="28"/>
  <c r="N212" i="28"/>
  <c r="M212" i="28"/>
  <c r="O212" i="28" s="1"/>
  <c r="H479" i="29" s="1"/>
  <c r="I216" i="28"/>
  <c r="N216" i="28"/>
  <c r="M216" i="28"/>
  <c r="I220" i="28"/>
  <c r="N220" i="28"/>
  <c r="M220" i="28"/>
  <c r="O220" i="28" s="1"/>
  <c r="H340" i="29" s="1"/>
  <c r="I224" i="28"/>
  <c r="N224" i="28"/>
  <c r="M224" i="28"/>
  <c r="I228" i="28"/>
  <c r="N228" i="28"/>
  <c r="M228" i="28"/>
  <c r="O228" i="28" s="1"/>
  <c r="H387" i="29" s="1"/>
  <c r="I232" i="28"/>
  <c r="N232" i="28"/>
  <c r="M232" i="28"/>
  <c r="I236" i="28"/>
  <c r="N236" i="28"/>
  <c r="M236" i="28"/>
  <c r="O236" i="28" s="1"/>
  <c r="H404" i="29" s="1"/>
  <c r="I240" i="28"/>
  <c r="N240" i="28"/>
  <c r="M240" i="28"/>
  <c r="I244" i="28"/>
  <c r="N244" i="28"/>
  <c r="M244" i="28"/>
  <c r="O244" i="28" s="1"/>
  <c r="H290" i="29" s="1"/>
  <c r="I248" i="28"/>
  <c r="N248" i="28"/>
  <c r="M248" i="28"/>
  <c r="I252" i="28"/>
  <c r="N252" i="28"/>
  <c r="M252" i="28"/>
  <c r="O252" i="28" s="1"/>
  <c r="H297" i="29" s="1"/>
  <c r="I256" i="28"/>
  <c r="N256" i="28"/>
  <c r="M256" i="28"/>
  <c r="I260" i="28"/>
  <c r="N260" i="28"/>
  <c r="M260" i="28"/>
  <c r="O260" i="28" s="1"/>
  <c r="H532" i="29" s="1"/>
  <c r="I264" i="28"/>
  <c r="N264" i="28"/>
  <c r="M264" i="28"/>
  <c r="I268" i="28"/>
  <c r="N268" i="28"/>
  <c r="M268" i="28"/>
  <c r="O268" i="28" s="1"/>
  <c r="H84" i="29" s="1"/>
  <c r="I272" i="28"/>
  <c r="N272" i="28"/>
  <c r="M272" i="28"/>
  <c r="I276" i="28"/>
  <c r="N276" i="28"/>
  <c r="M276" i="28"/>
  <c r="O276" i="28" s="1"/>
  <c r="H252" i="29" s="1"/>
  <c r="I280" i="28"/>
  <c r="N280" i="28"/>
  <c r="M280" i="28"/>
  <c r="I284" i="28"/>
  <c r="N284" i="28"/>
  <c r="M284" i="28"/>
  <c r="O284" i="28" s="1"/>
  <c r="H126" i="29" s="1"/>
  <c r="I288" i="28"/>
  <c r="N288" i="28"/>
  <c r="M288" i="28"/>
  <c r="I292" i="28"/>
  <c r="N292" i="28"/>
  <c r="M292" i="28"/>
  <c r="O292" i="28" s="1"/>
  <c r="H481" i="29" s="1"/>
  <c r="I296" i="28"/>
  <c r="N296" i="28"/>
  <c r="M296" i="28"/>
  <c r="I300" i="28"/>
  <c r="N300" i="28"/>
  <c r="M300" i="28"/>
  <c r="O300" i="28" s="1"/>
  <c r="H153" i="29" s="1"/>
  <c r="I304" i="28"/>
  <c r="N304" i="28"/>
  <c r="M304" i="28"/>
  <c r="I308" i="28"/>
  <c r="N308" i="28"/>
  <c r="M308" i="28"/>
  <c r="O308" i="28" s="1"/>
  <c r="H341" i="29" s="1"/>
  <c r="I312" i="28"/>
  <c r="N312" i="28"/>
  <c r="M312" i="28"/>
  <c r="I316" i="28"/>
  <c r="N316" i="28"/>
  <c r="M316" i="28"/>
  <c r="O316" i="28" s="1"/>
  <c r="H114" i="29" s="1"/>
  <c r="I320" i="28"/>
  <c r="N320" i="28"/>
  <c r="M320" i="28"/>
  <c r="I324" i="28"/>
  <c r="N324" i="28"/>
  <c r="M324" i="28"/>
  <c r="O324" i="28" s="1"/>
  <c r="I328" i="28"/>
  <c r="N328" i="28"/>
  <c r="M328" i="28"/>
  <c r="I332" i="28"/>
  <c r="N332" i="28"/>
  <c r="M332" i="28"/>
  <c r="O332" i="28" s="1"/>
  <c r="H99" i="29" s="1"/>
  <c r="I336" i="28"/>
  <c r="N336" i="28"/>
  <c r="M336" i="28"/>
  <c r="I340" i="28"/>
  <c r="N340" i="28"/>
  <c r="M340" i="28"/>
  <c r="O340" i="28" s="1"/>
  <c r="H257" i="29" s="1"/>
  <c r="I344" i="28"/>
  <c r="N344" i="28"/>
  <c r="M344" i="28"/>
  <c r="I348" i="28"/>
  <c r="N348" i="28"/>
  <c r="M348" i="28"/>
  <c r="O348" i="28" s="1"/>
  <c r="H204" i="29" s="1"/>
  <c r="I352" i="28"/>
  <c r="N352" i="28"/>
  <c r="M352" i="28"/>
  <c r="I356" i="28"/>
  <c r="N356" i="28"/>
  <c r="M356" i="28"/>
  <c r="O356" i="28" s="1"/>
  <c r="H504" i="29" s="1"/>
  <c r="I360" i="28"/>
  <c r="N360" i="28"/>
  <c r="M360" i="28"/>
  <c r="I364" i="28"/>
  <c r="N364" i="28"/>
  <c r="M364" i="28"/>
  <c r="O364" i="28" s="1"/>
  <c r="H156" i="29" s="1"/>
  <c r="I368" i="28"/>
  <c r="M368" i="28"/>
  <c r="O368" i="28" s="1"/>
  <c r="H475" i="29" s="1"/>
  <c r="N368" i="28"/>
  <c r="I372" i="28"/>
  <c r="M372" i="28"/>
  <c r="N372" i="28"/>
  <c r="I376" i="28"/>
  <c r="N376" i="28"/>
  <c r="M376" i="28"/>
  <c r="I380" i="28"/>
  <c r="N380" i="28"/>
  <c r="M380" i="28"/>
  <c r="O380" i="28" s="1"/>
  <c r="H146" i="29" s="1"/>
  <c r="I384" i="28"/>
  <c r="N384" i="28"/>
  <c r="M384" i="28"/>
  <c r="I388" i="28"/>
  <c r="N388" i="28"/>
  <c r="M388" i="28"/>
  <c r="O388" i="28" s="1"/>
  <c r="H141" i="29" s="1"/>
  <c r="I392" i="28"/>
  <c r="N392" i="28"/>
  <c r="M392" i="28"/>
  <c r="I396" i="28"/>
  <c r="N396" i="28"/>
  <c r="M396" i="28"/>
  <c r="O396" i="28" s="1"/>
  <c r="H518" i="29" s="1"/>
  <c r="I400" i="28"/>
  <c r="N400" i="28"/>
  <c r="O400" i="28" s="1"/>
  <c r="H129" i="29" s="1"/>
  <c r="M400" i="28"/>
  <c r="I404" i="28"/>
  <c r="N404" i="28"/>
  <c r="M404" i="28"/>
  <c r="O404" i="28" s="1"/>
  <c r="H323" i="29" s="1"/>
  <c r="I408" i="28"/>
  <c r="N408" i="28"/>
  <c r="O408" i="28" s="1"/>
  <c r="H569" i="29" s="1"/>
  <c r="M408" i="28"/>
  <c r="I412" i="28"/>
  <c r="N412" i="28"/>
  <c r="M412" i="28"/>
  <c r="O412" i="28" s="1"/>
  <c r="H386" i="29" s="1"/>
  <c r="I416" i="28"/>
  <c r="N416" i="28"/>
  <c r="M416" i="28"/>
  <c r="I420" i="28"/>
  <c r="N420" i="28"/>
  <c r="M420" i="28"/>
  <c r="O420" i="28" s="1"/>
  <c r="H381" i="29" s="1"/>
  <c r="I424" i="28"/>
  <c r="N424" i="28"/>
  <c r="O424" i="28" s="1"/>
  <c r="H425" i="29" s="1"/>
  <c r="M424" i="28"/>
  <c r="I428" i="28"/>
  <c r="N428" i="28"/>
  <c r="M428" i="28"/>
  <c r="O428" i="28" s="1"/>
  <c r="I432" i="28"/>
  <c r="N432" i="28"/>
  <c r="M432" i="28"/>
  <c r="I436" i="28"/>
  <c r="N436" i="28"/>
  <c r="M436" i="28"/>
  <c r="O436" i="28" s="1"/>
  <c r="I440" i="28"/>
  <c r="N440" i="28"/>
  <c r="O440" i="28" s="1"/>
  <c r="H16" i="29" s="1"/>
  <c r="M440" i="28"/>
  <c r="I444" i="28"/>
  <c r="N444" i="28"/>
  <c r="M444" i="28"/>
  <c r="O444" i="28" s="1"/>
  <c r="H306" i="29" s="1"/>
  <c r="I448" i="28"/>
  <c r="N448" i="28"/>
  <c r="M448" i="28"/>
  <c r="I452" i="28"/>
  <c r="N452" i="28"/>
  <c r="M452" i="28"/>
  <c r="O452" i="28" s="1"/>
  <c r="H411" i="29" s="1"/>
  <c r="I456" i="28"/>
  <c r="N456" i="28"/>
  <c r="M456" i="28"/>
  <c r="I460" i="28"/>
  <c r="N460" i="28"/>
  <c r="M460" i="28"/>
  <c r="O460" i="28" s="1"/>
  <c r="H295" i="29" s="1"/>
  <c r="I464" i="28"/>
  <c r="N464" i="28"/>
  <c r="M464" i="28"/>
  <c r="I468" i="28"/>
  <c r="N468" i="28"/>
  <c r="M468" i="28"/>
  <c r="O468" i="28" s="1"/>
  <c r="H439" i="29" s="1"/>
  <c r="I472" i="28"/>
  <c r="N472" i="28"/>
  <c r="M472" i="28"/>
  <c r="I476" i="28"/>
  <c r="N476" i="28"/>
  <c r="M476" i="28"/>
  <c r="O476" i="28" s="1"/>
  <c r="H239" i="29" s="1"/>
  <c r="I480" i="28"/>
  <c r="N480" i="28"/>
  <c r="M480" i="28"/>
  <c r="I484" i="28"/>
  <c r="N484" i="28"/>
  <c r="M484" i="28"/>
  <c r="O484" i="28" s="1"/>
  <c r="H267" i="29" s="1"/>
  <c r="I488" i="28"/>
  <c r="N488" i="28"/>
  <c r="M488" i="28"/>
  <c r="I492" i="28"/>
  <c r="N492" i="28"/>
  <c r="M492" i="28"/>
  <c r="O492" i="28" s="1"/>
  <c r="H546" i="29" s="1"/>
  <c r="I496" i="28"/>
  <c r="N496" i="28"/>
  <c r="M496" i="28"/>
  <c r="I500" i="28"/>
  <c r="N500" i="28"/>
  <c r="M500" i="28"/>
  <c r="O500" i="28" s="1"/>
  <c r="H522" i="29" s="1"/>
  <c r="I504" i="28"/>
  <c r="N504" i="28"/>
  <c r="M504" i="28"/>
  <c r="I508" i="28"/>
  <c r="N508" i="28"/>
  <c r="M508" i="28"/>
  <c r="O508" i="28" s="1"/>
  <c r="H496" i="29" s="1"/>
  <c r="I512" i="28"/>
  <c r="N512" i="28"/>
  <c r="M512" i="28"/>
  <c r="I516" i="28"/>
  <c r="N516" i="28"/>
  <c r="M516" i="28"/>
  <c r="O516" i="28" s="1"/>
  <c r="H561" i="29" s="1"/>
  <c r="I520" i="28"/>
  <c r="N520" i="28"/>
  <c r="M520" i="28"/>
  <c r="I524" i="28"/>
  <c r="N524" i="28"/>
  <c r="M524" i="28"/>
  <c r="O524" i="28" s="1"/>
  <c r="H177" i="29" s="1"/>
  <c r="I528" i="28"/>
  <c r="N528" i="28"/>
  <c r="M528" i="28"/>
  <c r="I532" i="28"/>
  <c r="N532" i="28"/>
  <c r="M532" i="28"/>
  <c r="O532" i="28" s="1"/>
  <c r="H530" i="29" s="1"/>
  <c r="I536" i="28"/>
  <c r="N536" i="28"/>
  <c r="M536" i="28"/>
  <c r="I540" i="28"/>
  <c r="N540" i="28"/>
  <c r="M540" i="28"/>
  <c r="O540" i="28" s="1"/>
  <c r="H534" i="29" s="1"/>
  <c r="I544" i="28"/>
  <c r="N544" i="28"/>
  <c r="M544" i="28"/>
  <c r="I548" i="28"/>
  <c r="N548" i="28"/>
  <c r="M548" i="28"/>
  <c r="O548" i="28" s="1"/>
  <c r="H571" i="29" s="1"/>
  <c r="I552" i="28"/>
  <c r="N552" i="28"/>
  <c r="M552" i="28"/>
  <c r="I556" i="28"/>
  <c r="N556" i="28"/>
  <c r="M556" i="28"/>
  <c r="O556" i="28" s="1"/>
  <c r="H379" i="29" s="1"/>
  <c r="I560" i="28"/>
  <c r="N560" i="28"/>
  <c r="M560" i="28"/>
  <c r="I564" i="28"/>
  <c r="N564" i="28"/>
  <c r="M564" i="28"/>
  <c r="O564" i="28" s="1"/>
  <c r="H173" i="29" s="1"/>
  <c r="I568" i="28"/>
  <c r="N568" i="28"/>
  <c r="M568" i="28"/>
  <c r="I572" i="28"/>
  <c r="N572" i="28"/>
  <c r="M572" i="28"/>
  <c r="O572" i="28" s="1"/>
  <c r="H274" i="29" s="1"/>
  <c r="I576" i="28"/>
  <c r="N576" i="28"/>
  <c r="M576" i="28"/>
  <c r="I580" i="28"/>
  <c r="N580" i="28"/>
  <c r="M580" i="28"/>
  <c r="O580" i="28" s="1"/>
  <c r="H85" i="29" s="1"/>
  <c r="I584" i="28"/>
  <c r="N584" i="28"/>
  <c r="M584" i="28"/>
  <c r="I588" i="28"/>
  <c r="N588" i="28"/>
  <c r="M588" i="28"/>
  <c r="O588" i="28" s="1"/>
  <c r="H161" i="29" s="1"/>
  <c r="I592" i="28"/>
  <c r="N592" i="28"/>
  <c r="M592" i="28"/>
  <c r="I596" i="28"/>
  <c r="N596" i="28"/>
  <c r="M596" i="28"/>
  <c r="O596" i="28" s="1"/>
  <c r="H73" i="29" s="1"/>
  <c r="I600" i="28"/>
  <c r="N600" i="28"/>
  <c r="M600" i="28"/>
  <c r="I604" i="28"/>
  <c r="N604" i="28"/>
  <c r="M604" i="28"/>
  <c r="O604" i="28" s="1"/>
  <c r="I608" i="28"/>
  <c r="N608" i="28"/>
  <c r="M608" i="28"/>
  <c r="I612" i="28"/>
  <c r="N612" i="28"/>
  <c r="M612" i="28"/>
  <c r="O612" i="28" s="1"/>
  <c r="H574" i="29" s="1"/>
  <c r="I616" i="28"/>
  <c r="N616" i="28"/>
  <c r="M616" i="28"/>
  <c r="I620" i="28"/>
  <c r="N620" i="28"/>
  <c r="M620" i="28"/>
  <c r="O620" i="28" s="1"/>
  <c r="H273" i="29" s="1"/>
  <c r="I624" i="28"/>
  <c r="N624" i="28"/>
  <c r="M624" i="28"/>
  <c r="I628" i="28"/>
  <c r="N628" i="28"/>
  <c r="M628" i="28"/>
  <c r="O628" i="28" s="1"/>
  <c r="H317" i="29" s="1"/>
  <c r="I632" i="28"/>
  <c r="N632" i="28"/>
  <c r="M632" i="28"/>
  <c r="I636" i="28"/>
  <c r="N636" i="28"/>
  <c r="M636" i="28"/>
  <c r="O636" i="28" s="1"/>
  <c r="H107" i="29" s="1"/>
  <c r="I640" i="28"/>
  <c r="N640" i="28"/>
  <c r="M640" i="28"/>
  <c r="I644" i="28"/>
  <c r="N644" i="28"/>
  <c r="M644" i="28"/>
  <c r="O644" i="28" s="1"/>
  <c r="H175" i="29" s="1"/>
  <c r="I648" i="28"/>
  <c r="N648" i="28"/>
  <c r="M648" i="28"/>
  <c r="I652" i="28"/>
  <c r="N652" i="28"/>
  <c r="M652" i="28"/>
  <c r="O652" i="28" s="1"/>
  <c r="H170" i="29" s="1"/>
  <c r="I656" i="28"/>
  <c r="N656" i="28"/>
  <c r="M656" i="28"/>
  <c r="I660" i="28"/>
  <c r="K25" i="77" s="1"/>
  <c r="N25" i="77" s="1"/>
  <c r="N660" i="28"/>
  <c r="M660" i="28"/>
  <c r="O660" i="28" s="1"/>
  <c r="I664" i="28"/>
  <c r="N664" i="28"/>
  <c r="M664" i="28"/>
  <c r="I668" i="28"/>
  <c r="N668" i="28"/>
  <c r="M668" i="28"/>
  <c r="O668" i="28" s="1"/>
  <c r="I672" i="28"/>
  <c r="N672" i="28"/>
  <c r="M672" i="28"/>
  <c r="I676" i="28"/>
  <c r="N676" i="28"/>
  <c r="M676" i="28"/>
  <c r="O676" i="28" s="1"/>
  <c r="H248" i="29" s="1"/>
  <c r="I680" i="28"/>
  <c r="N680" i="28"/>
  <c r="M680" i="28"/>
  <c r="I684" i="28"/>
  <c r="N684" i="28"/>
  <c r="M684" i="28"/>
  <c r="O684" i="28" s="1"/>
  <c r="H211" i="29" s="1"/>
  <c r="I688" i="28"/>
  <c r="N688" i="28"/>
  <c r="M688" i="28"/>
  <c r="I692" i="28"/>
  <c r="K25" i="78" s="1"/>
  <c r="N25" i="78" s="1"/>
  <c r="N692" i="28"/>
  <c r="M692" i="28"/>
  <c r="O692" i="28" s="1"/>
  <c r="I696" i="28"/>
  <c r="N696" i="28"/>
  <c r="M696" i="28"/>
  <c r="I700" i="28"/>
  <c r="N700" i="28"/>
  <c r="M700" i="28"/>
  <c r="O700" i="28" s="1"/>
  <c r="I704" i="28"/>
  <c r="N704" i="28"/>
  <c r="M704" i="28"/>
  <c r="I708" i="28"/>
  <c r="AD29" i="74" s="1"/>
  <c r="N708" i="28"/>
  <c r="M708" i="28"/>
  <c r="O708" i="28" s="1"/>
  <c r="I712" i="28"/>
  <c r="N712" i="28"/>
  <c r="M712" i="28"/>
  <c r="I716" i="28"/>
  <c r="N716" i="28"/>
  <c r="M716" i="28"/>
  <c r="O716" i="28" s="1"/>
  <c r="I720" i="28"/>
  <c r="N720" i="28"/>
  <c r="M720" i="28"/>
  <c r="I724" i="28"/>
  <c r="N724" i="28"/>
  <c r="M724" i="28"/>
  <c r="O724" i="28" s="1"/>
  <c r="I728" i="28"/>
  <c r="N728" i="28"/>
  <c r="M728" i="28"/>
  <c r="I732" i="28"/>
  <c r="N732" i="28"/>
  <c r="M732" i="28"/>
  <c r="O732" i="28" s="1"/>
  <c r="I736" i="28"/>
  <c r="N736" i="28"/>
  <c r="M736" i="28"/>
  <c r="I740" i="28"/>
  <c r="N740" i="28"/>
  <c r="M740" i="28"/>
  <c r="O740" i="28" s="1"/>
  <c r="I744" i="28"/>
  <c r="N744" i="28"/>
  <c r="M744" i="28"/>
  <c r="I748" i="28"/>
  <c r="N748" i="28"/>
  <c r="M748" i="28"/>
  <c r="O748" i="28" s="1"/>
  <c r="I752" i="28"/>
  <c r="N752" i="28"/>
  <c r="M752" i="28"/>
  <c r="I756" i="28"/>
  <c r="N756" i="28"/>
  <c r="M756" i="28"/>
  <c r="O756" i="28" s="1"/>
  <c r="I760" i="28"/>
  <c r="N760" i="28"/>
  <c r="M760" i="28"/>
  <c r="I764" i="28"/>
  <c r="N764" i="28"/>
  <c r="M764" i="28"/>
  <c r="O764" i="28" s="1"/>
  <c r="I768" i="28"/>
  <c r="N768" i="28"/>
  <c r="M768" i="28"/>
  <c r="I772" i="28"/>
  <c r="N772" i="28"/>
  <c r="M772" i="28"/>
  <c r="O772" i="28" s="1"/>
  <c r="I776" i="28"/>
  <c r="N776" i="28"/>
  <c r="M776" i="28"/>
  <c r="I780" i="28"/>
  <c r="N780" i="28"/>
  <c r="M780" i="28"/>
  <c r="O780" i="28" s="1"/>
  <c r="I784" i="28"/>
  <c r="N784" i="28"/>
  <c r="M784" i="28"/>
  <c r="I788" i="28"/>
  <c r="N788" i="28"/>
  <c r="M788" i="28"/>
  <c r="O788" i="28" s="1"/>
  <c r="I792" i="28"/>
  <c r="N792" i="28"/>
  <c r="M792" i="28"/>
  <c r="I796" i="28"/>
  <c r="N796" i="28"/>
  <c r="M796" i="28"/>
  <c r="O796" i="28" s="1"/>
  <c r="I800" i="28"/>
  <c r="N800" i="28"/>
  <c r="M800" i="28"/>
  <c r="I804" i="28"/>
  <c r="N804" i="28"/>
  <c r="M804" i="28"/>
  <c r="O804" i="28" s="1"/>
  <c r="I808" i="28"/>
  <c r="N808" i="28"/>
  <c r="M808" i="28"/>
  <c r="I812" i="28"/>
  <c r="N812" i="28"/>
  <c r="M812" i="28"/>
  <c r="O812" i="28" s="1"/>
  <c r="I816" i="28"/>
  <c r="N816" i="28"/>
  <c r="M816" i="28"/>
  <c r="I820" i="28"/>
  <c r="N820" i="28"/>
  <c r="M820" i="28"/>
  <c r="O820" i="28" s="1"/>
  <c r="I824" i="28"/>
  <c r="N824" i="28"/>
  <c r="M824" i="28"/>
  <c r="I828" i="28"/>
  <c r="N828" i="28"/>
  <c r="M828" i="28"/>
  <c r="O828" i="28" s="1"/>
  <c r="I832" i="28"/>
  <c r="N832" i="28"/>
  <c r="M832" i="28"/>
  <c r="I836" i="28"/>
  <c r="N836" i="28"/>
  <c r="M836" i="28"/>
  <c r="O836" i="28" s="1"/>
  <c r="I840" i="28"/>
  <c r="N840" i="28"/>
  <c r="M840" i="28"/>
  <c r="I844" i="28"/>
  <c r="N844" i="28"/>
  <c r="M844" i="28"/>
  <c r="O844" i="28" s="1"/>
  <c r="I848" i="28"/>
  <c r="N848" i="28"/>
  <c r="M848" i="28"/>
  <c r="I852" i="28"/>
  <c r="N852" i="28"/>
  <c r="M852" i="28"/>
  <c r="O852" i="28" s="1"/>
  <c r="I856" i="28"/>
  <c r="N856" i="28"/>
  <c r="M856" i="28"/>
  <c r="I860" i="28"/>
  <c r="N860" i="28"/>
  <c r="M860" i="28"/>
  <c r="O860" i="28" s="1"/>
  <c r="I864" i="28"/>
  <c r="N864" i="28"/>
  <c r="M864" i="28"/>
  <c r="I868" i="28"/>
  <c r="N868" i="28"/>
  <c r="M868" i="28"/>
  <c r="O868" i="28" s="1"/>
  <c r="I872" i="28"/>
  <c r="N872" i="28"/>
  <c r="M872" i="28"/>
  <c r="I876" i="28"/>
  <c r="N876" i="28"/>
  <c r="M876" i="28"/>
  <c r="O876" i="28" s="1"/>
  <c r="I880" i="28"/>
  <c r="N880" i="28"/>
  <c r="M880" i="28"/>
  <c r="I884" i="28"/>
  <c r="N884" i="28"/>
  <c r="M884" i="28"/>
  <c r="O884" i="28" s="1"/>
  <c r="I888" i="28"/>
  <c r="N888" i="28"/>
  <c r="M888" i="28"/>
  <c r="I892" i="28"/>
  <c r="N892" i="28"/>
  <c r="M892" i="28"/>
  <c r="O892" i="28" s="1"/>
  <c r="I896" i="28"/>
  <c r="N896" i="28"/>
  <c r="M896" i="28"/>
  <c r="I900" i="28"/>
  <c r="N900" i="28"/>
  <c r="M900" i="28"/>
  <c r="O900" i="28" s="1"/>
  <c r="I904" i="28"/>
  <c r="N904" i="28"/>
  <c r="M904" i="28"/>
  <c r="I908" i="28"/>
  <c r="N908" i="28"/>
  <c r="M908" i="28"/>
  <c r="O908" i="28" s="1"/>
  <c r="I912" i="28"/>
  <c r="N912" i="28"/>
  <c r="M912" i="28"/>
  <c r="I916" i="28"/>
  <c r="N916" i="28"/>
  <c r="M916" i="28"/>
  <c r="O916" i="28" s="1"/>
  <c r="I920" i="28"/>
  <c r="N920" i="28"/>
  <c r="M920" i="28"/>
  <c r="I924" i="28"/>
  <c r="N924" i="28"/>
  <c r="M924" i="28"/>
  <c r="O924" i="28" s="1"/>
  <c r="I928" i="28"/>
  <c r="N928" i="28"/>
  <c r="M928" i="28"/>
  <c r="I932" i="28"/>
  <c r="N932" i="28"/>
  <c r="M932" i="28"/>
  <c r="O932" i="28" s="1"/>
  <c r="I936" i="28"/>
  <c r="N936" i="28"/>
  <c r="M936" i="28"/>
  <c r="I940" i="28"/>
  <c r="N940" i="28"/>
  <c r="M940" i="28"/>
  <c r="O940" i="28" s="1"/>
  <c r="I944" i="28"/>
  <c r="N944" i="28"/>
  <c r="M944" i="28"/>
  <c r="I948" i="28"/>
  <c r="N948" i="28"/>
  <c r="M948" i="28"/>
  <c r="O948" i="28" s="1"/>
  <c r="I952" i="28"/>
  <c r="N952" i="28"/>
  <c r="M952" i="28"/>
  <c r="I956" i="28"/>
  <c r="N956" i="28"/>
  <c r="M956" i="28"/>
  <c r="I960" i="28"/>
  <c r="N960" i="28"/>
  <c r="M960" i="28"/>
  <c r="I964" i="28"/>
  <c r="N964" i="28"/>
  <c r="M964" i="28"/>
  <c r="O964" i="28" s="1"/>
  <c r="I968" i="28"/>
  <c r="N968" i="28"/>
  <c r="M968" i="28"/>
  <c r="I972" i="28"/>
  <c r="N972" i="28"/>
  <c r="M972" i="28"/>
  <c r="O972" i="28" s="1"/>
  <c r="I976" i="28"/>
  <c r="N976" i="28"/>
  <c r="M976" i="28"/>
  <c r="I980" i="28"/>
  <c r="N980" i="28"/>
  <c r="M980" i="28"/>
  <c r="O980" i="28" s="1"/>
  <c r="I984" i="28"/>
  <c r="N984" i="28"/>
  <c r="M984" i="28"/>
  <c r="I988" i="28"/>
  <c r="N988" i="28"/>
  <c r="M988" i="28"/>
  <c r="O988" i="28" s="1"/>
  <c r="I992" i="28"/>
  <c r="N992" i="28"/>
  <c r="M992" i="28"/>
  <c r="I996" i="28"/>
  <c r="N996" i="28"/>
  <c r="M996" i="28"/>
  <c r="O996" i="28" s="1"/>
  <c r="I1000" i="28"/>
  <c r="N1000" i="28"/>
  <c r="M1000" i="28"/>
  <c r="I1004" i="28"/>
  <c r="N1004" i="28"/>
  <c r="M1004" i="28"/>
  <c r="O1004" i="28" s="1"/>
  <c r="I1008" i="28"/>
  <c r="N1008" i="28"/>
  <c r="M1008" i="28"/>
  <c r="I1012" i="28"/>
  <c r="N1012" i="28"/>
  <c r="M1012" i="28"/>
  <c r="O1012" i="28" s="1"/>
  <c r="I1016" i="28"/>
  <c r="N1016" i="28"/>
  <c r="M1016" i="28"/>
  <c r="I1020" i="28"/>
  <c r="N1020" i="28"/>
  <c r="M1020" i="28"/>
  <c r="O1020" i="28" s="1"/>
  <c r="I1024" i="28"/>
  <c r="N1024" i="28"/>
  <c r="M1024" i="28"/>
  <c r="I1028" i="28"/>
  <c r="N1028" i="28"/>
  <c r="M1028" i="28"/>
  <c r="O1028" i="28" s="1"/>
  <c r="I1032" i="28"/>
  <c r="N1032" i="28"/>
  <c r="M1032" i="28"/>
  <c r="I1036" i="28"/>
  <c r="N1036" i="28"/>
  <c r="M1036" i="28"/>
  <c r="O1036" i="28" s="1"/>
  <c r="I1040" i="28"/>
  <c r="N1040" i="28"/>
  <c r="M1040" i="28"/>
  <c r="K29" i="79"/>
  <c r="N29" i="79" s="1"/>
  <c r="K15" i="74"/>
  <c r="N15" i="74" s="1"/>
  <c r="AD11" i="77"/>
  <c r="AD21" i="78"/>
  <c r="AD27" i="77"/>
  <c r="AD29" i="79"/>
  <c r="AD13" i="79"/>
  <c r="AD19" i="78"/>
  <c r="AE23" i="77"/>
  <c r="AH23" i="77" s="1"/>
  <c r="K27" i="74"/>
  <c r="N27" i="74" s="1"/>
  <c r="AE7" i="74"/>
  <c r="AH7" i="74" s="1"/>
  <c r="K17" i="77"/>
  <c r="N17" i="77" s="1"/>
  <c r="AD29" i="77"/>
  <c r="AD27" i="74"/>
  <c r="J11" i="78"/>
  <c r="J9" i="77"/>
  <c r="K7" i="78"/>
  <c r="N7" i="78" s="1"/>
  <c r="Q32" i="64"/>
  <c r="Q32" i="79"/>
  <c r="Q32" i="78"/>
  <c r="Q32" i="77"/>
  <c r="Q32" i="74"/>
  <c r="AE9" i="64"/>
  <c r="AH9" i="64" s="1"/>
  <c r="AD23" i="64"/>
  <c r="AD15" i="64"/>
  <c r="J7" i="64"/>
  <c r="B1" i="80" s="1"/>
  <c r="J19" i="64"/>
  <c r="B7" i="80" s="1"/>
  <c r="K25" i="64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J13" i="64" l="1"/>
  <c r="B4" i="80" s="1"/>
  <c r="J23" i="64"/>
  <c r="B9" i="80" s="1"/>
  <c r="AD21" i="64"/>
  <c r="K9" i="78"/>
  <c r="N9" i="78" s="1"/>
  <c r="J7" i="79"/>
  <c r="AD9" i="77"/>
  <c r="J13" i="78"/>
  <c r="AE15" i="77"/>
  <c r="AH15" i="77" s="1"/>
  <c r="AD27" i="78"/>
  <c r="AD19" i="77"/>
  <c r="AD29" i="78"/>
  <c r="AE27" i="77"/>
  <c r="AH27" i="77" s="1"/>
  <c r="J19" i="74"/>
  <c r="AD15" i="79"/>
  <c r="O559" i="28"/>
  <c r="H200" i="29" s="1"/>
  <c r="K13" i="64"/>
  <c r="AE19" i="64"/>
  <c r="AH19" i="64" s="1"/>
  <c r="AE25" i="64"/>
  <c r="AH25" i="64" s="1"/>
  <c r="J11" i="79"/>
  <c r="AD11" i="74"/>
  <c r="AD23" i="74"/>
  <c r="K19" i="74"/>
  <c r="N19" i="74" s="1"/>
  <c r="AD11" i="78"/>
  <c r="AD21" i="79"/>
  <c r="AD13" i="78"/>
  <c r="AD23" i="79"/>
  <c r="J21" i="79"/>
  <c r="J29" i="79"/>
  <c r="AE9" i="77"/>
  <c r="AH9" i="77" s="1"/>
  <c r="AE23" i="78"/>
  <c r="AH23" i="78" s="1"/>
  <c r="K21" i="79"/>
  <c r="N21" i="79" s="1"/>
  <c r="AE25" i="79"/>
  <c r="AH25" i="79" s="1"/>
  <c r="O707" i="28"/>
  <c r="O691" i="28"/>
  <c r="O675" i="28"/>
  <c r="H253" i="29" s="1"/>
  <c r="O659" i="28"/>
  <c r="O643" i="28"/>
  <c r="H164" i="29" s="1"/>
  <c r="O627" i="28"/>
  <c r="H321" i="29" s="1"/>
  <c r="O611" i="28"/>
  <c r="O595" i="28"/>
  <c r="H247" i="29" s="1"/>
  <c r="O579" i="28"/>
  <c r="H96" i="29" s="1"/>
  <c r="O563" i="28"/>
  <c r="H285" i="29" s="1"/>
  <c r="O547" i="28"/>
  <c r="H254" i="29" s="1"/>
  <c r="O531" i="28"/>
  <c r="H171" i="29" s="1"/>
  <c r="O515" i="28"/>
  <c r="H106" i="29" s="1"/>
  <c r="O499" i="28"/>
  <c r="O483" i="28"/>
  <c r="H97" i="29" s="1"/>
  <c r="O119" i="28"/>
  <c r="H516" i="29" s="1"/>
  <c r="K9" i="64"/>
  <c r="C2" i="80" s="1"/>
  <c r="K29" i="64"/>
  <c r="K19" i="64"/>
  <c r="AE11" i="64"/>
  <c r="AH11" i="64" s="1"/>
  <c r="AD13" i="64"/>
  <c r="AE17" i="64"/>
  <c r="AH17" i="64" s="1"/>
  <c r="J7" i="78"/>
  <c r="K9" i="79"/>
  <c r="N9" i="79" s="1"/>
  <c r="K11" i="74"/>
  <c r="N11" i="74" s="1"/>
  <c r="K21" i="74"/>
  <c r="N21" i="74" s="1"/>
  <c r="AE19" i="74"/>
  <c r="AH19" i="74" s="1"/>
  <c r="AE13" i="74"/>
  <c r="AH13" i="74" s="1"/>
  <c r="J27" i="77"/>
  <c r="AE15" i="74"/>
  <c r="AH15" i="74" s="1"/>
  <c r="AE7" i="77"/>
  <c r="AH7" i="77" s="1"/>
  <c r="K27" i="77"/>
  <c r="N27" i="77" s="1"/>
  <c r="J23" i="78"/>
  <c r="J17" i="79"/>
  <c r="K13" i="77"/>
  <c r="N13" i="77" s="1"/>
  <c r="AD9" i="78"/>
  <c r="J25" i="78"/>
  <c r="J19" i="79"/>
  <c r="J17" i="74"/>
  <c r="AE13" i="78"/>
  <c r="AH13" i="78" s="1"/>
  <c r="AE29" i="78"/>
  <c r="AH29" i="78" s="1"/>
  <c r="AD25" i="79"/>
  <c r="AE27" i="74"/>
  <c r="AH27" i="74" s="1"/>
  <c r="K25" i="74"/>
  <c r="N25" i="74" s="1"/>
  <c r="AD17" i="78"/>
  <c r="AE17" i="79"/>
  <c r="AH17" i="79" s="1"/>
  <c r="O379" i="28"/>
  <c r="H345" i="29" s="1"/>
  <c r="O363" i="28"/>
  <c r="H526" i="29" s="1"/>
  <c r="O347" i="28"/>
  <c r="H369" i="29" s="1"/>
  <c r="O331" i="28"/>
  <c r="H179" i="29" s="1"/>
  <c r="O135" i="28"/>
  <c r="H335" i="29" s="1"/>
  <c r="K17" i="78"/>
  <c r="N17" i="78" s="1"/>
  <c r="J13" i="79"/>
  <c r="J25" i="77"/>
  <c r="O527" i="28"/>
  <c r="O463" i="28"/>
  <c r="H463" i="29" s="1"/>
  <c r="O431" i="28"/>
  <c r="H446" i="29" s="1"/>
  <c r="O383" i="28"/>
  <c r="H524" i="29" s="1"/>
  <c r="O351" i="28"/>
  <c r="H89" i="29" s="1"/>
  <c r="O335" i="28"/>
  <c r="H459" i="29" s="1"/>
  <c r="O171" i="28"/>
  <c r="H181" i="29" s="1"/>
  <c r="O11" i="28"/>
  <c r="H52" i="29" s="1"/>
  <c r="K15" i="64"/>
  <c r="N15" i="64" s="1"/>
  <c r="J17" i="64"/>
  <c r="B6" i="80" s="1"/>
  <c r="K7" i="64"/>
  <c r="C1" i="80" s="1"/>
  <c r="AE27" i="64"/>
  <c r="AH27" i="64" s="1"/>
  <c r="AD29" i="64"/>
  <c r="J29" i="64"/>
  <c r="B12" i="80" s="1"/>
  <c r="J11" i="77"/>
  <c r="J7" i="77"/>
  <c r="J9" i="74"/>
  <c r="K13" i="74"/>
  <c r="N13" i="74" s="1"/>
  <c r="AE19" i="77"/>
  <c r="AH19" i="77" s="1"/>
  <c r="AD7" i="77"/>
  <c r="K19" i="78"/>
  <c r="N19" i="78" s="1"/>
  <c r="AE23" i="74"/>
  <c r="AH23" i="74" s="1"/>
  <c r="K19" i="77"/>
  <c r="N19" i="77" s="1"/>
  <c r="J15" i="78"/>
  <c r="AD9" i="79"/>
  <c r="J25" i="79"/>
  <c r="J23" i="77"/>
  <c r="J17" i="78"/>
  <c r="AE9" i="79"/>
  <c r="AH9" i="79" s="1"/>
  <c r="J27" i="79"/>
  <c r="J17" i="77"/>
  <c r="AE21" i="78"/>
  <c r="AH21" i="78" s="1"/>
  <c r="AD17" i="79"/>
  <c r="J15" i="77"/>
  <c r="AD7" i="74"/>
  <c r="J19" i="77"/>
  <c r="J29" i="78"/>
  <c r="D1" i="80"/>
  <c r="AD27" i="79"/>
  <c r="O467" i="28"/>
  <c r="H5" i="29" s="1"/>
  <c r="O451" i="28"/>
  <c r="H392" i="29" s="1"/>
  <c r="O435" i="28"/>
  <c r="O419" i="28"/>
  <c r="H564" i="29" s="1"/>
  <c r="O403" i="28"/>
  <c r="H41" i="29" s="1"/>
  <c r="O371" i="28"/>
  <c r="H42" i="29" s="1"/>
  <c r="O323" i="28"/>
  <c r="H191" i="29" s="1"/>
  <c r="O307" i="28"/>
  <c r="H333" i="29" s="1"/>
  <c r="O283" i="28"/>
  <c r="H350" i="29" s="1"/>
  <c r="O31" i="28"/>
  <c r="H150" i="29" s="1"/>
  <c r="H842" i="29"/>
  <c r="H617" i="29"/>
  <c r="H681" i="29"/>
  <c r="H745" i="29"/>
  <c r="H809" i="29"/>
  <c r="H875" i="29"/>
  <c r="H939" i="29"/>
  <c r="H1003" i="29"/>
  <c r="H1067" i="29"/>
  <c r="H1131" i="29"/>
  <c r="H1195" i="29"/>
  <c r="H1259" i="29"/>
  <c r="H1323" i="29"/>
  <c r="H1387" i="29"/>
  <c r="H1451" i="29"/>
  <c r="H626" i="29"/>
  <c r="H690" i="29"/>
  <c r="H754" i="29"/>
  <c r="H818" i="29"/>
  <c r="H884" i="29"/>
  <c r="H948" i="29"/>
  <c r="H1012" i="29"/>
  <c r="H1076" i="29"/>
  <c r="H1140" i="29"/>
  <c r="H1204" i="29"/>
  <c r="H1268" i="29"/>
  <c r="H1332" i="29"/>
  <c r="H1396" i="29"/>
  <c r="H1460" i="29"/>
  <c r="H655" i="29"/>
  <c r="H719" i="29"/>
  <c r="H783" i="29"/>
  <c r="H849" i="29"/>
  <c r="H913" i="29"/>
  <c r="H977" i="29"/>
  <c r="H1041" i="29"/>
  <c r="H1105" i="29"/>
  <c r="H1169" i="29"/>
  <c r="H1233" i="29"/>
  <c r="H1297" i="29"/>
  <c r="H1361" i="29"/>
  <c r="H1425" i="29"/>
  <c r="H1489" i="29"/>
  <c r="H656" i="29"/>
  <c r="H720" i="29"/>
  <c r="H784" i="29"/>
  <c r="H850" i="29"/>
  <c r="H914" i="29"/>
  <c r="H978" i="29"/>
  <c r="H1042" i="29"/>
  <c r="H1106" i="29"/>
  <c r="H1170" i="29"/>
  <c r="H1234" i="29"/>
  <c r="H1298" i="29"/>
  <c r="H1362" i="29"/>
  <c r="H1426" i="29"/>
  <c r="H1490" i="29"/>
  <c r="H653" i="29"/>
  <c r="H717" i="29"/>
  <c r="H781" i="29"/>
  <c r="H847" i="29"/>
  <c r="H911" i="29"/>
  <c r="H975" i="29"/>
  <c r="H1039" i="29"/>
  <c r="H1103" i="29"/>
  <c r="H1167" i="29"/>
  <c r="H1231" i="29"/>
  <c r="H1295" i="29"/>
  <c r="H1359" i="29"/>
  <c r="H1423" i="29"/>
  <c r="H1487" i="29"/>
  <c r="H598" i="29"/>
  <c r="H662" i="29"/>
  <c r="H726" i="29"/>
  <c r="H790" i="29"/>
  <c r="H856" i="29"/>
  <c r="H920" i="29"/>
  <c r="H984" i="29"/>
  <c r="H1048" i="29"/>
  <c r="H1112" i="29"/>
  <c r="H1176" i="29"/>
  <c r="H1240" i="29"/>
  <c r="H1304" i="29"/>
  <c r="H1368" i="29"/>
  <c r="H1432" i="29"/>
  <c r="H1496" i="29"/>
  <c r="H627" i="29"/>
  <c r="H691" i="29"/>
  <c r="H755" i="29"/>
  <c r="H819" i="29"/>
  <c r="H885" i="29"/>
  <c r="H949" i="29"/>
  <c r="H1013" i="29"/>
  <c r="H1077" i="29"/>
  <c r="H1141" i="29"/>
  <c r="H1205" i="29"/>
  <c r="H1269" i="29"/>
  <c r="H1333" i="29"/>
  <c r="H1397" i="29"/>
  <c r="H1461" i="29"/>
  <c r="H628" i="29"/>
  <c r="H692" i="29"/>
  <c r="H756" i="29"/>
  <c r="H820" i="29"/>
  <c r="H886" i="29"/>
  <c r="H950" i="29"/>
  <c r="H1014" i="29"/>
  <c r="H1078" i="29"/>
  <c r="H1142" i="29"/>
  <c r="H1206" i="29"/>
  <c r="H1270" i="29"/>
  <c r="H1334" i="29"/>
  <c r="H1398" i="29"/>
  <c r="H1462" i="29"/>
  <c r="H601" i="29"/>
  <c r="H625" i="29"/>
  <c r="H689" i="29"/>
  <c r="H753" i="29"/>
  <c r="H817" i="29"/>
  <c r="H883" i="29"/>
  <c r="H947" i="29"/>
  <c r="H1011" i="29"/>
  <c r="H1075" i="29"/>
  <c r="H1139" i="29"/>
  <c r="H1203" i="29"/>
  <c r="H1267" i="29"/>
  <c r="H1331" i="29"/>
  <c r="H1395" i="29"/>
  <c r="H1459" i="29"/>
  <c r="H634" i="29"/>
  <c r="H698" i="29"/>
  <c r="H762" i="29"/>
  <c r="H826" i="29"/>
  <c r="H892" i="29"/>
  <c r="H956" i="29"/>
  <c r="H1020" i="29"/>
  <c r="H1084" i="29"/>
  <c r="H1148" i="29"/>
  <c r="H1212" i="29"/>
  <c r="H1276" i="29"/>
  <c r="H1340" i="29"/>
  <c r="H1404" i="29"/>
  <c r="H1468" i="29"/>
  <c r="H663" i="29"/>
  <c r="H727" i="29"/>
  <c r="H791" i="29"/>
  <c r="H857" i="29"/>
  <c r="H921" i="29"/>
  <c r="H985" i="29"/>
  <c r="H1049" i="29"/>
  <c r="H1113" i="29"/>
  <c r="H1177" i="29"/>
  <c r="H1241" i="29"/>
  <c r="H1305" i="29"/>
  <c r="H1369" i="29"/>
  <c r="H1433" i="29"/>
  <c r="H1497" i="29"/>
  <c r="H596" i="29"/>
  <c r="H664" i="29"/>
  <c r="H728" i="29"/>
  <c r="H792" i="29"/>
  <c r="H858" i="29"/>
  <c r="H922" i="29"/>
  <c r="H986" i="29"/>
  <c r="H1050" i="29"/>
  <c r="H1114" i="29"/>
  <c r="H1178" i="29"/>
  <c r="H1242" i="29"/>
  <c r="H1306" i="29"/>
  <c r="H1370" i="29"/>
  <c r="H1434" i="29"/>
  <c r="H1498" i="29"/>
  <c r="H600" i="29"/>
  <c r="H645" i="29"/>
  <c r="H709" i="29"/>
  <c r="H773" i="29"/>
  <c r="H837" i="29"/>
  <c r="H903" i="29"/>
  <c r="H967" i="29"/>
  <c r="H1031" i="29"/>
  <c r="H1095" i="29"/>
  <c r="H1159" i="29"/>
  <c r="H1223" i="29"/>
  <c r="H1287" i="29"/>
  <c r="H1351" i="29"/>
  <c r="H1415" i="29"/>
  <c r="H1479" i="29"/>
  <c r="H590" i="29"/>
  <c r="H654" i="29"/>
  <c r="H718" i="29"/>
  <c r="H782" i="29"/>
  <c r="H848" i="29"/>
  <c r="H912" i="29"/>
  <c r="H976" i="29"/>
  <c r="H1040" i="29"/>
  <c r="H1104" i="29"/>
  <c r="H1168" i="29"/>
  <c r="H1232" i="29"/>
  <c r="H1296" i="29"/>
  <c r="H1360" i="29"/>
  <c r="H1424" i="29"/>
  <c r="H1488" i="29"/>
  <c r="H619" i="29"/>
  <c r="H683" i="29"/>
  <c r="H747" i="29"/>
  <c r="H811" i="29"/>
  <c r="H877" i="29"/>
  <c r="H941" i="29"/>
  <c r="H1005" i="29"/>
  <c r="H1069" i="29"/>
  <c r="H1133" i="29"/>
  <c r="H1197" i="29"/>
  <c r="H1261" i="29"/>
  <c r="H1325" i="29"/>
  <c r="H1389" i="29"/>
  <c r="H1453" i="29"/>
  <c r="H620" i="29"/>
  <c r="H684" i="29"/>
  <c r="H748" i="29"/>
  <c r="H812" i="29"/>
  <c r="H878" i="29"/>
  <c r="H942" i="29"/>
  <c r="H1006" i="29"/>
  <c r="H1070" i="29"/>
  <c r="H1134" i="29"/>
  <c r="H1198" i="29"/>
  <c r="H1262" i="29"/>
  <c r="H1326" i="29"/>
  <c r="H1390" i="29"/>
  <c r="H1454" i="29"/>
  <c r="H597" i="29"/>
  <c r="H843" i="29"/>
  <c r="H633" i="29"/>
  <c r="H697" i="29"/>
  <c r="H761" i="29"/>
  <c r="H825" i="29"/>
  <c r="H891" i="29"/>
  <c r="H955" i="29"/>
  <c r="H1019" i="29"/>
  <c r="H1083" i="29"/>
  <c r="H1147" i="29"/>
  <c r="H1211" i="29"/>
  <c r="H1275" i="29"/>
  <c r="H1339" i="29"/>
  <c r="H1403" i="29"/>
  <c r="H1467" i="29"/>
  <c r="H642" i="29"/>
  <c r="H706" i="29"/>
  <c r="H770" i="29"/>
  <c r="H834" i="29"/>
  <c r="H900" i="29"/>
  <c r="H964" i="29"/>
  <c r="H1028" i="29"/>
  <c r="H1092" i="29"/>
  <c r="H1156" i="29"/>
  <c r="H1220" i="29"/>
  <c r="H1284" i="29"/>
  <c r="H1348" i="29"/>
  <c r="H1412" i="29"/>
  <c r="H1476" i="29"/>
  <c r="H607" i="29"/>
  <c r="H671" i="29"/>
  <c r="H735" i="29"/>
  <c r="H799" i="29"/>
  <c r="H865" i="29"/>
  <c r="H929" i="29"/>
  <c r="H993" i="29"/>
  <c r="H1057" i="29"/>
  <c r="H1121" i="29"/>
  <c r="H1185" i="29"/>
  <c r="H1249" i="29"/>
  <c r="H1313" i="29"/>
  <c r="H1377" i="29"/>
  <c r="H1441" i="29"/>
  <c r="H608" i="29"/>
  <c r="H672" i="29"/>
  <c r="H736" i="29"/>
  <c r="H800" i="29"/>
  <c r="H866" i="29"/>
  <c r="H930" i="29"/>
  <c r="H994" i="29"/>
  <c r="H1058" i="29"/>
  <c r="H1122" i="29"/>
  <c r="H1186" i="29"/>
  <c r="H1250" i="29"/>
  <c r="H1314" i="29"/>
  <c r="H1378" i="29"/>
  <c r="H1442" i="29"/>
  <c r="H605" i="29"/>
  <c r="H669" i="29"/>
  <c r="H733" i="29"/>
  <c r="H797" i="29"/>
  <c r="H863" i="29"/>
  <c r="H927" i="29"/>
  <c r="H991" i="29"/>
  <c r="H1055" i="29"/>
  <c r="H1119" i="29"/>
  <c r="H1183" i="29"/>
  <c r="H1247" i="29"/>
  <c r="H1311" i="29"/>
  <c r="H1375" i="29"/>
  <c r="H1439" i="29"/>
  <c r="H614" i="29"/>
  <c r="H678" i="29"/>
  <c r="H742" i="29"/>
  <c r="H806" i="29"/>
  <c r="H872" i="29"/>
  <c r="H936" i="29"/>
  <c r="H1000" i="29"/>
  <c r="H1064" i="29"/>
  <c r="H1128" i="29"/>
  <c r="H1192" i="29"/>
  <c r="H1256" i="29"/>
  <c r="H1320" i="29"/>
  <c r="H1384" i="29"/>
  <c r="H1448" i="29"/>
  <c r="H643" i="29"/>
  <c r="H707" i="29"/>
  <c r="H771" i="29"/>
  <c r="H835" i="29"/>
  <c r="H901" i="29"/>
  <c r="H965" i="29"/>
  <c r="H1029" i="29"/>
  <c r="H1093" i="29"/>
  <c r="H1157" i="29"/>
  <c r="H1221" i="29"/>
  <c r="H1285" i="29"/>
  <c r="H1349" i="29"/>
  <c r="H1413" i="29"/>
  <c r="H1477" i="29"/>
  <c r="H644" i="29"/>
  <c r="H708" i="29"/>
  <c r="H772" i="29"/>
  <c r="H836" i="29"/>
  <c r="H902" i="29"/>
  <c r="H966" i="29"/>
  <c r="H1030" i="29"/>
  <c r="H1094" i="29"/>
  <c r="H1158" i="29"/>
  <c r="H1222" i="29"/>
  <c r="H1286" i="29"/>
  <c r="H1350" i="29"/>
  <c r="H1414" i="29"/>
  <c r="H1478" i="29"/>
  <c r="H641" i="29"/>
  <c r="H705" i="29"/>
  <c r="H769" i="29"/>
  <c r="H833" i="29"/>
  <c r="H899" i="29"/>
  <c r="H963" i="29"/>
  <c r="H1027" i="29"/>
  <c r="H1091" i="29"/>
  <c r="H1155" i="29"/>
  <c r="H1219" i="29"/>
  <c r="H1283" i="29"/>
  <c r="H1347" i="29"/>
  <c r="H1411" i="29"/>
  <c r="H1475" i="29"/>
  <c r="H586" i="29"/>
  <c r="H650" i="29"/>
  <c r="H714" i="29"/>
  <c r="H778" i="29"/>
  <c r="H844" i="29"/>
  <c r="H908" i="29"/>
  <c r="H972" i="29"/>
  <c r="H1036" i="29"/>
  <c r="H1100" i="29"/>
  <c r="H1164" i="29"/>
  <c r="H1228" i="29"/>
  <c r="H1292" i="29"/>
  <c r="H1356" i="29"/>
  <c r="H1420" i="29"/>
  <c r="H1484" i="29"/>
  <c r="H615" i="29"/>
  <c r="H679" i="29"/>
  <c r="H743" i="29"/>
  <c r="H807" i="29"/>
  <c r="H873" i="29"/>
  <c r="H937" i="29"/>
  <c r="H1001" i="29"/>
  <c r="H1065" i="29"/>
  <c r="H1129" i="29"/>
  <c r="H1193" i="29"/>
  <c r="H1257" i="29"/>
  <c r="H1321" i="29"/>
  <c r="H1385" i="29"/>
  <c r="H1449" i="29"/>
  <c r="H616" i="29"/>
  <c r="H680" i="29"/>
  <c r="H744" i="29"/>
  <c r="H808" i="29"/>
  <c r="H874" i="29"/>
  <c r="H938" i="29"/>
  <c r="H1002" i="29"/>
  <c r="H1066" i="29"/>
  <c r="H1130" i="29"/>
  <c r="H1194" i="29"/>
  <c r="H1258" i="29"/>
  <c r="H1322" i="29"/>
  <c r="H1386" i="29"/>
  <c r="H1450" i="29"/>
  <c r="H661" i="29"/>
  <c r="H725" i="29"/>
  <c r="H789" i="29"/>
  <c r="H855" i="29"/>
  <c r="H919" i="29"/>
  <c r="H983" i="29"/>
  <c r="H1047" i="29"/>
  <c r="H1111" i="29"/>
  <c r="H1175" i="29"/>
  <c r="H1239" i="29"/>
  <c r="H1303" i="29"/>
  <c r="H1367" i="29"/>
  <c r="H1431" i="29"/>
  <c r="H1495" i="29"/>
  <c r="H606" i="29"/>
  <c r="H670" i="29"/>
  <c r="H734" i="29"/>
  <c r="H798" i="29"/>
  <c r="H864" i="29"/>
  <c r="H928" i="29"/>
  <c r="H992" i="29"/>
  <c r="H1056" i="29"/>
  <c r="H1120" i="29"/>
  <c r="H1184" i="29"/>
  <c r="H1248" i="29"/>
  <c r="H1312" i="29"/>
  <c r="H1376" i="29"/>
  <c r="H1440" i="29"/>
  <c r="H635" i="29"/>
  <c r="H699" i="29"/>
  <c r="H763" i="29"/>
  <c r="H827" i="29"/>
  <c r="H893" i="29"/>
  <c r="H957" i="29"/>
  <c r="H1021" i="29"/>
  <c r="H1085" i="29"/>
  <c r="H1149" i="29"/>
  <c r="H1213" i="29"/>
  <c r="H1277" i="29"/>
  <c r="H1341" i="29"/>
  <c r="H1405" i="29"/>
  <c r="H1469" i="29"/>
  <c r="H636" i="29"/>
  <c r="H700" i="29"/>
  <c r="H764" i="29"/>
  <c r="H828" i="29"/>
  <c r="H894" i="29"/>
  <c r="H958" i="29"/>
  <c r="H1022" i="29"/>
  <c r="H1086" i="29"/>
  <c r="H1150" i="29"/>
  <c r="H1214" i="29"/>
  <c r="H1278" i="29"/>
  <c r="H1342" i="29"/>
  <c r="H1406" i="29"/>
  <c r="H1470" i="29"/>
  <c r="H649" i="29"/>
  <c r="H713" i="29"/>
  <c r="H777" i="29"/>
  <c r="H841" i="29"/>
  <c r="H907" i="29"/>
  <c r="H971" i="29"/>
  <c r="H1035" i="29"/>
  <c r="H1099" i="29"/>
  <c r="H1163" i="29"/>
  <c r="H1227" i="29"/>
  <c r="H1291" i="29"/>
  <c r="H1355" i="29"/>
  <c r="H1419" i="29"/>
  <c r="H1483" i="29"/>
  <c r="H594" i="29"/>
  <c r="H658" i="29"/>
  <c r="H722" i="29"/>
  <c r="H786" i="29"/>
  <c r="H852" i="29"/>
  <c r="H916" i="29"/>
  <c r="H980" i="29"/>
  <c r="H1044" i="29"/>
  <c r="H1108" i="29"/>
  <c r="H1172" i="29"/>
  <c r="H1236" i="29"/>
  <c r="H1300" i="29"/>
  <c r="H1364" i="29"/>
  <c r="H1428" i="29"/>
  <c r="H1492" i="29"/>
  <c r="H623" i="29"/>
  <c r="H687" i="29"/>
  <c r="H751" i="29"/>
  <c r="H815" i="29"/>
  <c r="H881" i="29"/>
  <c r="H945" i="29"/>
  <c r="H1009" i="29"/>
  <c r="H1073" i="29"/>
  <c r="H1137" i="29"/>
  <c r="H1201" i="29"/>
  <c r="H1265" i="29"/>
  <c r="H1329" i="29"/>
  <c r="H1393" i="29"/>
  <c r="H1457" i="29"/>
  <c r="H624" i="29"/>
  <c r="H688" i="29"/>
  <c r="H752" i="29"/>
  <c r="H816" i="29"/>
  <c r="H882" i="29"/>
  <c r="H946" i="29"/>
  <c r="H1010" i="29"/>
  <c r="H1074" i="29"/>
  <c r="H1138" i="29"/>
  <c r="H1202" i="29"/>
  <c r="H1266" i="29"/>
  <c r="H1330" i="29"/>
  <c r="H1394" i="29"/>
  <c r="H1458" i="29"/>
  <c r="H621" i="29"/>
  <c r="H685" i="29"/>
  <c r="H749" i="29"/>
  <c r="H813" i="29"/>
  <c r="H879" i="29"/>
  <c r="H943" i="29"/>
  <c r="H1007" i="29"/>
  <c r="H1071" i="29"/>
  <c r="H1135" i="29"/>
  <c r="H1199" i="29"/>
  <c r="H1263" i="29"/>
  <c r="H1327" i="29"/>
  <c r="H1391" i="29"/>
  <c r="H1455" i="29"/>
  <c r="H630" i="29"/>
  <c r="H694" i="29"/>
  <c r="H758" i="29"/>
  <c r="H822" i="29"/>
  <c r="H888" i="29"/>
  <c r="H952" i="29"/>
  <c r="H1016" i="29"/>
  <c r="H1080" i="29"/>
  <c r="H1144" i="29"/>
  <c r="H1208" i="29"/>
  <c r="H1272" i="29"/>
  <c r="H1336" i="29"/>
  <c r="H1400" i="29"/>
  <c r="H1464" i="29"/>
  <c r="H659" i="29"/>
  <c r="H723" i="29"/>
  <c r="H787" i="29"/>
  <c r="H853" i="29"/>
  <c r="H917" i="29"/>
  <c r="H981" i="29"/>
  <c r="H1045" i="29"/>
  <c r="H1109" i="29"/>
  <c r="H1173" i="29"/>
  <c r="H1237" i="29"/>
  <c r="H1301" i="29"/>
  <c r="H1365" i="29"/>
  <c r="H1429" i="29"/>
  <c r="H1493" i="29"/>
  <c r="H588" i="29"/>
  <c r="H660" i="29"/>
  <c r="H724" i="29"/>
  <c r="H788" i="29"/>
  <c r="H854" i="29"/>
  <c r="H918" i="29"/>
  <c r="H982" i="29"/>
  <c r="H1046" i="29"/>
  <c r="H1110" i="29"/>
  <c r="H1174" i="29"/>
  <c r="H1238" i="29"/>
  <c r="H1302" i="29"/>
  <c r="H1366" i="29"/>
  <c r="H1430" i="29"/>
  <c r="H1494" i="29"/>
  <c r="H657" i="29"/>
  <c r="H721" i="29"/>
  <c r="H785" i="29"/>
  <c r="H851" i="29"/>
  <c r="H915" i="29"/>
  <c r="H979" i="29"/>
  <c r="H1043" i="29"/>
  <c r="H1107" i="29"/>
  <c r="H1171" i="29"/>
  <c r="H1235" i="29"/>
  <c r="H1299" i="29"/>
  <c r="H1363" i="29"/>
  <c r="H1427" i="29"/>
  <c r="H1491" i="29"/>
  <c r="H602" i="29"/>
  <c r="H666" i="29"/>
  <c r="H730" i="29"/>
  <c r="H794" i="29"/>
  <c r="H860" i="29"/>
  <c r="H924" i="29"/>
  <c r="H988" i="29"/>
  <c r="H1052" i="29"/>
  <c r="H1116" i="29"/>
  <c r="H1180" i="29"/>
  <c r="H1244" i="29"/>
  <c r="H1308" i="29"/>
  <c r="H1372" i="29"/>
  <c r="H1436" i="29"/>
  <c r="H1500" i="29"/>
  <c r="H631" i="29"/>
  <c r="H695" i="29"/>
  <c r="H759" i="29"/>
  <c r="H823" i="29"/>
  <c r="H889" i="29"/>
  <c r="H953" i="29"/>
  <c r="H1017" i="29"/>
  <c r="H1081" i="29"/>
  <c r="H1145" i="29"/>
  <c r="H1209" i="29"/>
  <c r="H1273" i="29"/>
  <c r="H1337" i="29"/>
  <c r="H1401" i="29"/>
  <c r="H1465" i="29"/>
  <c r="H632" i="29"/>
  <c r="H696" i="29"/>
  <c r="H760" i="29"/>
  <c r="H824" i="29"/>
  <c r="H890" i="29"/>
  <c r="H954" i="29"/>
  <c r="H1018" i="29"/>
  <c r="H1082" i="29"/>
  <c r="H1146" i="29"/>
  <c r="H1210" i="29"/>
  <c r="H1274" i="29"/>
  <c r="H1338" i="29"/>
  <c r="H1402" i="29"/>
  <c r="H1466" i="29"/>
  <c r="H613" i="29"/>
  <c r="H677" i="29"/>
  <c r="H741" i="29"/>
  <c r="H805" i="29"/>
  <c r="H871" i="29"/>
  <c r="H935" i="29"/>
  <c r="H999" i="29"/>
  <c r="H1063" i="29"/>
  <c r="H1127" i="29"/>
  <c r="H1191" i="29"/>
  <c r="H1255" i="29"/>
  <c r="H1319" i="29"/>
  <c r="H1383" i="29"/>
  <c r="H1447" i="29"/>
  <c r="H622" i="29"/>
  <c r="H686" i="29"/>
  <c r="H750" i="29"/>
  <c r="H814" i="29"/>
  <c r="H880" i="29"/>
  <c r="H944" i="29"/>
  <c r="H1008" i="29"/>
  <c r="H1072" i="29"/>
  <c r="H1136" i="29"/>
  <c r="H1200" i="29"/>
  <c r="H1264" i="29"/>
  <c r="H1328" i="29"/>
  <c r="H1392" i="29"/>
  <c r="H1456" i="29"/>
  <c r="H651" i="29"/>
  <c r="H715" i="29"/>
  <c r="H779" i="29"/>
  <c r="H845" i="29"/>
  <c r="H909" i="29"/>
  <c r="H973" i="29"/>
  <c r="H1037" i="29"/>
  <c r="H1101" i="29"/>
  <c r="H1165" i="29"/>
  <c r="H1229" i="29"/>
  <c r="H1293" i="29"/>
  <c r="H1357" i="29"/>
  <c r="H1421" i="29"/>
  <c r="H1485" i="29"/>
  <c r="H652" i="29"/>
  <c r="H716" i="29"/>
  <c r="H780" i="29"/>
  <c r="H846" i="29"/>
  <c r="H910" i="29"/>
  <c r="H974" i="29"/>
  <c r="H1038" i="29"/>
  <c r="H1102" i="29"/>
  <c r="H1166" i="29"/>
  <c r="H1230" i="29"/>
  <c r="H1294" i="29"/>
  <c r="H1358" i="29"/>
  <c r="H1422" i="29"/>
  <c r="H1486" i="29"/>
  <c r="H587" i="29"/>
  <c r="H589" i="29"/>
  <c r="H665" i="29"/>
  <c r="H729" i="29"/>
  <c r="H793" i="29"/>
  <c r="H859" i="29"/>
  <c r="H923" i="29"/>
  <c r="H987" i="29"/>
  <c r="H1051" i="29"/>
  <c r="H1115" i="29"/>
  <c r="H1179" i="29"/>
  <c r="H1243" i="29"/>
  <c r="H1307" i="29"/>
  <c r="H1371" i="29"/>
  <c r="H1435" i="29"/>
  <c r="H1499" i="29"/>
  <c r="H610" i="29"/>
  <c r="H674" i="29"/>
  <c r="H738" i="29"/>
  <c r="H802" i="29"/>
  <c r="H868" i="29"/>
  <c r="H932" i="29"/>
  <c r="H996" i="29"/>
  <c r="H1060" i="29"/>
  <c r="H1124" i="29"/>
  <c r="H1188" i="29"/>
  <c r="H1252" i="29"/>
  <c r="H1316" i="29"/>
  <c r="H1380" i="29"/>
  <c r="H1444" i="29"/>
  <c r="H639" i="29"/>
  <c r="H703" i="29"/>
  <c r="H767" i="29"/>
  <c r="H831" i="29"/>
  <c r="H897" i="29"/>
  <c r="H961" i="29"/>
  <c r="H1025" i="29"/>
  <c r="H1089" i="29"/>
  <c r="H1153" i="29"/>
  <c r="H1217" i="29"/>
  <c r="H1281" i="29"/>
  <c r="H1345" i="29"/>
  <c r="H1409" i="29"/>
  <c r="H1473" i="29"/>
  <c r="H640" i="29"/>
  <c r="H704" i="29"/>
  <c r="H768" i="29"/>
  <c r="H832" i="29"/>
  <c r="H898" i="29"/>
  <c r="H962" i="29"/>
  <c r="H1026" i="29"/>
  <c r="H1090" i="29"/>
  <c r="H1154" i="29"/>
  <c r="H1218" i="29"/>
  <c r="H1282" i="29"/>
  <c r="H1346" i="29"/>
  <c r="H1410" i="29"/>
  <c r="H1474" i="29"/>
  <c r="H592" i="29"/>
  <c r="H637" i="29"/>
  <c r="H701" i="29"/>
  <c r="H765" i="29"/>
  <c r="H829" i="29"/>
  <c r="H895" i="29"/>
  <c r="H959" i="29"/>
  <c r="H1023" i="29"/>
  <c r="H1087" i="29"/>
  <c r="H1151" i="29"/>
  <c r="H1215" i="29"/>
  <c r="H1279" i="29"/>
  <c r="H1343" i="29"/>
  <c r="H1407" i="29"/>
  <c r="H1471" i="29"/>
  <c r="H646" i="29"/>
  <c r="H710" i="29"/>
  <c r="H774" i="29"/>
  <c r="H838" i="29"/>
  <c r="H904" i="29"/>
  <c r="H968" i="29"/>
  <c r="H1032" i="29"/>
  <c r="H1096" i="29"/>
  <c r="H1160" i="29"/>
  <c r="H1224" i="29"/>
  <c r="H1288" i="29"/>
  <c r="H1352" i="29"/>
  <c r="H1416" i="29"/>
  <c r="H1480" i="29"/>
  <c r="H611" i="29"/>
  <c r="H675" i="29"/>
  <c r="H739" i="29"/>
  <c r="H803" i="29"/>
  <c r="H869" i="29"/>
  <c r="H933" i="29"/>
  <c r="H997" i="29"/>
  <c r="H1061" i="29"/>
  <c r="H1125" i="29"/>
  <c r="H1189" i="29"/>
  <c r="H1253" i="29"/>
  <c r="H1317" i="29"/>
  <c r="H1381" i="29"/>
  <c r="H1445" i="29"/>
  <c r="H612" i="29"/>
  <c r="H676" i="29"/>
  <c r="H740" i="29"/>
  <c r="H804" i="29"/>
  <c r="H870" i="29"/>
  <c r="H934" i="29"/>
  <c r="H998" i="29"/>
  <c r="H1062" i="29"/>
  <c r="H1126" i="29"/>
  <c r="H1190" i="29"/>
  <c r="H1254" i="29"/>
  <c r="H1318" i="29"/>
  <c r="H1382" i="29"/>
  <c r="H1446" i="29"/>
  <c r="H593" i="29"/>
  <c r="H609" i="29"/>
  <c r="H673" i="29"/>
  <c r="H737" i="29"/>
  <c r="H801" i="29"/>
  <c r="H867" i="29"/>
  <c r="H931" i="29"/>
  <c r="H995" i="29"/>
  <c r="H1059" i="29"/>
  <c r="H1123" i="29"/>
  <c r="H1187" i="29"/>
  <c r="H1251" i="29"/>
  <c r="H1315" i="29"/>
  <c r="H1379" i="29"/>
  <c r="H1443" i="29"/>
  <c r="H618" i="29"/>
  <c r="H682" i="29"/>
  <c r="H746" i="29"/>
  <c r="H810" i="29"/>
  <c r="H876" i="29"/>
  <c r="H940" i="29"/>
  <c r="H1004" i="29"/>
  <c r="H1068" i="29"/>
  <c r="H1132" i="29"/>
  <c r="H1196" i="29"/>
  <c r="H1260" i="29"/>
  <c r="H1324" i="29"/>
  <c r="H1388" i="29"/>
  <c r="H1452" i="29"/>
  <c r="H647" i="29"/>
  <c r="H711" i="29"/>
  <c r="H775" i="29"/>
  <c r="H839" i="29"/>
  <c r="H905" i="29"/>
  <c r="H969" i="29"/>
  <c r="H1033" i="29"/>
  <c r="H1097" i="29"/>
  <c r="H1161" i="29"/>
  <c r="H1225" i="29"/>
  <c r="H1289" i="29"/>
  <c r="H1353" i="29"/>
  <c r="H1417" i="29"/>
  <c r="H1481" i="29"/>
  <c r="H648" i="29"/>
  <c r="H712" i="29"/>
  <c r="H776" i="29"/>
  <c r="H840" i="29"/>
  <c r="H906" i="29"/>
  <c r="H970" i="29"/>
  <c r="H1034" i="29"/>
  <c r="H1098" i="29"/>
  <c r="H1162" i="29"/>
  <c r="H1226" i="29"/>
  <c r="H1290" i="29"/>
  <c r="H1354" i="29"/>
  <c r="H1418" i="29"/>
  <c r="H1482" i="29"/>
  <c r="H629" i="29"/>
  <c r="H693" i="29"/>
  <c r="H757" i="29"/>
  <c r="H821" i="29"/>
  <c r="H887" i="29"/>
  <c r="H951" i="29"/>
  <c r="H1015" i="29"/>
  <c r="H1079" i="29"/>
  <c r="H1143" i="29"/>
  <c r="H1207" i="29"/>
  <c r="H1271" i="29"/>
  <c r="H1335" i="29"/>
  <c r="H1399" i="29"/>
  <c r="H1463" i="29"/>
  <c r="H638" i="29"/>
  <c r="H702" i="29"/>
  <c r="H766" i="29"/>
  <c r="H830" i="29"/>
  <c r="H896" i="29"/>
  <c r="H960" i="29"/>
  <c r="H1024" i="29"/>
  <c r="H1088" i="29"/>
  <c r="H1152" i="29"/>
  <c r="H1216" i="29"/>
  <c r="H1280" i="29"/>
  <c r="H1344" i="29"/>
  <c r="H1408" i="29"/>
  <c r="H1472" i="29"/>
  <c r="H603" i="29"/>
  <c r="H667" i="29"/>
  <c r="H731" i="29"/>
  <c r="H795" i="29"/>
  <c r="H861" i="29"/>
  <c r="H925" i="29"/>
  <c r="H989" i="29"/>
  <c r="H1053" i="29"/>
  <c r="H1117" i="29"/>
  <c r="H1181" i="29"/>
  <c r="H1245" i="29"/>
  <c r="H1309" i="29"/>
  <c r="H1373" i="29"/>
  <c r="H1437" i="29"/>
  <c r="H1501" i="29"/>
  <c r="H604" i="29"/>
  <c r="H668" i="29"/>
  <c r="H732" i="29"/>
  <c r="H796" i="29"/>
  <c r="H862" i="29"/>
  <c r="H926" i="29"/>
  <c r="H990" i="29"/>
  <c r="H1054" i="29"/>
  <c r="H1118" i="29"/>
  <c r="H1182" i="29"/>
  <c r="H1246" i="29"/>
  <c r="H1310" i="29"/>
  <c r="H1374" i="29"/>
  <c r="H1438" i="29"/>
  <c r="H595" i="29"/>
  <c r="H591" i="29"/>
  <c r="H599" i="29"/>
  <c r="K17" i="64"/>
  <c r="K23" i="64"/>
  <c r="J11" i="64"/>
  <c r="B3" i="80" s="1"/>
  <c r="J25" i="64"/>
  <c r="B10" i="80" s="1"/>
  <c r="K27" i="64"/>
  <c r="J15" i="64"/>
  <c r="B5" i="80" s="1"/>
  <c r="AD27" i="64"/>
  <c r="AE23" i="64"/>
  <c r="AH23" i="64" s="1"/>
  <c r="AD9" i="64"/>
  <c r="AD25" i="64"/>
  <c r="AE13" i="64"/>
  <c r="AH13" i="64" s="1"/>
  <c r="AE29" i="64"/>
  <c r="AH29" i="64" s="1"/>
  <c r="J7" i="74"/>
  <c r="K11" i="78"/>
  <c r="N11" i="78" s="1"/>
  <c r="J9" i="78"/>
  <c r="K7" i="79"/>
  <c r="N7" i="79" s="1"/>
  <c r="K11" i="77"/>
  <c r="N11" i="77" s="1"/>
  <c r="K9" i="77"/>
  <c r="N9" i="77" s="1"/>
  <c r="J15" i="74"/>
  <c r="AE17" i="74"/>
  <c r="AH17" i="74" s="1"/>
  <c r="AD13" i="74"/>
  <c r="K15" i="77"/>
  <c r="N15" i="77" s="1"/>
  <c r="AE9" i="74"/>
  <c r="AH9" i="74" s="1"/>
  <c r="J27" i="74"/>
  <c r="AD23" i="77"/>
  <c r="AE15" i="78"/>
  <c r="AH15" i="78" s="1"/>
  <c r="J13" i="74"/>
  <c r="J21" i="74"/>
  <c r="J29" i="74"/>
  <c r="AD17" i="77"/>
  <c r="AD25" i="77"/>
  <c r="K13" i="78"/>
  <c r="N13" i="78" s="1"/>
  <c r="K21" i="78"/>
  <c r="N21" i="78" s="1"/>
  <c r="K29" i="78"/>
  <c r="N29" i="78" s="1"/>
  <c r="K15" i="79"/>
  <c r="N15" i="79" s="1"/>
  <c r="K23" i="79"/>
  <c r="N23" i="79" s="1"/>
  <c r="K29" i="74"/>
  <c r="N29" i="74" s="1"/>
  <c r="K21" i="77"/>
  <c r="N21" i="77" s="1"/>
  <c r="K29" i="77"/>
  <c r="N29" i="77" s="1"/>
  <c r="K15" i="78"/>
  <c r="N15" i="78" s="1"/>
  <c r="K23" i="78"/>
  <c r="N23" i="78" s="1"/>
  <c r="AD7" i="79"/>
  <c r="K17" i="79"/>
  <c r="N17" i="79" s="1"/>
  <c r="K25" i="79"/>
  <c r="N25" i="79" s="1"/>
  <c r="AE11" i="74"/>
  <c r="AH11" i="74" s="1"/>
  <c r="AE11" i="77"/>
  <c r="AH11" i="77" s="1"/>
  <c r="AD7" i="78"/>
  <c r="J19" i="78"/>
  <c r="J27" i="78"/>
  <c r="AE15" i="79"/>
  <c r="AH15" i="79" s="1"/>
  <c r="AE23" i="79"/>
  <c r="AH23" i="79" s="1"/>
  <c r="AE25" i="74"/>
  <c r="AH25" i="74" s="1"/>
  <c r="AD21" i="74"/>
  <c r="AE9" i="78"/>
  <c r="AH9" i="78" s="1"/>
  <c r="AE21" i="74"/>
  <c r="AH21" i="74" s="1"/>
  <c r="AD15" i="77"/>
  <c r="AE7" i="78"/>
  <c r="AH7" i="78" s="1"/>
  <c r="K27" i="78"/>
  <c r="N27" i="78" s="1"/>
  <c r="J15" i="79"/>
  <c r="J23" i="79"/>
  <c r="O1040" i="28"/>
  <c r="O1024" i="28"/>
  <c r="O1008" i="28"/>
  <c r="O992" i="28"/>
  <c r="O976" i="28"/>
  <c r="O960" i="28"/>
  <c r="O956" i="28"/>
  <c r="O944" i="28"/>
  <c r="O928" i="28"/>
  <c r="O912" i="28"/>
  <c r="O896" i="28"/>
  <c r="O880" i="28"/>
  <c r="O864" i="28"/>
  <c r="O848" i="28"/>
  <c r="O832" i="28"/>
  <c r="O816" i="28"/>
  <c r="O800" i="28"/>
  <c r="O784" i="28"/>
  <c r="O768" i="28"/>
  <c r="O752" i="28"/>
  <c r="O736" i="28"/>
  <c r="O720" i="28"/>
  <c r="O704" i="28"/>
  <c r="O688" i="28"/>
  <c r="O672" i="28"/>
  <c r="H185" i="29" s="1"/>
  <c r="O656" i="28"/>
  <c r="H313" i="29" s="1"/>
  <c r="O640" i="28"/>
  <c r="H168" i="29" s="1"/>
  <c r="O624" i="28"/>
  <c r="H241" i="29" s="1"/>
  <c r="O608" i="28"/>
  <c r="H319" i="29" s="1"/>
  <c r="O592" i="28"/>
  <c r="H554" i="29" s="1"/>
  <c r="O576" i="28"/>
  <c r="O560" i="28"/>
  <c r="H104" i="29" s="1"/>
  <c r="O544" i="28"/>
  <c r="H69" i="29" s="1"/>
  <c r="O528" i="28"/>
  <c r="H263" i="29" s="1"/>
  <c r="O512" i="28"/>
  <c r="H125" i="29" s="1"/>
  <c r="O496" i="28"/>
  <c r="H67" i="29" s="1"/>
  <c r="O480" i="28"/>
  <c r="H95" i="29" s="1"/>
  <c r="O464" i="28"/>
  <c r="H284" i="29" s="1"/>
  <c r="O448" i="28"/>
  <c r="H193" i="29" s="1"/>
  <c r="O432" i="28"/>
  <c r="H460" i="29" s="1"/>
  <c r="O416" i="28"/>
  <c r="H374" i="29" s="1"/>
  <c r="O384" i="28"/>
  <c r="H148" i="29" s="1"/>
  <c r="O352" i="28"/>
  <c r="O336" i="28"/>
  <c r="H21" i="29" s="1"/>
  <c r="O320" i="28"/>
  <c r="H407" i="29" s="1"/>
  <c r="O304" i="28"/>
  <c r="H491" i="29" s="1"/>
  <c r="O288" i="28"/>
  <c r="O272" i="28"/>
  <c r="H68" i="29" s="1"/>
  <c r="O256" i="28"/>
  <c r="H166" i="29" s="1"/>
  <c r="O240" i="28"/>
  <c r="O224" i="28"/>
  <c r="H40" i="29" s="1"/>
  <c r="O208" i="28"/>
  <c r="H366" i="29" s="1"/>
  <c r="O188" i="28"/>
  <c r="H549" i="29" s="1"/>
  <c r="O172" i="28"/>
  <c r="H296" i="29" s="1"/>
  <c r="O112" i="28"/>
  <c r="H371" i="29" s="1"/>
  <c r="O96" i="28"/>
  <c r="H412" i="29" s="1"/>
  <c r="O80" i="28"/>
  <c r="H38" i="29" s="1"/>
  <c r="O64" i="28"/>
  <c r="O48" i="28"/>
  <c r="H53" i="29" s="1"/>
  <c r="O32" i="28"/>
  <c r="H135" i="29" s="1"/>
  <c r="O2" i="28"/>
  <c r="O271" i="28"/>
  <c r="H78" i="29" s="1"/>
  <c r="O199" i="28"/>
  <c r="H46" i="29" s="1"/>
  <c r="O179" i="28"/>
  <c r="H183" i="29" s="1"/>
  <c r="O95" i="28"/>
  <c r="H416" i="29" s="1"/>
  <c r="O47" i="28"/>
  <c r="H134" i="29" s="1"/>
  <c r="O39" i="28"/>
  <c r="H420" i="29" s="1"/>
  <c r="O1033" i="28"/>
  <c r="O1017" i="28"/>
  <c r="O1005" i="28"/>
  <c r="O989" i="28"/>
  <c r="O973" i="28"/>
  <c r="O957" i="28"/>
  <c r="O941" i="28"/>
  <c r="O937" i="28"/>
  <c r="O921" i="28"/>
  <c r="O905" i="28"/>
  <c r="O889" i="28"/>
  <c r="O873" i="28"/>
  <c r="O857" i="28"/>
  <c r="O845" i="28"/>
  <c r="O841" i="28"/>
  <c r="O825" i="28"/>
  <c r="O809" i="28"/>
  <c r="O793" i="28"/>
  <c r="O777" i="28"/>
  <c r="O761" i="28"/>
  <c r="O745" i="28"/>
  <c r="O729" i="28"/>
  <c r="O713" i="28"/>
  <c r="O697" i="28"/>
  <c r="O681" i="28"/>
  <c r="O665" i="28"/>
  <c r="H105" i="29" s="1"/>
  <c r="O649" i="28"/>
  <c r="H158" i="29" s="1"/>
  <c r="O633" i="28"/>
  <c r="H113" i="29" s="1"/>
  <c r="O617" i="28"/>
  <c r="O601" i="28"/>
  <c r="H372" i="29" s="1"/>
  <c r="O585" i="28"/>
  <c r="H458" i="29" s="1"/>
  <c r="O569" i="28"/>
  <c r="O553" i="28"/>
  <c r="H324" i="29" s="1"/>
  <c r="O537" i="28"/>
  <c r="H64" i="29" s="1"/>
  <c r="O521" i="28"/>
  <c r="H437" i="29" s="1"/>
  <c r="O505" i="28"/>
  <c r="H510" i="29" s="1"/>
  <c r="O489" i="28"/>
  <c r="H77" i="29" s="1"/>
  <c r="O473" i="28"/>
  <c r="H264" i="29" s="1"/>
  <c r="O457" i="28"/>
  <c r="H288" i="29" s="1"/>
  <c r="O441" i="28"/>
  <c r="H451" i="29" s="1"/>
  <c r="O425" i="28"/>
  <c r="H419" i="29" s="1"/>
  <c r="O409" i="28"/>
  <c r="H314" i="29" s="1"/>
  <c r="O393" i="28"/>
  <c r="H155" i="29" s="1"/>
  <c r="O381" i="28"/>
  <c r="H132" i="29" s="1"/>
  <c r="O365" i="28"/>
  <c r="H474" i="29" s="1"/>
  <c r="O333" i="28"/>
  <c r="H176" i="29" s="1"/>
  <c r="O317" i="28"/>
  <c r="O313" i="28"/>
  <c r="H563" i="29" s="1"/>
  <c r="O301" i="28"/>
  <c r="H478" i="29" s="1"/>
  <c r="O297" i="28"/>
  <c r="H472" i="29" s="1"/>
  <c r="O285" i="28"/>
  <c r="H353" i="29" s="1"/>
  <c r="O281" i="28"/>
  <c r="H582" i="29" s="1"/>
  <c r="O265" i="28"/>
  <c r="H169" i="29" s="1"/>
  <c r="O249" i="28"/>
  <c r="H182" i="29" s="1"/>
  <c r="O237" i="28"/>
  <c r="H406" i="29" s="1"/>
  <c r="O221" i="28"/>
  <c r="H559" i="29" s="1"/>
  <c r="O205" i="28"/>
  <c r="H513" i="29" s="1"/>
  <c r="O189" i="28"/>
  <c r="H551" i="29" s="1"/>
  <c r="O173" i="28"/>
  <c r="H286" i="29" s="1"/>
  <c r="O157" i="28"/>
  <c r="H444" i="29" s="1"/>
  <c r="O141" i="28"/>
  <c r="H34" i="29" s="1"/>
  <c r="O125" i="28"/>
  <c r="H359" i="29" s="1"/>
  <c r="O109" i="28"/>
  <c r="H66" i="29" s="1"/>
  <c r="O93" i="28"/>
  <c r="O77" i="28"/>
  <c r="H584" i="29" s="1"/>
  <c r="O61" i="28"/>
  <c r="H196" i="29" s="1"/>
  <c r="O41" i="28"/>
  <c r="H433" i="29" s="1"/>
  <c r="O29" i="28"/>
  <c r="H390" i="29" s="1"/>
  <c r="O13" i="28"/>
  <c r="H51" i="29" s="1"/>
  <c r="O275" i="28"/>
  <c r="H232" i="29" s="1"/>
  <c r="O235" i="28"/>
  <c r="H6" i="29" s="1"/>
  <c r="O151" i="28"/>
  <c r="H450" i="29" s="1"/>
  <c r="O55" i="28"/>
  <c r="H418" i="29" s="1"/>
  <c r="O1034" i="28"/>
  <c r="O1018" i="28"/>
  <c r="O1002" i="28"/>
  <c r="O986" i="28"/>
  <c r="O970" i="28"/>
  <c r="O954" i="28"/>
  <c r="O938" i="28"/>
  <c r="O922" i="28"/>
  <c r="O906" i="28"/>
  <c r="O890" i="28"/>
  <c r="O874" i="28"/>
  <c r="O858" i="28"/>
  <c r="O842" i="28"/>
  <c r="O826" i="28"/>
  <c r="O810" i="28"/>
  <c r="O794" i="28"/>
  <c r="O778" i="28"/>
  <c r="O762" i="28"/>
  <c r="O746" i="28"/>
  <c r="O730" i="28"/>
  <c r="O714" i="28"/>
  <c r="O698" i="28"/>
  <c r="O682" i="28"/>
  <c r="O666" i="28"/>
  <c r="O650" i="28"/>
  <c r="H213" i="29" s="1"/>
  <c r="O634" i="28"/>
  <c r="H495" i="29" s="1"/>
  <c r="O618" i="28"/>
  <c r="H280" i="29" s="1"/>
  <c r="O602" i="28"/>
  <c r="H65" i="29" s="1"/>
  <c r="O586" i="28"/>
  <c r="H234" i="29" s="1"/>
  <c r="O570" i="28"/>
  <c r="H184" i="29" s="1"/>
  <c r="O554" i="28"/>
  <c r="H36" i="29" s="1"/>
  <c r="O538" i="28"/>
  <c r="H538" i="29" s="1"/>
  <c r="O522" i="28"/>
  <c r="H163" i="29" s="1"/>
  <c r="O506" i="28"/>
  <c r="O490" i="28"/>
  <c r="H230" i="29" s="1"/>
  <c r="O474" i="28"/>
  <c r="H436" i="29" s="1"/>
  <c r="O458" i="28"/>
  <c r="H414" i="29" s="1"/>
  <c r="O442" i="28"/>
  <c r="O426" i="28"/>
  <c r="H197" i="29" s="1"/>
  <c r="O410" i="28"/>
  <c r="H498" i="29" s="1"/>
  <c r="O394" i="28"/>
  <c r="H364" i="29" s="1"/>
  <c r="O378" i="28"/>
  <c r="H348" i="29" s="1"/>
  <c r="O374" i="28"/>
  <c r="H358" i="29" s="1"/>
  <c r="O362" i="28"/>
  <c r="H47" i="29" s="1"/>
  <c r="O346" i="28"/>
  <c r="H79" i="29" s="1"/>
  <c r="O330" i="28"/>
  <c r="H25" i="29" s="1"/>
  <c r="O314" i="28"/>
  <c r="H378" i="29" s="1"/>
  <c r="O298" i="28"/>
  <c r="H142" i="29" s="1"/>
  <c r="O282" i="28"/>
  <c r="O266" i="28"/>
  <c r="H98" i="29" s="1"/>
  <c r="O250" i="28"/>
  <c r="H415" i="29" s="1"/>
  <c r="O234" i="28"/>
  <c r="H394" i="29" s="1"/>
  <c r="O218" i="28"/>
  <c r="H336" i="29" s="1"/>
  <c r="O202" i="28"/>
  <c r="H56" i="29" s="1"/>
  <c r="O198" i="28"/>
  <c r="H466" i="29" s="1"/>
  <c r="O182" i="28"/>
  <c r="H275" i="29" s="1"/>
  <c r="O166" i="28"/>
  <c r="H300" i="29" s="1"/>
  <c r="O154" i="28"/>
  <c r="H452" i="29" s="1"/>
  <c r="O138" i="28"/>
  <c r="H120" i="29" s="1"/>
  <c r="O122" i="28"/>
  <c r="H130" i="29" s="1"/>
  <c r="O106" i="28"/>
  <c r="O90" i="28"/>
  <c r="H393" i="29" s="1"/>
  <c r="O74" i="28"/>
  <c r="O58" i="28"/>
  <c r="O42" i="28"/>
  <c r="O26" i="28"/>
  <c r="H4" i="29" s="1"/>
  <c r="O207" i="28"/>
  <c r="H145" i="29" s="1"/>
  <c r="O159" i="28"/>
  <c r="H17" i="29" s="1"/>
  <c r="O127" i="28"/>
  <c r="H55" i="29" s="1"/>
  <c r="O91" i="28"/>
  <c r="H403" i="29" s="1"/>
  <c r="O59" i="28"/>
  <c r="O43" i="28"/>
  <c r="O19" i="28"/>
  <c r="H442" i="29" s="1"/>
  <c r="O1031" i="28"/>
  <c r="O1015" i="28"/>
  <c r="O987" i="28"/>
  <c r="O983" i="28"/>
  <c r="O971" i="28"/>
  <c r="O955" i="28"/>
  <c r="O935" i="28"/>
  <c r="O919" i="28"/>
  <c r="O903" i="28"/>
  <c r="O887" i="28"/>
  <c r="O871" i="28"/>
  <c r="O855" i="28"/>
  <c r="O839" i="28"/>
  <c r="O823" i="28"/>
  <c r="O807" i="28"/>
  <c r="O791" i="28"/>
  <c r="O775" i="28"/>
  <c r="O759" i="28"/>
  <c r="O743" i="28"/>
  <c r="O727" i="28"/>
  <c r="O711" i="28"/>
  <c r="O695" i="28"/>
  <c r="O679" i="28"/>
  <c r="H250" i="29" s="1"/>
  <c r="O663" i="28"/>
  <c r="H585" i="29" s="1"/>
  <c r="O647" i="28"/>
  <c r="H216" i="29" s="1"/>
  <c r="O631" i="28"/>
  <c r="O615" i="28"/>
  <c r="H558" i="29" s="1"/>
  <c r="O599" i="28"/>
  <c r="H529" i="29" s="1"/>
  <c r="O583" i="28"/>
  <c r="H268" i="29" s="1"/>
  <c r="O551" i="28"/>
  <c r="H497" i="29" s="1"/>
  <c r="O519" i="28"/>
  <c r="H111" i="29" s="1"/>
  <c r="O503" i="28"/>
  <c r="H470" i="29" s="1"/>
  <c r="O487" i="28"/>
  <c r="H72" i="29" s="1"/>
  <c r="O455" i="28"/>
  <c r="H187" i="29" s="1"/>
  <c r="O407" i="28"/>
  <c r="H471" i="29" s="1"/>
  <c r="O391" i="28"/>
  <c r="H342" i="29" s="1"/>
  <c r="O327" i="28"/>
  <c r="H190" i="29" s="1"/>
  <c r="O311" i="28"/>
  <c r="H312" i="29" s="1"/>
  <c r="O287" i="28"/>
  <c r="H357" i="29" s="1"/>
  <c r="O459" i="28"/>
  <c r="H7" i="29" s="1"/>
  <c r="O443" i="28"/>
  <c r="H396" i="29" s="1"/>
  <c r="O427" i="28"/>
  <c r="H427" i="29" s="1"/>
  <c r="O411" i="28"/>
  <c r="H377" i="29" s="1"/>
  <c r="O395" i="28"/>
  <c r="H33" i="29" s="1"/>
  <c r="O315" i="28"/>
  <c r="H578" i="29" s="1"/>
  <c r="O299" i="28"/>
  <c r="H570" i="29" s="1"/>
  <c r="J21" i="64"/>
  <c r="B8" i="80" s="1"/>
  <c r="J27" i="64"/>
  <c r="B11" i="80" s="1"/>
  <c r="K21" i="64"/>
  <c r="J9" i="64"/>
  <c r="B2" i="80" s="1"/>
  <c r="D2" i="80" s="1"/>
  <c r="K11" i="64"/>
  <c r="C3" i="80" s="1"/>
  <c r="AE7" i="64"/>
  <c r="AH7" i="64" s="1"/>
  <c r="AE15" i="64"/>
  <c r="AH15" i="64" s="1"/>
  <c r="AD11" i="64"/>
  <c r="AD17" i="64"/>
  <c r="AD19" i="64"/>
  <c r="AE21" i="64"/>
  <c r="AH21" i="64" s="1"/>
  <c r="AD7" i="64"/>
  <c r="K9" i="74"/>
  <c r="N9" i="74" s="1"/>
  <c r="K7" i="77"/>
  <c r="N7" i="77" s="1"/>
  <c r="J11" i="74"/>
  <c r="J9" i="79"/>
  <c r="K7" i="74"/>
  <c r="N7" i="74" s="1"/>
  <c r="K11" i="79"/>
  <c r="N11" i="79" s="1"/>
  <c r="J23" i="74"/>
  <c r="AD19" i="74"/>
  <c r="K23" i="74"/>
  <c r="N23" i="74" s="1"/>
  <c r="AD21" i="77"/>
  <c r="K17" i="74"/>
  <c r="N17" i="74" s="1"/>
  <c r="AE13" i="77"/>
  <c r="AH13" i="77" s="1"/>
  <c r="AE29" i="77"/>
  <c r="AH29" i="77" s="1"/>
  <c r="AD25" i="78"/>
  <c r="AD17" i="74"/>
  <c r="AD25" i="74"/>
  <c r="J13" i="77"/>
  <c r="J21" i="77"/>
  <c r="J29" i="77"/>
  <c r="AE17" i="78"/>
  <c r="AH17" i="78" s="1"/>
  <c r="AE25" i="78"/>
  <c r="AH25" i="78" s="1"/>
  <c r="AE11" i="79"/>
  <c r="AH11" i="79" s="1"/>
  <c r="AE19" i="79"/>
  <c r="AH19" i="79" s="1"/>
  <c r="AE27" i="79"/>
  <c r="AH27" i="79" s="1"/>
  <c r="AE17" i="77"/>
  <c r="AH17" i="77" s="1"/>
  <c r="AE25" i="77"/>
  <c r="AH25" i="77" s="1"/>
  <c r="AE11" i="78"/>
  <c r="AH11" i="78" s="1"/>
  <c r="AE19" i="78"/>
  <c r="AH19" i="78" s="1"/>
  <c r="AE27" i="78"/>
  <c r="AH27" i="78" s="1"/>
  <c r="AE13" i="79"/>
  <c r="AH13" i="79" s="1"/>
  <c r="AE21" i="79"/>
  <c r="AH21" i="79" s="1"/>
  <c r="AE29" i="79"/>
  <c r="AH29" i="79" s="1"/>
  <c r="J25" i="74"/>
  <c r="K23" i="77"/>
  <c r="N23" i="77" s="1"/>
  <c r="AD15" i="78"/>
  <c r="AD23" i="78"/>
  <c r="AE7" i="79"/>
  <c r="AH7" i="79" s="1"/>
  <c r="K19" i="79"/>
  <c r="N19" i="79" s="1"/>
  <c r="K27" i="79"/>
  <c r="N27" i="79" s="1"/>
  <c r="AD9" i="74"/>
  <c r="AD13" i="77"/>
  <c r="AD15" i="74"/>
  <c r="AE29" i="74"/>
  <c r="AH29" i="74" s="1"/>
  <c r="AE21" i="77"/>
  <c r="AH21" i="77" s="1"/>
  <c r="J21" i="78"/>
  <c r="AD11" i="79"/>
  <c r="AD19" i="79"/>
  <c r="O1032" i="28"/>
  <c r="O1016" i="28"/>
  <c r="O1000" i="28"/>
  <c r="O984" i="28"/>
  <c r="O968" i="28"/>
  <c r="O952" i="28"/>
  <c r="O936" i="28"/>
  <c r="O920" i="28"/>
  <c r="O904" i="28"/>
  <c r="O888" i="28"/>
  <c r="O872" i="28"/>
  <c r="O856" i="28"/>
  <c r="O840" i="28"/>
  <c r="O824" i="28"/>
  <c r="O808" i="28"/>
  <c r="O792" i="28"/>
  <c r="O776" i="28"/>
  <c r="O760" i="28"/>
  <c r="O744" i="28"/>
  <c r="O728" i="28"/>
  <c r="O712" i="28"/>
  <c r="O696" i="28"/>
  <c r="O680" i="28"/>
  <c r="O664" i="28"/>
  <c r="H385" i="29" s="1"/>
  <c r="O648" i="28"/>
  <c r="H539" i="29" s="1"/>
  <c r="O632" i="28"/>
  <c r="O616" i="28"/>
  <c r="H199" i="29" s="1"/>
  <c r="O600" i="28"/>
  <c r="H70" i="29" s="1"/>
  <c r="O584" i="28"/>
  <c r="H258" i="29" s="1"/>
  <c r="O568" i="28"/>
  <c r="O552" i="28"/>
  <c r="H315" i="29" s="1"/>
  <c r="O536" i="28"/>
  <c r="H227" i="29" s="1"/>
  <c r="O520" i="28"/>
  <c r="O504" i="28"/>
  <c r="H517" i="29" s="1"/>
  <c r="O488" i="28"/>
  <c r="H542" i="29" s="1"/>
  <c r="O472" i="28"/>
  <c r="H278" i="29" s="1"/>
  <c r="O456" i="28"/>
  <c r="H93" i="29" s="1"/>
  <c r="O392" i="28"/>
  <c r="H502" i="29" s="1"/>
  <c r="O376" i="28"/>
  <c r="H361" i="29" s="1"/>
  <c r="O372" i="28"/>
  <c r="H49" i="29" s="1"/>
  <c r="O360" i="28"/>
  <c r="H467" i="29" s="1"/>
  <c r="O344" i="28"/>
  <c r="H533" i="29" s="1"/>
  <c r="O328" i="28"/>
  <c r="H291" i="29" s="1"/>
  <c r="O312" i="28"/>
  <c r="H494" i="29" s="1"/>
  <c r="O296" i="28"/>
  <c r="O280" i="28"/>
  <c r="H249" i="29" s="1"/>
  <c r="O264" i="28"/>
  <c r="H92" i="29" s="1"/>
  <c r="O248" i="28"/>
  <c r="H12" i="29" s="1"/>
  <c r="O232" i="28"/>
  <c r="H316" i="29" s="1"/>
  <c r="O216" i="28"/>
  <c r="H143" i="29" s="1"/>
  <c r="O196" i="28"/>
  <c r="O180" i="28"/>
  <c r="H279" i="29" s="1"/>
  <c r="O164" i="28"/>
  <c r="H307" i="29" s="1"/>
  <c r="O120" i="28"/>
  <c r="H469" i="29" s="1"/>
  <c r="O104" i="28"/>
  <c r="H382" i="29" s="1"/>
  <c r="O88" i="28"/>
  <c r="H397" i="29" s="1"/>
  <c r="O56" i="28"/>
  <c r="H428" i="29" s="1"/>
  <c r="O40" i="28"/>
  <c r="H441" i="29" s="1"/>
  <c r="O8" i="28"/>
  <c r="H57" i="29" s="1"/>
  <c r="O4" i="28"/>
  <c r="H149" i="29" s="1"/>
  <c r="O223" i="28"/>
  <c r="H124" i="29" s="1"/>
  <c r="O187" i="28"/>
  <c r="H206" i="29" s="1"/>
  <c r="O115" i="28"/>
  <c r="H525" i="29" s="1"/>
  <c r="O71" i="28"/>
  <c r="O1041" i="28"/>
  <c r="O1025" i="28"/>
  <c r="O1009" i="28"/>
  <c r="O997" i="28"/>
  <c r="O981" i="28"/>
  <c r="O965" i="28"/>
  <c r="O949" i="28"/>
  <c r="O929" i="28"/>
  <c r="O913" i="28"/>
  <c r="O897" i="28"/>
  <c r="O881" i="28"/>
  <c r="O865" i="28"/>
  <c r="O853" i="28"/>
  <c r="O849" i="28"/>
  <c r="O833" i="28"/>
  <c r="O817" i="28"/>
  <c r="O801" i="28"/>
  <c r="O785" i="28"/>
  <c r="O769" i="28"/>
  <c r="O753" i="28"/>
  <c r="O737" i="28"/>
  <c r="O721" i="28"/>
  <c r="O705" i="28"/>
  <c r="O689" i="28"/>
  <c r="O673" i="28"/>
  <c r="O657" i="28"/>
  <c r="H329" i="29" s="1"/>
  <c r="O641" i="28"/>
  <c r="H225" i="29" s="1"/>
  <c r="O625" i="28"/>
  <c r="O609" i="28"/>
  <c r="H511" i="29" s="1"/>
  <c r="O593" i="28"/>
  <c r="H87" i="29" s="1"/>
  <c r="O577" i="28"/>
  <c r="H540" i="29" s="1"/>
  <c r="O561" i="28"/>
  <c r="H383" i="29" s="1"/>
  <c r="O545" i="28"/>
  <c r="H207" i="29" s="1"/>
  <c r="O529" i="28"/>
  <c r="H260" i="29" s="1"/>
  <c r="O513" i="28"/>
  <c r="H389" i="29" s="1"/>
  <c r="O497" i="28"/>
  <c r="H80" i="29" s="1"/>
  <c r="O481" i="28"/>
  <c r="H255" i="29" s="1"/>
  <c r="O465" i="28"/>
  <c r="H281" i="29" s="1"/>
  <c r="O449" i="28"/>
  <c r="H18" i="29" s="1"/>
  <c r="O433" i="28"/>
  <c r="H445" i="29" s="1"/>
  <c r="O417" i="28"/>
  <c r="H557" i="29" s="1"/>
  <c r="O401" i="28"/>
  <c r="H318" i="29" s="1"/>
  <c r="O369" i="28"/>
  <c r="H514" i="29" s="1"/>
  <c r="O357" i="28"/>
  <c r="H528" i="29" s="1"/>
  <c r="O341" i="28"/>
  <c r="H550" i="29" s="1"/>
  <c r="O321" i="28"/>
  <c r="H305" i="29" s="1"/>
  <c r="O305" i="28"/>
  <c r="H112" i="29" s="1"/>
  <c r="O289" i="28"/>
  <c r="O273" i="28"/>
  <c r="H212" i="29" s="1"/>
  <c r="O257" i="28"/>
  <c r="H276" i="29" s="1"/>
  <c r="O245" i="28"/>
  <c r="H301" i="29" s="1"/>
  <c r="O229" i="28"/>
  <c r="H202" i="29" s="1"/>
  <c r="O213" i="28"/>
  <c r="H154" i="29" s="1"/>
  <c r="O197" i="28"/>
  <c r="O181" i="28"/>
  <c r="H438" i="29" s="1"/>
  <c r="O165" i="28"/>
  <c r="H304" i="29" s="1"/>
  <c r="O149" i="28"/>
  <c r="O133" i="28"/>
  <c r="H144" i="29" s="1"/>
  <c r="O117" i="28"/>
  <c r="H50" i="29" s="1"/>
  <c r="O101" i="28"/>
  <c r="H110" i="29" s="1"/>
  <c r="O85" i="28"/>
  <c r="O69" i="28"/>
  <c r="H395" i="29" s="1"/>
  <c r="O53" i="28"/>
  <c r="H424" i="29" s="1"/>
  <c r="O33" i="28"/>
  <c r="H503" i="29" s="1"/>
  <c r="O21" i="28"/>
  <c r="H26" i="29" s="1"/>
  <c r="O5" i="28"/>
  <c r="H506" i="29" s="1"/>
  <c r="O295" i="28"/>
  <c r="O255" i="28"/>
  <c r="H555" i="29" s="1"/>
  <c r="O243" i="28"/>
  <c r="H287" i="29" s="1"/>
  <c r="O215" i="28"/>
  <c r="H343" i="29" s="1"/>
  <c r="O123" i="28"/>
  <c r="H117" i="29" s="1"/>
  <c r="O15" i="28"/>
  <c r="H483" i="29" s="1"/>
  <c r="O1026" i="28"/>
  <c r="O1010" i="28"/>
  <c r="O994" i="28"/>
  <c r="O978" i="28"/>
  <c r="O962" i="28"/>
  <c r="O946" i="28"/>
  <c r="O930" i="28"/>
  <c r="O914" i="28"/>
  <c r="O898" i="28"/>
  <c r="O882" i="28"/>
  <c r="O866" i="28"/>
  <c r="O850" i="28"/>
  <c r="O834" i="28"/>
  <c r="O818" i="28"/>
  <c r="O802" i="28"/>
  <c r="O786" i="28"/>
  <c r="O770" i="28"/>
  <c r="O754" i="28"/>
  <c r="O738" i="28"/>
  <c r="O722" i="28"/>
  <c r="O706" i="28"/>
  <c r="O690" i="28"/>
  <c r="O674" i="28"/>
  <c r="O658" i="28"/>
  <c r="H245" i="29" s="1"/>
  <c r="O642" i="28"/>
  <c r="H266" i="29" s="1"/>
  <c r="O626" i="28"/>
  <c r="O610" i="28"/>
  <c r="O594" i="28"/>
  <c r="H548" i="29" s="1"/>
  <c r="O578" i="28"/>
  <c r="H22" i="29" s="1"/>
  <c r="O562" i="28"/>
  <c r="O546" i="28"/>
  <c r="H209" i="29" s="1"/>
  <c r="O530" i="28"/>
  <c r="H422" i="29" s="1"/>
  <c r="O514" i="28"/>
  <c r="H376" i="29" s="1"/>
  <c r="O498" i="28"/>
  <c r="H86" i="29" s="1"/>
  <c r="O482" i="28"/>
  <c r="H91" i="29" s="1"/>
  <c r="O466" i="28"/>
  <c r="H222" i="29" s="1"/>
  <c r="O450" i="28"/>
  <c r="H9" i="29" s="1"/>
  <c r="O434" i="28"/>
  <c r="H447" i="29" s="1"/>
  <c r="O418" i="28"/>
  <c r="H101" i="29" s="1"/>
  <c r="O402" i="28"/>
  <c r="H560" i="29" s="1"/>
  <c r="O386" i="28"/>
  <c r="H480" i="29" s="1"/>
  <c r="O354" i="28"/>
  <c r="H527" i="29" s="1"/>
  <c r="O338" i="28"/>
  <c r="H535" i="29" s="1"/>
  <c r="O322" i="28"/>
  <c r="H309" i="29" s="1"/>
  <c r="O306" i="28"/>
  <c r="H328" i="29" s="1"/>
  <c r="O290" i="28"/>
  <c r="H347" i="29" s="1"/>
  <c r="O274" i="28"/>
  <c r="H208" i="29" s="1"/>
  <c r="O258" i="28"/>
  <c r="H269" i="29" s="1"/>
  <c r="O242" i="28"/>
  <c r="H462" i="29" s="1"/>
  <c r="O226" i="28"/>
  <c r="H320" i="29" s="1"/>
  <c r="O210" i="28"/>
  <c r="H489" i="29" s="1"/>
  <c r="O190" i="28"/>
  <c r="H544" i="29" s="1"/>
  <c r="O174" i="28"/>
  <c r="H401" i="29" s="1"/>
  <c r="O158" i="28"/>
  <c r="H11" i="29" s="1"/>
  <c r="O146" i="28"/>
  <c r="H242" i="29" s="1"/>
  <c r="O130" i="28"/>
  <c r="H352" i="29" s="1"/>
  <c r="O114" i="28"/>
  <c r="O98" i="28"/>
  <c r="H186" i="29" s="1"/>
  <c r="O82" i="28"/>
  <c r="H136" i="29" s="1"/>
  <c r="O66" i="28"/>
  <c r="H486" i="29" s="1"/>
  <c r="O50" i="28"/>
  <c r="H505" i="29" s="1"/>
  <c r="O34" i="28"/>
  <c r="H60" i="29" s="1"/>
  <c r="O263" i="28"/>
  <c r="H265" i="29" s="1"/>
  <c r="O227" i="28"/>
  <c r="H30" i="29" s="1"/>
  <c r="O175" i="28"/>
  <c r="H289" i="29" s="1"/>
  <c r="O143" i="28"/>
  <c r="H492" i="29" s="1"/>
  <c r="O103" i="28"/>
  <c r="H384" i="29" s="1"/>
  <c r="O83" i="28"/>
  <c r="H488" i="29" s="1"/>
  <c r="O27" i="28"/>
  <c r="H13" i="29" s="1"/>
  <c r="O3" i="28"/>
  <c r="H61" i="29" s="1"/>
  <c r="O1039" i="28"/>
  <c r="O1023" i="28"/>
  <c r="O1007" i="28"/>
  <c r="O995" i="28"/>
  <c r="O979" i="28"/>
  <c r="O975" i="28"/>
  <c r="O963" i="28"/>
  <c r="O947" i="28"/>
  <c r="O927" i="28"/>
  <c r="O911" i="28"/>
  <c r="O895" i="28"/>
  <c r="O879" i="28"/>
  <c r="O863" i="28"/>
  <c r="O847" i="28"/>
  <c r="O831" i="28"/>
  <c r="O815" i="28"/>
  <c r="O799" i="28"/>
  <c r="O783" i="28"/>
  <c r="O767" i="28"/>
  <c r="O755" i="28"/>
  <c r="O735" i="28"/>
  <c r="O719" i="28"/>
  <c r="O703" i="28"/>
  <c r="O687" i="28"/>
  <c r="O671" i="28"/>
  <c r="H88" i="29" s="1"/>
  <c r="O655" i="28"/>
  <c r="H115" i="29" s="1"/>
  <c r="O639" i="28"/>
  <c r="H464" i="29" s="1"/>
  <c r="O623" i="28"/>
  <c r="H256" i="29" s="1"/>
  <c r="O607" i="28"/>
  <c r="H128" i="29" s="1"/>
  <c r="O591" i="28"/>
  <c r="H545" i="29" s="1"/>
  <c r="O575" i="28"/>
  <c r="H282" i="29" s="1"/>
  <c r="O543" i="28"/>
  <c r="H581" i="29" s="1"/>
  <c r="O511" i="28"/>
  <c r="H246" i="29" s="1"/>
  <c r="O495" i="28"/>
  <c r="H74" i="29" s="1"/>
  <c r="O479" i="28"/>
  <c r="H160" i="29" s="1"/>
  <c r="O447" i="28"/>
  <c r="H405" i="29" s="1"/>
  <c r="O415" i="28"/>
  <c r="H573" i="29" s="1"/>
  <c r="O399" i="28"/>
  <c r="H29" i="29" s="1"/>
  <c r="O387" i="28"/>
  <c r="H28" i="29" s="1"/>
  <c r="O367" i="28"/>
  <c r="H354" i="29" s="1"/>
  <c r="O355" i="28"/>
  <c r="H484" i="29" s="1"/>
  <c r="O339" i="28"/>
  <c r="H409" i="29" s="1"/>
  <c r="O319" i="28"/>
  <c r="H8" i="29" s="1"/>
  <c r="O303" i="28"/>
  <c r="H139" i="29" s="1"/>
  <c r="N29" i="64"/>
  <c r="C12" i="80"/>
  <c r="D12" i="80" s="1"/>
  <c r="N19" i="64"/>
  <c r="C7" i="80"/>
  <c r="D7" i="80" s="1"/>
  <c r="N13" i="64"/>
  <c r="C4" i="80"/>
  <c r="N17" i="64"/>
  <c r="C6" i="80"/>
  <c r="D6" i="80" s="1"/>
  <c r="N23" i="64"/>
  <c r="C9" i="80"/>
  <c r="D9" i="80" s="1"/>
  <c r="N27" i="64"/>
  <c r="C11" i="80"/>
  <c r="D11" i="80" s="1"/>
  <c r="N21" i="64"/>
  <c r="C8" i="80"/>
  <c r="N25" i="64"/>
  <c r="C10" i="80"/>
  <c r="D10" i="80" s="1"/>
  <c r="D4" i="80"/>
  <c r="D25" i="79"/>
  <c r="X25" i="78"/>
  <c r="D9" i="78"/>
  <c r="D17" i="77"/>
  <c r="X19" i="74"/>
  <c r="D23" i="79"/>
  <c r="X23" i="78"/>
  <c r="X7" i="78"/>
  <c r="X25" i="74"/>
  <c r="X21" i="74"/>
  <c r="D15" i="78"/>
  <c r="D25" i="74"/>
  <c r="D13" i="74"/>
  <c r="D21" i="79"/>
  <c r="X29" i="78"/>
  <c r="X13" i="78"/>
  <c r="D29" i="77"/>
  <c r="D13" i="77"/>
  <c r="X15" i="74"/>
  <c r="D27" i="79"/>
  <c r="D7" i="79"/>
  <c r="D19" i="78"/>
  <c r="D27" i="77"/>
  <c r="D7" i="77"/>
  <c r="X17" i="79"/>
  <c r="D25" i="78"/>
  <c r="X25" i="77"/>
  <c r="D9" i="77"/>
  <c r="D19" i="74"/>
  <c r="X15" i="79"/>
  <c r="D23" i="78"/>
  <c r="X23" i="77"/>
  <c r="X17" i="74"/>
  <c r="X9" i="74"/>
  <c r="D23" i="77"/>
  <c r="D17" i="74"/>
  <c r="X29" i="79"/>
  <c r="X13" i="79"/>
  <c r="D29" i="78"/>
  <c r="D13" i="78"/>
  <c r="X21" i="77"/>
  <c r="X9" i="77"/>
  <c r="X7" i="74"/>
  <c r="X19" i="79"/>
  <c r="X27" i="78"/>
  <c r="X11" i="78"/>
  <c r="X19" i="77"/>
  <c r="X29" i="74"/>
  <c r="D17" i="79"/>
  <c r="X17" i="78"/>
  <c r="D25" i="77"/>
  <c r="X27" i="74"/>
  <c r="X11" i="74"/>
  <c r="D15" i="79"/>
  <c r="X15" i="78"/>
  <c r="D15" i="77"/>
  <c r="D9" i="74"/>
  <c r="X23" i="79"/>
  <c r="X15" i="77"/>
  <c r="D15" i="74"/>
  <c r="D29" i="79"/>
  <c r="D13" i="79"/>
  <c r="X21" i="78"/>
  <c r="X9" i="78"/>
  <c r="D21" i="77"/>
  <c r="X23" i="74"/>
  <c r="X13" i="74"/>
  <c r="D19" i="79"/>
  <c r="D27" i="78"/>
  <c r="D7" i="78"/>
  <c r="D19" i="77"/>
  <c r="D21" i="74"/>
  <c r="X25" i="79"/>
  <c r="D9" i="79"/>
  <c r="D17" i="78"/>
  <c r="X17" i="77"/>
  <c r="D27" i="74"/>
  <c r="D7" i="74"/>
  <c r="D11" i="79"/>
  <c r="D11" i="78"/>
  <c r="D11" i="77"/>
  <c r="D11" i="74"/>
  <c r="X7" i="79"/>
  <c r="X7" i="77"/>
  <c r="D29" i="74"/>
  <c r="X21" i="79"/>
  <c r="X9" i="79"/>
  <c r="D21" i="78"/>
  <c r="X29" i="77"/>
  <c r="X13" i="77"/>
  <c r="D23" i="74"/>
  <c r="X27" i="79"/>
  <c r="X11" i="79"/>
  <c r="X19" i="78"/>
  <c r="X27" i="77"/>
  <c r="X11" i="77"/>
  <c r="N7" i="64"/>
  <c r="N9" i="64"/>
  <c r="X27" i="64"/>
  <c r="X19" i="64"/>
  <c r="X11" i="64"/>
  <c r="X7" i="64"/>
  <c r="X29" i="64"/>
  <c r="X21" i="64"/>
  <c r="X13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D3" i="80" l="1"/>
  <c r="N11" i="64"/>
  <c r="D8" i="80"/>
  <c r="C5" i="80"/>
  <c r="D5" i="80" s="1"/>
  <c r="C29" i="66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D7" i="64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C:\SEIKO\SWIM\DATA\Swim01.mdb" keepAlive="1" name="Swim01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2" xr16:uid="{00000000-0015-0000-FFFF-FFFF01000000}" sourceFile="C:\SEIKO\SWIM\DATA\Swim01.mdb" keepAlive="1" name="Swim011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3" xr16:uid="{00000000-0015-0000-FFFF-FFFF02000000}" sourceFile="C:\SEIKO\SWIM\DATA\Swim01.mdb" keepAlive="1" name="Swim012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  <connection id="4" xr16:uid="{00000000-0015-0000-FFFF-FFFF03000000}" sourceFile="C:\SEIKO\SWIM\DATA\Swim01.mdb" keepAlive="1" name="Swim013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5" xr16:uid="{00000000-0015-0000-FFFF-FFFF04000000}" sourceFile="C:\SEIKO\SWIM\DATA\Swim01.mdb" keepAlive="1" name="Swim014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6" xr16:uid="{00000000-0015-0000-FFFF-FFFF05000000}" sourceFile="C:\SEIKO\SWIM\DATA\Swim01.mdb" keepAlive="1" name="Swim015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6000000}" sourceFile="C:\SEIKO\SWIM\DATA\Swim01.mdb" keepAlive="1" name="Swim016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</connections>
</file>

<file path=xl/sharedStrings.xml><?xml version="1.0" encoding="utf-8"?>
<sst xmlns="http://schemas.openxmlformats.org/spreadsheetml/2006/main" count="31161" uniqueCount="1284">
  <si>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</si>
  <si>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</si>
  <si>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</si>
  <si>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</si>
  <si>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</si>
  <si>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</si>
  <si>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</si>
  <si>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</si>
  <si>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</si>
  <si>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</si>
  <si>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</si>
  <si>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</si>
  <si>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</si>
  <si>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</si>
  <si>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</si>
  <si>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</si>
  <si>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</si>
  <si>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</si>
  <si>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</si>
  <si>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</si>
  <si>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</si>
  <si>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</si>
  <si>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</si>
  <si>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</si>
  <si>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</si>
  <si>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</si>
  <si>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</si>
  <si>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</si>
  <si>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</si>
  <si>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</si>
  <si>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</si>
  <si>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</si>
  <si>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</si>
  <si>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</si>
  <si>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</si>
  <si>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</si>
  <si>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</si>
  <si>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</si>
  <si>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</si>
  <si>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</si>
  <si>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</si>
  <si>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</si>
  <si>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</si>
  <si>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</si>
  <si>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</si>
  <si>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</si>
  <si>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</si>
  <si>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</si>
  <si>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</si>
  <si>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</si>
  <si>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</si>
  <si>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</si>
  <si>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</si>
  <si>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</si>
  <si>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</si>
  <si>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</si>
  <si>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</si>
  <si>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</si>
  <si>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</si>
  <si>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</si>
  <si>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</si>
  <si>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</si>
  <si>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</si>
  <si>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</si>
  <si>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</si>
  <si>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</si>
  <si>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</si>
  <si>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</si>
  <si>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</si>
  <si>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</si>
  <si>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</si>
  <si>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</si>
  <si>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</si>
  <si>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</si>
  <si>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</si>
  <si>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</si>
  <si>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</si>
  <si>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</si>
  <si>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</si>
  <si>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</si>
  <si>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</si>
  <si>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</si>
  <si>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</si>
  <si>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</si>
  <si>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</si>
  <si>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</si>
  <si>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</si>
  <si>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</si>
  <si>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</si>
  <si>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</si>
  <si>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</si>
  <si>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</si>
  <si>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</si>
  <si>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</si>
  <si>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</si>
  <si>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</si>
  <si>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</si>
  <si>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</si>
  <si>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</si>
  <si>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</si>
  <si>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</si>
  <si>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</si>
  <si>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</si>
  <si>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</si>
  <si>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</si>
  <si>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</si>
  <si>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</si>
  <si>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</si>
  <si>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</si>
  <si>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</si>
  <si>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</si>
  <si>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</si>
  <si>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</si>
  <si>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</si>
  <si>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</si>
  <si>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</si>
  <si>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</si>
  <si>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</si>
  <si>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</si>
  <si>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</si>
  <si>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</si>
  <si>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</si>
  <si>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</si>
  <si>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</si>
  <si>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</si>
  <si>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</si>
  <si>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</si>
  <si>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</si>
  <si>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</si>
  <si>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2:20.00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</si>
  <si>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</si>
  <si>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</si>
  <si>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</si>
  <si>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</si>
  <si>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</si>
  <si>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</si>
  <si>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</si>
  <si>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2:10.00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</si>
  <si>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</si>
  <si>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</si>
  <si>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</si>
  <si>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</si>
  <si>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</si>
  <si>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34.00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</si>
  <si>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</si>
  <si>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</si>
  <si>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</si>
  <si>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</si>
  <si>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</si>
  <si>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  31.00</t>
  </si>
  <si>
    <t xml:space="preserve">   26.00</t>
  </si>
  <si>
    <t xml:space="preserve"> 1:18.00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</si>
  <si>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</si>
  <si>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</si>
  <si>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</si>
  <si>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</si>
  <si>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</si>
  <si>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</si>
  <si>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</si>
  <si>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1:06.00</t>
  </si>
  <si>
    <t xml:space="preserve"> 1:07.00</t>
  </si>
  <si>
    <t xml:space="preserve"> 1:20.00</t>
  </si>
  <si>
    <t xml:space="preserve">   56.00</t>
  </si>
  <si>
    <t xml:space="preserve"> 2:40.00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</si>
  <si>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</si>
  <si>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</si>
  <si>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</si>
  <si>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リレー　　　　</t>
  </si>
  <si>
    <t xml:space="preserve"> 1:28.00</t>
  </si>
  <si>
    <t xml:space="preserve"> 1:09.00</t>
  </si>
  <si>
    <t xml:space="preserve"> 1:35.00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</si>
  <si>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</si>
  <si>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</si>
  <si>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</si>
  <si>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</si>
  <si>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</si>
  <si>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</si>
  <si>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</si>
  <si>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</si>
  <si>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</si>
  <si>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2006/06/27</t>
  </si>
  <si>
    <t xml:space="preserve">   42.50</t>
  </si>
  <si>
    <t xml:space="preserve">   38.50</t>
  </si>
  <si>
    <t xml:space="preserve">   37.50</t>
  </si>
  <si>
    <t xml:space="preserve"> 1:03.00</t>
  </si>
  <si>
    <t xml:space="preserve">   57.50</t>
  </si>
  <si>
    <t xml:space="preserve">   52.00</t>
  </si>
  <si>
    <t xml:space="preserve">   54.00</t>
  </si>
  <si>
    <t xml:space="preserve"> 2:55.00</t>
  </si>
  <si>
    <t xml:space="preserve"> 2:18.00</t>
  </si>
  <si>
    <t xml:space="preserve"> 1:04.00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</si>
  <si>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</si>
  <si>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</si>
  <si>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</si>
  <si>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</si>
  <si>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</si>
  <si>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</si>
  <si>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</si>
  <si>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</si>
  <si>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</si>
  <si>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</si>
  <si>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</si>
  <si>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</si>
  <si>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</si>
  <si>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</si>
  <si>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</si>
  <si>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</si>
  <si>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</si>
  <si>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</si>
  <si>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</si>
  <si>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</si>
  <si>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1:11.00</t>
  </si>
  <si>
    <t xml:space="preserve">   25.00</t>
  </si>
  <si>
    <t>愛媛県スイミングクラブ協会</t>
    <rPh sb="0" eb="3">
      <t>エヒメケン</t>
    </rPh>
    <rPh sb="11" eb="13">
      <t>キョウカイ</t>
    </rPh>
    <phoneticPr fontId="1"/>
  </si>
  <si>
    <t xml:space="preserve">  25m</t>
  </si>
  <si>
    <t>99:99.99</t>
  </si>
  <si>
    <t xml:space="preserve">     </t>
  </si>
  <si>
    <t xml:space="preserve"> 3:00.00</t>
  </si>
  <si>
    <t xml:space="preserve">            </t>
  </si>
  <si>
    <t>2011/07/10</t>
  </si>
  <si>
    <t>2011/11/12</t>
  </si>
  <si>
    <t>2011/10/19</t>
  </si>
  <si>
    <t>2010/11/18</t>
  </si>
  <si>
    <t>2012/02/14</t>
  </si>
  <si>
    <t>2013/02/22</t>
  </si>
  <si>
    <t>2011/01/16</t>
  </si>
  <si>
    <t>無差別</t>
  </si>
  <si>
    <t>ﾑｻﾍﾞﾂ</t>
  </si>
  <si>
    <t xml:space="preserve">   40.00</t>
  </si>
  <si>
    <t xml:space="preserve"> 1:40.00</t>
  </si>
  <si>
    <t xml:space="preserve">   55.00</t>
  </si>
  <si>
    <t xml:space="preserve">   45.00</t>
  </si>
  <si>
    <t xml:space="preserve"> 1:30.00</t>
  </si>
  <si>
    <t xml:space="preserve">   43.00</t>
  </si>
  <si>
    <t xml:space="preserve">   39.00</t>
  </si>
  <si>
    <t xml:space="preserve"> 1:45.00</t>
  </si>
  <si>
    <t xml:space="preserve">   50.00</t>
  </si>
  <si>
    <t xml:space="preserve"> 2:00.00</t>
  </si>
  <si>
    <t xml:space="preserve">   46.00</t>
  </si>
  <si>
    <t xml:space="preserve">   42.00</t>
  </si>
  <si>
    <t xml:space="preserve">   47.00</t>
  </si>
  <si>
    <t xml:space="preserve">   53.00</t>
  </si>
  <si>
    <t xml:space="preserve">   49.00</t>
  </si>
  <si>
    <t xml:space="preserve">   48.00</t>
  </si>
  <si>
    <t xml:space="preserve">   44.00</t>
  </si>
  <si>
    <t xml:space="preserve">   41.50</t>
  </si>
  <si>
    <t xml:space="preserve"> 3:05.00</t>
  </si>
  <si>
    <t xml:space="preserve"> 2:30.00</t>
  </si>
  <si>
    <t>棄権</t>
  </si>
  <si>
    <t>DS   DNS</t>
    <phoneticPr fontId="1"/>
  </si>
  <si>
    <t>2021/03/14</t>
  </si>
  <si>
    <t>2007/07/22</t>
  </si>
  <si>
    <t>幼児</t>
  </si>
  <si>
    <t>2010/08/03</t>
  </si>
  <si>
    <t>2013/07/24</t>
  </si>
  <si>
    <t>2003/10/14</t>
  </si>
  <si>
    <t>2011/04/04</t>
  </si>
  <si>
    <t>2010/06/03</t>
  </si>
  <si>
    <t>2012/10/19</t>
  </si>
  <si>
    <t>2012/05/21</t>
  </si>
  <si>
    <t>2006/11/21</t>
  </si>
  <si>
    <t xml:space="preserve"> 2:25.00</t>
  </si>
  <si>
    <t xml:space="preserve">   50.80</t>
  </si>
  <si>
    <t xml:space="preserve">   38.90</t>
  </si>
  <si>
    <t xml:space="preserve">   39.34</t>
  </si>
  <si>
    <t xml:space="preserve">   34.30</t>
  </si>
  <si>
    <t xml:space="preserve">   32.08</t>
  </si>
  <si>
    <t xml:space="preserve">   40.75</t>
  </si>
  <si>
    <t xml:space="preserve">   29.50</t>
  </si>
  <si>
    <t xml:space="preserve">   42.07</t>
  </si>
  <si>
    <t xml:space="preserve">   34.65</t>
  </si>
  <si>
    <t xml:space="preserve">   32.90</t>
  </si>
  <si>
    <t xml:space="preserve"> 1:29.00</t>
  </si>
  <si>
    <t>種目</t>
    <rPh sb="0" eb="2">
      <t>シュモク</t>
    </rPh>
    <phoneticPr fontId="1"/>
  </si>
  <si>
    <t>フィッタ重信A</t>
  </si>
  <si>
    <t>学童</t>
  </si>
  <si>
    <t>フィッタ重信B</t>
  </si>
  <si>
    <t>フィッタ重信C</t>
  </si>
  <si>
    <t>フィッタ重信D</t>
  </si>
  <si>
    <t>フィッタ重信E</t>
  </si>
  <si>
    <t>フィッタ重信F</t>
  </si>
  <si>
    <t xml:space="preserve"> 4:00.00</t>
  </si>
  <si>
    <t>フィッタ重信G</t>
  </si>
  <si>
    <t xml:space="preserve"> 3:55.00</t>
  </si>
  <si>
    <t>フィッタ重信H</t>
  </si>
  <si>
    <t>石原1</t>
  </si>
  <si>
    <t xml:space="preserve"> 4:15.00</t>
  </si>
  <si>
    <t>石原2</t>
  </si>
  <si>
    <t xml:space="preserve"> 3:51.00</t>
  </si>
  <si>
    <t>石原3</t>
  </si>
  <si>
    <t xml:space="preserve"> 4:01.00</t>
  </si>
  <si>
    <t>石原4</t>
  </si>
  <si>
    <t xml:space="preserve"> 4:11.00</t>
  </si>
  <si>
    <t>南海DC A</t>
  </si>
  <si>
    <t>南海DC B</t>
  </si>
  <si>
    <t>南海DC　C</t>
  </si>
  <si>
    <t>南海ＤＣ　D</t>
  </si>
  <si>
    <t xml:space="preserve"> 4:05.00</t>
  </si>
  <si>
    <t>南海ＤＣ　E</t>
  </si>
  <si>
    <t>フィッタ松前A</t>
  </si>
  <si>
    <t>フィッタ松前B</t>
  </si>
  <si>
    <t>フィッタ松前C</t>
  </si>
  <si>
    <t xml:space="preserve">目見田彪真                    </t>
  </si>
  <si>
    <t xml:space="preserve">ﾒﾐﾀ ﾋｭｳﾏ                      </t>
  </si>
  <si>
    <t xml:space="preserve">石原SC          </t>
  </si>
  <si>
    <t>2008/06/11</t>
  </si>
  <si>
    <t xml:space="preserve">美原　悠人                    </t>
  </si>
  <si>
    <t xml:space="preserve">ﾐﾊﾞﾗ ﾕｳﾄ                      </t>
  </si>
  <si>
    <t>2008/10/19</t>
  </si>
  <si>
    <t xml:space="preserve">藤村　昇空                    </t>
  </si>
  <si>
    <t xml:space="preserve">ﾌｼﾞﾑﾗ ﾉｱ                      </t>
  </si>
  <si>
    <t>2009/06/09</t>
  </si>
  <si>
    <t xml:space="preserve">曽我部航平                    </t>
  </si>
  <si>
    <t xml:space="preserve">ｿｶﾞﾍﾞ ｺｳﾍｲ                    </t>
  </si>
  <si>
    <t>2010/06/29</t>
  </si>
  <si>
    <t xml:space="preserve">清水　幹太                    </t>
  </si>
  <si>
    <t xml:space="preserve">ｼﾐｽﾞ ｶﾝﾀ                      </t>
  </si>
  <si>
    <t>2010/08/18</t>
  </si>
  <si>
    <t xml:space="preserve">中川　遥翔                    </t>
  </si>
  <si>
    <t xml:space="preserve">ﾅｶｶﾞﾜ ﾊﾙﾄ                     </t>
  </si>
  <si>
    <t>2010/10/26</t>
  </si>
  <si>
    <t xml:space="preserve">東　　大翔                    </t>
  </si>
  <si>
    <t xml:space="preserve">ﾋｶﾞｼ ﾊﾙﾄ                      </t>
  </si>
  <si>
    <t>2010/11/10</t>
  </si>
  <si>
    <t xml:space="preserve">井出　滉介                    </t>
  </si>
  <si>
    <t xml:space="preserve">ｲﾃﾞ ｺｳｽｹ                      </t>
  </si>
  <si>
    <t>2011/03/14</t>
  </si>
  <si>
    <t xml:space="preserve">中田　真滉                    </t>
  </si>
  <si>
    <t xml:space="preserve">ﾅｶﾀ ﾏﾋﾛ                       </t>
  </si>
  <si>
    <t>2011/03/27</t>
  </si>
  <si>
    <t xml:space="preserve">牟田　朝陽                    </t>
  </si>
  <si>
    <t xml:space="preserve">ﾑﾀ ｱｻﾋ                        </t>
  </si>
  <si>
    <t>2011/05/13</t>
  </si>
  <si>
    <t xml:space="preserve">渡部　翔優                    </t>
  </si>
  <si>
    <t xml:space="preserve">ﾜﾀﾅﾍﾞ ｼｮｳﾔ                    </t>
  </si>
  <si>
    <t>2011/05/30</t>
  </si>
  <si>
    <t xml:space="preserve">本多　晴大                    </t>
  </si>
  <si>
    <t xml:space="preserve">ﾎﾝﾀﾞ ｾｲﾀ                      </t>
  </si>
  <si>
    <t>2011/11/01</t>
  </si>
  <si>
    <t xml:space="preserve">竹内　志隆                    </t>
  </si>
  <si>
    <t xml:space="preserve">ﾀｹｳﾁ ｼｵ                       </t>
  </si>
  <si>
    <t>2011/11/06</t>
  </si>
  <si>
    <t xml:space="preserve">城戸　心呂                    </t>
  </si>
  <si>
    <t xml:space="preserve">ｷﾄﾞ ｺｺﾛ                       </t>
  </si>
  <si>
    <t>2011/11/30</t>
  </si>
  <si>
    <t xml:space="preserve">堀川　卓幹                    </t>
  </si>
  <si>
    <t xml:space="preserve">ﾎﾘｶﾜ ﾀｸﾐ                      </t>
  </si>
  <si>
    <t>2012/04/18</t>
  </si>
  <si>
    <t xml:space="preserve">笹岡　辰央                    </t>
  </si>
  <si>
    <t xml:space="preserve">ｻｻｵｶ ﾀﾂﾋﾛ                     </t>
  </si>
  <si>
    <t>2012/05/07</t>
  </si>
  <si>
    <t xml:space="preserve">西村　一杜                    </t>
  </si>
  <si>
    <t xml:space="preserve">ﾆｼﾑﾗ ｶｽﾞﾄ                     </t>
  </si>
  <si>
    <t>2013/02/06</t>
  </si>
  <si>
    <t xml:space="preserve">中田　碧音                    </t>
  </si>
  <si>
    <t xml:space="preserve">ﾅｶﾀ ｱｵﾈ                       </t>
  </si>
  <si>
    <t>2008/06/09</t>
  </si>
  <si>
    <t xml:space="preserve">牟田衣知花                    </t>
  </si>
  <si>
    <t xml:space="preserve">ﾑﾀ ｲﾁｶ                        </t>
  </si>
  <si>
    <t>2008/10/20</t>
  </si>
  <si>
    <t xml:space="preserve">奥　　優香                    </t>
  </si>
  <si>
    <t xml:space="preserve">ｵｸ ﾕｳｶ                        </t>
  </si>
  <si>
    <t>2009/03/06</t>
  </si>
  <si>
    <t xml:space="preserve">加地彩希子                    </t>
  </si>
  <si>
    <t xml:space="preserve">ｶｼﾞ ｻｷｺ                       </t>
  </si>
  <si>
    <t>2009/03/28</t>
  </si>
  <si>
    <t xml:space="preserve">黒田眞桜子                    </t>
  </si>
  <si>
    <t xml:space="preserve">ｸﾛﾀﾞ ﾏｵｺ                      </t>
  </si>
  <si>
    <t>2009/04/02</t>
  </si>
  <si>
    <t xml:space="preserve">樋口万悠香                    </t>
  </si>
  <si>
    <t xml:space="preserve">ﾋｸﾞﾁ ﾏﾕｶ                      </t>
  </si>
  <si>
    <t>2009/04/03</t>
  </si>
  <si>
    <t xml:space="preserve">堀川　詞美                    </t>
  </si>
  <si>
    <t xml:space="preserve">ﾎﾘｶﾜ ｺﾄﾐ                      </t>
  </si>
  <si>
    <t>2009/12/06</t>
  </si>
  <si>
    <t xml:space="preserve">井上　凛香                    </t>
  </si>
  <si>
    <t xml:space="preserve">ｲﾉｳｴ ﾘﾝｶ                      </t>
  </si>
  <si>
    <t>2010/05/24</t>
  </si>
  <si>
    <t xml:space="preserve">目見田綺莉                    </t>
  </si>
  <si>
    <t xml:space="preserve">ﾒﾐﾀ ｷﾗﾘ                       </t>
  </si>
  <si>
    <t>2010/12/03</t>
  </si>
  <si>
    <t xml:space="preserve">坪井　愛結                    </t>
  </si>
  <si>
    <t xml:space="preserve">ﾂﾎﾞｲ ｱﾕ                       </t>
  </si>
  <si>
    <t>2011/02/10</t>
  </si>
  <si>
    <t xml:space="preserve">井上　穂奏                    </t>
  </si>
  <si>
    <t xml:space="preserve">ｲﾉｳｴ ﾎﾉｶ                      </t>
  </si>
  <si>
    <t>2012/01/27</t>
  </si>
  <si>
    <t xml:space="preserve">佐々木莉子                    </t>
  </si>
  <si>
    <t xml:space="preserve">ｻｻｷ ﾘｺ                        </t>
  </si>
  <si>
    <t>2012/04/20</t>
  </si>
  <si>
    <t xml:space="preserve">黒田陽和子                    </t>
  </si>
  <si>
    <t xml:space="preserve">ｸﾛﾀﾞ ﾋﾅｺ                      </t>
  </si>
  <si>
    <t xml:space="preserve">内田　好美                    </t>
  </si>
  <si>
    <t xml:space="preserve">ｳﾁﾀﾞ ｺﾉﾐ                      </t>
  </si>
  <si>
    <t>2012/11/20</t>
  </si>
  <si>
    <t xml:space="preserve">一色　和桜                    </t>
  </si>
  <si>
    <t xml:space="preserve">ｲｯｼｷ ﾅｵ                       </t>
  </si>
  <si>
    <t>2013/04/22</t>
  </si>
  <si>
    <t xml:space="preserve">窪田　夏芽                    </t>
  </si>
  <si>
    <t xml:space="preserve">ｸﾎﾞﾀ ﾅﾂﾒ                      </t>
  </si>
  <si>
    <t>2013/07/06</t>
  </si>
  <si>
    <t>本多　鈴花</t>
  </si>
  <si>
    <t>ﾎﾝﾀﾞ ｽｽﾞｶ</t>
  </si>
  <si>
    <t>石原SC</t>
  </si>
  <si>
    <t>2014/05/16</t>
  </si>
  <si>
    <t xml:space="preserve">堀本　達郎                    </t>
  </si>
  <si>
    <t xml:space="preserve">ﾎﾘﾓﾄ ﾀﾂﾛｳ                     </t>
  </si>
  <si>
    <t>2003/05/13</t>
  </si>
  <si>
    <t xml:space="preserve">大谷　龍平                    </t>
  </si>
  <si>
    <t xml:space="preserve">ｵｵﾀﾆ ﾘｭｳﾍｲ                    </t>
  </si>
  <si>
    <t xml:space="preserve">小原　崇聖                    </t>
  </si>
  <si>
    <t xml:space="preserve">ｺﾊﾗ ﾀｶﾏｻ                      </t>
  </si>
  <si>
    <t>2003/10/25</t>
  </si>
  <si>
    <t xml:space="preserve">隅田　晴彦                    </t>
  </si>
  <si>
    <t xml:space="preserve">ｽﾐﾀﾞ ﾊﾙﾋｺ                     </t>
  </si>
  <si>
    <t>2004/01/05</t>
  </si>
  <si>
    <t xml:space="preserve">佐々木裕也                    </t>
  </si>
  <si>
    <t xml:space="preserve">ｻｻｷ ﾋﾛﾔ                       </t>
  </si>
  <si>
    <t>2004/07/18</t>
  </si>
  <si>
    <t xml:space="preserve">竹永　悠人                    </t>
  </si>
  <si>
    <t xml:space="preserve">ﾀｹﾅｶﾞ ﾊﾙﾄ                     </t>
  </si>
  <si>
    <t>2005/08/03</t>
  </si>
  <si>
    <t xml:space="preserve">羽田野颯太                    </t>
  </si>
  <si>
    <t xml:space="preserve">ﾊﾀﾉ ｿｳﾀ                       </t>
  </si>
  <si>
    <t>2005/08/22</t>
  </si>
  <si>
    <t xml:space="preserve">檜垣　　光                    </t>
  </si>
  <si>
    <t xml:space="preserve">ﾋｶﾞｷ ﾋｶﾙ                      </t>
  </si>
  <si>
    <t>2006/08/06</t>
  </si>
  <si>
    <t xml:space="preserve">坪田　　陸                    </t>
  </si>
  <si>
    <t xml:space="preserve">ﾂﾎﾞﾀ ﾘｸ                       </t>
  </si>
  <si>
    <t>2006/09/28</t>
  </si>
  <si>
    <t xml:space="preserve">和田　洸人                    </t>
  </si>
  <si>
    <t xml:space="preserve">ﾜﾀﾞ ﾋﾛﾄ                       </t>
  </si>
  <si>
    <t>2006/11/05</t>
  </si>
  <si>
    <t xml:space="preserve">田中　陽大                    </t>
  </si>
  <si>
    <t xml:space="preserve">ﾀﾅｶ ﾋﾅﾀ                       </t>
  </si>
  <si>
    <t>2006/12/01</t>
  </si>
  <si>
    <t xml:space="preserve">谷淵　　怜                    </t>
  </si>
  <si>
    <t xml:space="preserve">ﾀﾆﾌﾞﾁ ﾚｲ                      </t>
  </si>
  <si>
    <t>2007/03/08</t>
  </si>
  <si>
    <t xml:space="preserve">荒金淳一郎                    </t>
  </si>
  <si>
    <t xml:space="preserve">ｱﾗｶﾈ ｼﾞｭﾝｲﾁﾛｳ                 </t>
  </si>
  <si>
    <t>2007/05/11</t>
  </si>
  <si>
    <t xml:space="preserve">渡部　与景                    </t>
  </si>
  <si>
    <t xml:space="preserve">ﾜﾀﾅﾍﾞ ｸﾐｶｹﾞ                   </t>
  </si>
  <si>
    <t>2007/08/07</t>
  </si>
  <si>
    <t xml:space="preserve">森　　恒成                    </t>
  </si>
  <si>
    <t xml:space="preserve">ﾓﾘ ｺｳｾｲ                       </t>
  </si>
  <si>
    <t>2007/08/28</t>
  </si>
  <si>
    <t xml:space="preserve">渡辺　渓太                    </t>
  </si>
  <si>
    <t xml:space="preserve">ﾜﾀﾅﾍﾞ ｹｲﾀ                     </t>
  </si>
  <si>
    <t>2007/09/14</t>
  </si>
  <si>
    <t xml:space="preserve">山本　隆成                    </t>
  </si>
  <si>
    <t xml:space="preserve">ﾔﾏﾓﾄ ﾘｭｳｾｲ                    </t>
  </si>
  <si>
    <t>2008/01/05</t>
  </si>
  <si>
    <t xml:space="preserve">幸田　夢月                    </t>
  </si>
  <si>
    <t xml:space="preserve">ｺｳﾀﾞ ﾕｽﾞｷ                     </t>
  </si>
  <si>
    <t>2003/07/29</t>
  </si>
  <si>
    <t xml:space="preserve">樋口　澪唯                    </t>
  </si>
  <si>
    <t xml:space="preserve">ﾋｸﾞﾁ ﾚｲ                       </t>
  </si>
  <si>
    <t>2005/01/25</t>
  </si>
  <si>
    <t xml:space="preserve">上甲　涼帆                    </t>
  </si>
  <si>
    <t xml:space="preserve">ｼﾞｮｳｺｳ ｽｽﾞﾎ                   </t>
  </si>
  <si>
    <t>2006/06/24</t>
  </si>
  <si>
    <t xml:space="preserve">兵頭　まい                    </t>
  </si>
  <si>
    <t xml:space="preserve">ﾋｮｳﾄﾞｳ ﾏｲ                     </t>
  </si>
  <si>
    <t>2008/01/24</t>
  </si>
  <si>
    <t xml:space="preserve">川添　美結                    </t>
  </si>
  <si>
    <t xml:space="preserve">ｶﾜｿｴ ﾐﾕ                       </t>
  </si>
  <si>
    <t xml:space="preserve">ﾌｨｯﾀ重信        </t>
  </si>
  <si>
    <t>2008/05/18</t>
  </si>
  <si>
    <t xml:space="preserve">参川　莉子                    </t>
  </si>
  <si>
    <t xml:space="preserve">ｻﾝｶﾜ ﾘｺ                       </t>
  </si>
  <si>
    <t>2009/02/02</t>
  </si>
  <si>
    <t xml:space="preserve">中田　律子                    </t>
  </si>
  <si>
    <t xml:space="preserve">ﾅｶﾀ ﾘﾂｺ                       </t>
  </si>
  <si>
    <t>2009/07/29</t>
  </si>
  <si>
    <t xml:space="preserve">斧　　美咲                    </t>
  </si>
  <si>
    <t xml:space="preserve">ｵﾉ ﾐｻｷ                        </t>
  </si>
  <si>
    <t xml:space="preserve">宮岡　　優                    </t>
  </si>
  <si>
    <t xml:space="preserve">ﾐﾔｵｶ ﾕｳ                       </t>
  </si>
  <si>
    <t>2010/10/05</t>
  </si>
  <si>
    <t xml:space="preserve">小糸　凛子                    </t>
  </si>
  <si>
    <t xml:space="preserve">ｺｲﾄ ﾘｺ                        </t>
  </si>
  <si>
    <t>2010/12/17</t>
  </si>
  <si>
    <t xml:space="preserve">神野　心愛                    </t>
  </si>
  <si>
    <t xml:space="preserve">ｼﾞﾝﾉ ﾐｱ                       </t>
  </si>
  <si>
    <t>2011/03/15</t>
  </si>
  <si>
    <t xml:space="preserve">上杉　菜桜                    </t>
  </si>
  <si>
    <t xml:space="preserve">ｳｴｽｷﾞ ﾅｵ                      </t>
  </si>
  <si>
    <t xml:space="preserve">小田　花純                    </t>
  </si>
  <si>
    <t xml:space="preserve">ｵﾀﾞ ｶｽﾐ                       </t>
  </si>
  <si>
    <t>2011/10/09</t>
  </si>
  <si>
    <t xml:space="preserve">和田　芽依                    </t>
  </si>
  <si>
    <t xml:space="preserve">ﾜﾀﾞ ﾒｲ                        </t>
  </si>
  <si>
    <t>2011/11/15</t>
  </si>
  <si>
    <t xml:space="preserve">田中　莉菜                    </t>
  </si>
  <si>
    <t xml:space="preserve">ﾀﾅｶ ﾘﾅ                        </t>
  </si>
  <si>
    <t>2012/01/07</t>
  </si>
  <si>
    <t xml:space="preserve">黒島　美波                    </t>
  </si>
  <si>
    <t xml:space="preserve">ｸﾛｼﾏ ﾐﾅﾐ                      </t>
  </si>
  <si>
    <t>2012/05/10</t>
  </si>
  <si>
    <t xml:space="preserve">大石　千尋                    </t>
  </si>
  <si>
    <t xml:space="preserve">ｵｵｲｼ ﾁﾋﾛ                      </t>
  </si>
  <si>
    <t>2012/06/22</t>
  </si>
  <si>
    <t xml:space="preserve">渡部　仁絵                    </t>
  </si>
  <si>
    <t xml:space="preserve">ﾜﾀﾅﾍﾞ ﾋﾄｴ                     </t>
  </si>
  <si>
    <t>2012/09/22</t>
  </si>
  <si>
    <t xml:space="preserve">田中　伶奈                    </t>
  </si>
  <si>
    <t xml:space="preserve">ﾀﾅｶ ﾚｲﾅ                       </t>
  </si>
  <si>
    <t>2013/01/17</t>
  </si>
  <si>
    <t xml:space="preserve">田丸　咲花                    </t>
  </si>
  <si>
    <t xml:space="preserve">ﾀﾏﾙ ｴﾐｶ                       </t>
  </si>
  <si>
    <t>2013/02/07</t>
  </si>
  <si>
    <t xml:space="preserve">中島　千里                    </t>
  </si>
  <si>
    <t xml:space="preserve">ﾅｶｼﾞﾏ ｾﾝﾘ                     </t>
  </si>
  <si>
    <t>2013/07/14</t>
  </si>
  <si>
    <t xml:space="preserve">前川　　楓                    </t>
  </si>
  <si>
    <t xml:space="preserve">ﾏｴｶﾜ ｶｴﾃﾞ                     </t>
  </si>
  <si>
    <t xml:space="preserve">髙橋　希光                    </t>
  </si>
  <si>
    <t xml:space="preserve">ﾀｶﾊｼ ﾙﾐ                       </t>
  </si>
  <si>
    <t>2013/10/25</t>
  </si>
  <si>
    <t xml:space="preserve">小田　　楓                    </t>
  </si>
  <si>
    <t xml:space="preserve">ｵﾀﾞ ｶｴﾃﾞ                      </t>
  </si>
  <si>
    <t>2013/11/09</t>
  </si>
  <si>
    <t>渡部　美仁</t>
  </si>
  <si>
    <t>ﾜﾀﾅﾍﾞ ﾐｻﾄ</t>
  </si>
  <si>
    <t>ﾌｨｯﾀ重信</t>
  </si>
  <si>
    <t>2014/09/24</t>
  </si>
  <si>
    <t xml:space="preserve">髙橋　昂大                    </t>
  </si>
  <si>
    <t xml:space="preserve">ﾀｶﾊｼ ｺｳｷ                      </t>
  </si>
  <si>
    <t>2008/05/16</t>
  </si>
  <si>
    <t xml:space="preserve">山田　航平                    </t>
  </si>
  <si>
    <t xml:space="preserve">ﾔﾏﾀﾞ ｺｳﾍｲ                     </t>
  </si>
  <si>
    <t>2008/10/23</t>
  </si>
  <si>
    <t xml:space="preserve">北脇　雄大                    </t>
  </si>
  <si>
    <t xml:space="preserve">ｷﾀﾜｷ ﾕｳﾀﾞｲ                    </t>
  </si>
  <si>
    <t>2009/08/25</t>
  </si>
  <si>
    <t xml:space="preserve">安永　　櫂                    </t>
  </si>
  <si>
    <t xml:space="preserve">ﾔｽﾅｶﾞ ｶｲ                      </t>
  </si>
  <si>
    <t>2009/10/30</t>
  </si>
  <si>
    <t xml:space="preserve">十亀　優哉                    </t>
  </si>
  <si>
    <t xml:space="preserve">ｿｶﾞﾒ ﾏｻﾔ                      </t>
  </si>
  <si>
    <t>2010/04/13</t>
  </si>
  <si>
    <t xml:space="preserve">児島　煌大                    </t>
  </si>
  <si>
    <t xml:space="preserve">ｺｼﾞﾏ ｺｳﾀﾞｲ                    </t>
  </si>
  <si>
    <t>2010/05/06</t>
  </si>
  <si>
    <t xml:space="preserve">松浦　　蒼                    </t>
  </si>
  <si>
    <t xml:space="preserve">ﾏﾂｳﾗ ｱｵｲ                      </t>
  </si>
  <si>
    <t>2010/11/19</t>
  </si>
  <si>
    <t xml:space="preserve">長野　篤生                    </t>
  </si>
  <si>
    <t xml:space="preserve">ﾅｶﾞﾉ ｱﾂｷ                      </t>
  </si>
  <si>
    <t>2011/04/09</t>
  </si>
  <si>
    <t xml:space="preserve">亀田　翔太                    </t>
  </si>
  <si>
    <t xml:space="preserve">ｶﾒﾀﾞ ｼｮｳﾀ                     </t>
  </si>
  <si>
    <t>2011/08/30</t>
  </si>
  <si>
    <t xml:space="preserve">枡野　　雅                    </t>
  </si>
  <si>
    <t xml:space="preserve">ﾏｽﾉ ﾐﾔﾋﾞ                      </t>
  </si>
  <si>
    <t xml:space="preserve">宇都宮雅陽                    </t>
  </si>
  <si>
    <t xml:space="preserve">ｳﾂﾉﾐﾔ ﾐﾔﾋﾞ                    </t>
  </si>
  <si>
    <t>2012/01/26</t>
  </si>
  <si>
    <t xml:space="preserve">北脇　太耀                    </t>
  </si>
  <si>
    <t xml:space="preserve">ｷﾀﾜｷ ﾀｲﾖｳ                     </t>
  </si>
  <si>
    <t>2012/10/22</t>
  </si>
  <si>
    <t xml:space="preserve">斧　　大輝                    </t>
  </si>
  <si>
    <t xml:space="preserve">ｵﾉ ﾀﾞｲｷ                       </t>
  </si>
  <si>
    <t>2013/11/15</t>
  </si>
  <si>
    <t>和田　夏樹</t>
  </si>
  <si>
    <t>ﾜﾀﾞ ﾅﾂｷ</t>
  </si>
  <si>
    <t>2014/08/05</t>
  </si>
  <si>
    <t xml:space="preserve">田坂　真唯                    </t>
  </si>
  <si>
    <t xml:space="preserve">ﾀｻｶ ﾏｲ                        </t>
  </si>
  <si>
    <t xml:space="preserve">越智　佳澄                    </t>
  </si>
  <si>
    <t xml:space="preserve">ｵﾁ ｶｽﾐ                        </t>
  </si>
  <si>
    <t>2007/05/29</t>
  </si>
  <si>
    <t xml:space="preserve">田丸　一花                    </t>
  </si>
  <si>
    <t xml:space="preserve">ﾀﾏﾙ ｲﾁｶ                       </t>
  </si>
  <si>
    <t>2008/03/21</t>
  </si>
  <si>
    <t xml:space="preserve">矢野　隼一                    </t>
  </si>
  <si>
    <t xml:space="preserve">ﾔﾉ ｼﾞｭﾝｲﾁ                     </t>
  </si>
  <si>
    <t>2003/08/01</t>
  </si>
  <si>
    <t xml:space="preserve">向居　大晴                    </t>
  </si>
  <si>
    <t xml:space="preserve">ﾑｶｲ ﾀｲｾｲ                      </t>
  </si>
  <si>
    <t>2005/01/21</t>
  </si>
  <si>
    <t xml:space="preserve">黒野　裕馬                    </t>
  </si>
  <si>
    <t xml:space="preserve">ｸﾛﾉ ﾕｳﾏ                       </t>
  </si>
  <si>
    <t>2005/06/13</t>
  </si>
  <si>
    <t xml:space="preserve">北原　大裕                    </t>
  </si>
  <si>
    <t xml:space="preserve">ｷﾀﾊﾗ ﾀﾞｲｽｹ                    </t>
  </si>
  <si>
    <t>2005/10/20</t>
  </si>
  <si>
    <t xml:space="preserve">河藤　健心                    </t>
  </si>
  <si>
    <t xml:space="preserve">ｶﾜﾌｼﾞ ｹﾝｼﾝ                    </t>
  </si>
  <si>
    <t>2007/03/04</t>
  </si>
  <si>
    <t xml:space="preserve">久保田凌太朗                  </t>
  </si>
  <si>
    <t xml:space="preserve">ｸﾎﾞﾀ ﾘｮｳﾀﾛｳ                   </t>
  </si>
  <si>
    <t>2007/11/19</t>
  </si>
  <si>
    <t xml:space="preserve">山内　真彰                    </t>
  </si>
  <si>
    <t xml:space="preserve">ﾔﾏｳﾁ ﾏｻｱｷ                     </t>
  </si>
  <si>
    <t>2007/12/28</t>
  </si>
  <si>
    <t xml:space="preserve">名智　　馨                    </t>
  </si>
  <si>
    <t xml:space="preserve">ﾅﾁ ｶｵﾙ                        </t>
  </si>
  <si>
    <t>2005/10/23</t>
  </si>
  <si>
    <t xml:space="preserve">宇都宮　充                    </t>
  </si>
  <si>
    <t xml:space="preserve">ｳﾂﾉﾐﾔ ｼｭｳ                     </t>
  </si>
  <si>
    <t xml:space="preserve">伊予ＳＣ        </t>
  </si>
  <si>
    <t>2010/10/01</t>
  </si>
  <si>
    <t xml:space="preserve">松本　拓真                    </t>
  </si>
  <si>
    <t xml:space="preserve">ﾏﾂﾓﾄ ﾀｸﾏ                      </t>
  </si>
  <si>
    <t>2010/05/09</t>
  </si>
  <si>
    <t xml:space="preserve">福井　康介                    </t>
  </si>
  <si>
    <t xml:space="preserve">ﾌｸｲ ｺｳｽｹ                      </t>
  </si>
  <si>
    <t>2006/11/27</t>
  </si>
  <si>
    <t xml:space="preserve">岡部　拓音                    </t>
  </si>
  <si>
    <t xml:space="preserve">ｵｶﾍﾞ ﾀｸﾄ                      </t>
  </si>
  <si>
    <t>2006/11/28</t>
  </si>
  <si>
    <t xml:space="preserve">福嶌　悠人                    </t>
  </si>
  <si>
    <t xml:space="preserve">ﾌｸｼﾏ ﾊﾙﾋﾄ                     </t>
  </si>
  <si>
    <t>2006/09/05</t>
  </si>
  <si>
    <t xml:space="preserve">鶴間　桜介                    </t>
  </si>
  <si>
    <t xml:space="preserve">ﾂﾙﾏ ｵｳｽｹ                      </t>
  </si>
  <si>
    <t xml:space="preserve">細川　翔平                    </t>
  </si>
  <si>
    <t xml:space="preserve">ﾎｿｶﾜ ｼｮｳﾍｲ                    </t>
  </si>
  <si>
    <t>2008/03/27</t>
  </si>
  <si>
    <t xml:space="preserve">細川さくら                    </t>
  </si>
  <si>
    <t xml:space="preserve">ﾎｿｶﾜ ｻｸﾗ                      </t>
  </si>
  <si>
    <t>2006/04/13</t>
  </si>
  <si>
    <t xml:space="preserve">祖母谷菜々美                  </t>
  </si>
  <si>
    <t xml:space="preserve">ｳﾊﾞｶﾞｲ ﾅﾅﾐ                    </t>
  </si>
  <si>
    <t>2006/09/19</t>
  </si>
  <si>
    <t xml:space="preserve">忽那　海音                    </t>
  </si>
  <si>
    <t xml:space="preserve">ｸﾂﾅ ｶｲﾄ                       </t>
  </si>
  <si>
    <t xml:space="preserve">フィッタ松前    </t>
  </si>
  <si>
    <t>2008/05/04</t>
  </si>
  <si>
    <t xml:space="preserve">兵頭虎太朗                    </t>
  </si>
  <si>
    <t xml:space="preserve">ﾋｮｳﾄﾞｳ ｺﾀﾛｳ                   </t>
  </si>
  <si>
    <t>2008/09/21</t>
  </si>
  <si>
    <t xml:space="preserve">大石　陵雅                    </t>
  </si>
  <si>
    <t xml:space="preserve">ｵｵｲｼ ﾘｮｳｶﾞ                    </t>
  </si>
  <si>
    <t>2009/03/04</t>
  </si>
  <si>
    <t xml:space="preserve">谷　　宗賢                    </t>
  </si>
  <si>
    <t xml:space="preserve">ﾀﾆ ｼｭｳｹﾝ                      </t>
  </si>
  <si>
    <t>2009/04/11</t>
  </si>
  <si>
    <t xml:space="preserve">長野　愛斗                    </t>
  </si>
  <si>
    <t xml:space="preserve">ﾅｶﾞﾉ ﾏﾅﾄ                      </t>
  </si>
  <si>
    <t>2009/04/19</t>
  </si>
  <si>
    <t xml:space="preserve">大森　真慶                    </t>
  </si>
  <si>
    <t xml:space="preserve">ｵｵﾓﾘ ﾏｻﾖｼ                     </t>
  </si>
  <si>
    <t>2009/06/25</t>
  </si>
  <si>
    <t xml:space="preserve">明比　琉斗                    </t>
  </si>
  <si>
    <t xml:space="preserve">ｱｹﾋﾞ ﾙｲﾄ                      </t>
  </si>
  <si>
    <t>2009/09/03</t>
  </si>
  <si>
    <t xml:space="preserve">弓達　歩夢                    </t>
  </si>
  <si>
    <t xml:space="preserve">ﾕﾀﾞﾃ ｱﾑ                       </t>
  </si>
  <si>
    <t>2010/01/25</t>
  </si>
  <si>
    <t xml:space="preserve">小松　久人                    </t>
  </si>
  <si>
    <t xml:space="preserve">ｺﾏﾂ ﾋｻﾄ                       </t>
  </si>
  <si>
    <t>2010/02/06</t>
  </si>
  <si>
    <t xml:space="preserve">牧野　源志                    </t>
  </si>
  <si>
    <t xml:space="preserve">ﾏｷﾉ ｹﾞﾝｼ                      </t>
  </si>
  <si>
    <t xml:space="preserve">梅﨑　　煌                    </t>
  </si>
  <si>
    <t xml:space="preserve">ｳﾒｻﾞｷ ｺｳ                      </t>
  </si>
  <si>
    <t>2010/06/30</t>
  </si>
  <si>
    <t xml:space="preserve">二宮　海哩                    </t>
  </si>
  <si>
    <t xml:space="preserve">ﾆﾉﾐﾔ ｶｲﾘ                      </t>
  </si>
  <si>
    <t>2010/08/30</t>
  </si>
  <si>
    <t xml:space="preserve">山下　　陸                    </t>
  </si>
  <si>
    <t xml:space="preserve">ﾔﾏｼﾀ ﾘｸ                       </t>
  </si>
  <si>
    <t>2011/04/14</t>
  </si>
  <si>
    <t xml:space="preserve">井上　恭吾                    </t>
  </si>
  <si>
    <t xml:space="preserve">ｲﾉｳｴ ｷｮｳｺﾞ                    </t>
  </si>
  <si>
    <t>2011/04/16</t>
  </si>
  <si>
    <t xml:space="preserve">武知　海斗                    </t>
  </si>
  <si>
    <t xml:space="preserve">ﾀｹﾁ ｶｲﾄ                       </t>
  </si>
  <si>
    <t xml:space="preserve">鶴田　勇心                    </t>
  </si>
  <si>
    <t xml:space="preserve">ﾂﾙﾀ ﾕｳｼﾝ                      </t>
  </si>
  <si>
    <t>2012/04/03</t>
  </si>
  <si>
    <t xml:space="preserve">西岡　　駿                    </t>
  </si>
  <si>
    <t xml:space="preserve">ﾆｼｵｶ ｼｭﾝ                      </t>
  </si>
  <si>
    <t>2012/05/28</t>
  </si>
  <si>
    <t xml:space="preserve">藤本　悠晴                    </t>
  </si>
  <si>
    <t xml:space="preserve">ﾌｼﾞﾓﾄ ﾕｳｾｲ                    </t>
  </si>
  <si>
    <t>2012/11/08</t>
  </si>
  <si>
    <t xml:space="preserve">森實　駿斗                    </t>
  </si>
  <si>
    <t xml:space="preserve">ﾓﾘｻﾞﾈ ｼｭﾝﾄ                    </t>
  </si>
  <si>
    <t>2013/01/29</t>
  </si>
  <si>
    <t xml:space="preserve">萩野　由菜                    </t>
  </si>
  <si>
    <t xml:space="preserve">ﾊｷﾞﾉ ﾕﾅ                       </t>
  </si>
  <si>
    <t>2008/12/25</t>
  </si>
  <si>
    <t xml:space="preserve">内藤　結華                    </t>
  </si>
  <si>
    <t xml:space="preserve">ﾅｲﾄｳ ﾕｲｶ                      </t>
  </si>
  <si>
    <t>2009/10/08</t>
  </si>
  <si>
    <t xml:space="preserve">藤本　結香                    </t>
  </si>
  <si>
    <t xml:space="preserve">ﾌｼﾞﾓﾄ ﾕｲｶ                     </t>
  </si>
  <si>
    <t>2009/10/21</t>
  </si>
  <si>
    <t xml:space="preserve">森實　乃愛                    </t>
  </si>
  <si>
    <t xml:space="preserve">ﾓﾘｻﾞﾈ ﾉｱ                      </t>
  </si>
  <si>
    <t>2010/04/21</t>
  </si>
  <si>
    <t xml:space="preserve">渡邊　杏奈                    </t>
  </si>
  <si>
    <t xml:space="preserve">ﾜﾀﾅﾍﾞ ｱﾝﾅ                     </t>
  </si>
  <si>
    <t>2010/05/05</t>
  </si>
  <si>
    <t xml:space="preserve">忽那　風香                    </t>
  </si>
  <si>
    <t xml:space="preserve">ｸﾂﾅ ﾌｳｶ                       </t>
  </si>
  <si>
    <t>2010/06/18</t>
  </si>
  <si>
    <t xml:space="preserve">黒田　　菫                    </t>
  </si>
  <si>
    <t xml:space="preserve">ｸﾛﾀﾞ ｽﾐﾚ                      </t>
  </si>
  <si>
    <t xml:space="preserve">江戸　絆夏                    </t>
  </si>
  <si>
    <t xml:space="preserve">ｴﾄﾞ ｷｽﾞﾅ                      </t>
  </si>
  <si>
    <t>2010/08/26</t>
  </si>
  <si>
    <t xml:space="preserve">木村さくら                    </t>
  </si>
  <si>
    <t xml:space="preserve">ｷﾑﾗ ｻｸﾗ                       </t>
  </si>
  <si>
    <t>2011/04/08</t>
  </si>
  <si>
    <t xml:space="preserve">渡邊　柚希                    </t>
  </si>
  <si>
    <t xml:space="preserve">ﾜﾀﾅﾍﾞ ﾕｽﾞｷ                    </t>
  </si>
  <si>
    <t>2012/02/09</t>
  </si>
  <si>
    <t xml:space="preserve">武智　咲來                    </t>
  </si>
  <si>
    <t xml:space="preserve">ﾀｹﾁ ｻｸﾗ                       </t>
  </si>
  <si>
    <t xml:space="preserve">松浦　有里                    </t>
  </si>
  <si>
    <t xml:space="preserve">ﾏﾂｳﾗ ﾕｳﾘ                      </t>
  </si>
  <si>
    <t>2012/06/15</t>
  </si>
  <si>
    <t xml:space="preserve">古川　夏妃                    </t>
  </si>
  <si>
    <t xml:space="preserve">ﾌﾙｶﾜ ﾅﾂｷ                      </t>
  </si>
  <si>
    <t>2012/08/13</t>
  </si>
  <si>
    <t xml:space="preserve">谷本　梨紗                    </t>
  </si>
  <si>
    <t xml:space="preserve">ﾀﾆﾓﾄ ﾘｻ                       </t>
  </si>
  <si>
    <t>2012/08/25</t>
  </si>
  <si>
    <t xml:space="preserve">此下　栞奈                    </t>
  </si>
  <si>
    <t xml:space="preserve">ｺﾉｼﾀ ｶﾝﾅ                      </t>
  </si>
  <si>
    <t>2012/08/28</t>
  </si>
  <si>
    <t xml:space="preserve">牧野　史季                    </t>
  </si>
  <si>
    <t xml:space="preserve">ﾏｷﾉ ｼｷ                        </t>
  </si>
  <si>
    <t>2012/09/27</t>
  </si>
  <si>
    <t xml:space="preserve">兵頭　杏南                    </t>
  </si>
  <si>
    <t xml:space="preserve">ﾋｮｳﾄﾞｳ ｱﾝﾅ                    </t>
  </si>
  <si>
    <t xml:space="preserve">大石　陸斗                    </t>
  </si>
  <si>
    <t xml:space="preserve">ｵｵｲｼ ﾘｸﾄ                      </t>
  </si>
  <si>
    <t>2005/02/02</t>
  </si>
  <si>
    <t xml:space="preserve">三ツ井歩夢                    </t>
  </si>
  <si>
    <t xml:space="preserve">ﾐﾂｲ ｱﾕﾑ                       </t>
  </si>
  <si>
    <t>2006/04/06</t>
  </si>
  <si>
    <t xml:space="preserve">内藤将大郎                    </t>
  </si>
  <si>
    <t xml:space="preserve">ﾅｲﾄｳ ｿｳﾀﾛｳ                    </t>
  </si>
  <si>
    <t>2007/02/21</t>
  </si>
  <si>
    <t xml:space="preserve">吉田　芽央                    </t>
  </si>
  <si>
    <t xml:space="preserve">ﾖｼﾀﾞ ﾒｵ                       </t>
  </si>
  <si>
    <t>2004/06/02</t>
  </si>
  <si>
    <t xml:space="preserve">成城　美和                    </t>
  </si>
  <si>
    <t xml:space="preserve">ﾅﾙｷ ﾐﾜ                        </t>
  </si>
  <si>
    <t>2005/06/05</t>
  </si>
  <si>
    <t xml:space="preserve">菅　　百花                    </t>
  </si>
  <si>
    <t xml:space="preserve">ｶﾝ ﾓﾓｶ                        </t>
  </si>
  <si>
    <t>2005/12/14</t>
  </si>
  <si>
    <t xml:space="preserve">豊田明歩実                    </t>
  </si>
  <si>
    <t xml:space="preserve">ﾄﾖﾀ ｱﾕﾐ                       </t>
  </si>
  <si>
    <t>2006/04/05</t>
  </si>
  <si>
    <t xml:space="preserve">釘宮　遥花                    </t>
  </si>
  <si>
    <t xml:space="preserve">ｸｷﾞﾐﾔ ﾊﾙｶ                     </t>
  </si>
  <si>
    <t>2006/04/22</t>
  </si>
  <si>
    <t xml:space="preserve">戸田　奏南                    </t>
  </si>
  <si>
    <t xml:space="preserve">ﾄﾀﾞ ｶﾅﾝ                       </t>
  </si>
  <si>
    <t>2006/05/02</t>
  </si>
  <si>
    <t xml:space="preserve">橋田　実和                    </t>
  </si>
  <si>
    <t xml:space="preserve">ﾊｼﾀﾞ ﾐﾜ                       </t>
  </si>
  <si>
    <t xml:space="preserve">大石　晶夢                    </t>
  </si>
  <si>
    <t xml:space="preserve">ｵｵｲｼ ﾏｻﾐ                      </t>
  </si>
  <si>
    <t>2006/07/07</t>
  </si>
  <si>
    <t xml:space="preserve">勝木　心晴                    </t>
  </si>
  <si>
    <t xml:space="preserve">ｶﾂｷ ｺﾊﾙ                       </t>
  </si>
  <si>
    <t>2007/06/29</t>
  </si>
  <si>
    <t xml:space="preserve">筒井　淳人                    </t>
  </si>
  <si>
    <t xml:space="preserve">ﾂﾂｲ ｱﾂﾄ                       </t>
  </si>
  <si>
    <t xml:space="preserve">南海DC          </t>
  </si>
  <si>
    <t>2013/11/17</t>
  </si>
  <si>
    <t xml:space="preserve">三谷　航平                    </t>
  </si>
  <si>
    <t xml:space="preserve">ﾐﾀﾆ ｺｳﾍｲ                      </t>
  </si>
  <si>
    <t>2011/05/14</t>
  </si>
  <si>
    <t xml:space="preserve">沖　　秀朔                    </t>
  </si>
  <si>
    <t xml:space="preserve">ｵｷ ｼｭｳｻｸ                      </t>
  </si>
  <si>
    <t>2012/08/18</t>
  </si>
  <si>
    <t xml:space="preserve">阿部　垂都                    </t>
  </si>
  <si>
    <t xml:space="preserve">ｱﾍﾞ ﾀﾙﾄ                       </t>
  </si>
  <si>
    <t>2011/04/25</t>
  </si>
  <si>
    <t xml:space="preserve">神野　叶羽                    </t>
  </si>
  <si>
    <t xml:space="preserve">ｼﾞﾝｵ ﾄﾜ                       </t>
  </si>
  <si>
    <t>2009/10/23</t>
  </si>
  <si>
    <t xml:space="preserve">河内　康伸                    </t>
  </si>
  <si>
    <t xml:space="preserve">ｺｳﾁ ﾔｽﾉﾌﾞ                     </t>
  </si>
  <si>
    <t>2011/11/26</t>
  </si>
  <si>
    <t xml:space="preserve">木村虎太朗                    </t>
  </si>
  <si>
    <t xml:space="preserve">ｷﾑﾗ ｺﾀﾛｳ                      </t>
  </si>
  <si>
    <t>2011/07/16</t>
  </si>
  <si>
    <t xml:space="preserve">田井　雄斗                    </t>
  </si>
  <si>
    <t xml:space="preserve">ﾀｲ ﾕｳﾄ                        </t>
  </si>
  <si>
    <t>2008/05/22</t>
  </si>
  <si>
    <t xml:space="preserve">沢田虎志朗                    </t>
  </si>
  <si>
    <t xml:space="preserve">ｻﾜﾀﾞ ｺｳｼﾛｳ                    </t>
  </si>
  <si>
    <t>2010/06/21</t>
  </si>
  <si>
    <t xml:space="preserve">玉井　悠慎                    </t>
  </si>
  <si>
    <t xml:space="preserve">ﾀﾏｲ ﾕｳﾏ                       </t>
  </si>
  <si>
    <t>2012/05/26</t>
  </si>
  <si>
    <t xml:space="preserve">日野　滉大                    </t>
  </si>
  <si>
    <t xml:space="preserve">ﾋﾉ ｱｷﾋﾛ                       </t>
  </si>
  <si>
    <t>2013/12/22</t>
  </si>
  <si>
    <t xml:space="preserve">川上　　宙                    </t>
  </si>
  <si>
    <t xml:space="preserve">ｶﾜｶﾐ ｿﾗ                       </t>
  </si>
  <si>
    <t>2012/04/10</t>
  </si>
  <si>
    <t xml:space="preserve">大山　葵生                    </t>
  </si>
  <si>
    <t xml:space="preserve">ｵｵﾔﾏ ｱｵｲ                      </t>
  </si>
  <si>
    <t>2010/08/01</t>
  </si>
  <si>
    <t xml:space="preserve">芳野　翔馬                    </t>
  </si>
  <si>
    <t xml:space="preserve">ﾖｼﾉ ｼｮｳﾏ                      </t>
  </si>
  <si>
    <t>2013/09/07</t>
  </si>
  <si>
    <t xml:space="preserve">三浦　正樹                    </t>
  </si>
  <si>
    <t xml:space="preserve">ﾐｳﾗ ﾏｻｷ                       </t>
  </si>
  <si>
    <t>2013/05/25</t>
  </si>
  <si>
    <t xml:space="preserve">一木　隆斗                    </t>
  </si>
  <si>
    <t xml:space="preserve">ｲﾁｷﾞ ﾀｶﾄ                      </t>
  </si>
  <si>
    <t>2011/07/15</t>
  </si>
  <si>
    <t xml:space="preserve">福田　純平                    </t>
  </si>
  <si>
    <t xml:space="preserve">ﾌｸﾀﾞ ｼﾞｭﾝﾍﾟｲ                  </t>
  </si>
  <si>
    <t xml:space="preserve">大野　生吹                    </t>
  </si>
  <si>
    <t xml:space="preserve">ｵｵﾉ ｲﾌﾞｷ                      </t>
  </si>
  <si>
    <t>2008/11/15</t>
  </si>
  <si>
    <t xml:space="preserve">白地　　凌                    </t>
  </si>
  <si>
    <t xml:space="preserve">ｼﾗｼﾞ ﾘｮｳ                      </t>
  </si>
  <si>
    <t>2009/04/26</t>
  </si>
  <si>
    <t xml:space="preserve">松岡　琉生                    </t>
  </si>
  <si>
    <t xml:space="preserve">ﾏﾂｵｶ ﾙｲ                       </t>
  </si>
  <si>
    <t xml:space="preserve">森　　陸斗                    </t>
  </si>
  <si>
    <t xml:space="preserve">ﾓﾘ ﾘｸﾄ                        </t>
  </si>
  <si>
    <t>2012/10/21</t>
  </si>
  <si>
    <t xml:space="preserve">中川　　滉                    </t>
  </si>
  <si>
    <t xml:space="preserve">ﾅｶｶﾞﾜ ｺｳ                      </t>
  </si>
  <si>
    <t>2011/10/25</t>
  </si>
  <si>
    <t xml:space="preserve">脇田　颯真                    </t>
  </si>
  <si>
    <t xml:space="preserve">ﾜｷﾀ ｿｳﾏ                       </t>
  </si>
  <si>
    <t>2011/07/28</t>
  </si>
  <si>
    <t xml:space="preserve">松田　佳士                    </t>
  </si>
  <si>
    <t xml:space="preserve">ﾏﾂﾀﾞ ｶｲﾄ                      </t>
  </si>
  <si>
    <t>2011/09/20</t>
  </si>
  <si>
    <t xml:space="preserve">土居　燦太                    </t>
  </si>
  <si>
    <t xml:space="preserve">ﾄﾞｲ ﾋﾅﾀ                       </t>
  </si>
  <si>
    <t xml:space="preserve">青木　瑠冴                    </t>
  </si>
  <si>
    <t xml:space="preserve">ｱｵｷ ﾘｭｳｶﾞ                     </t>
  </si>
  <si>
    <t>2011/06/20</t>
  </si>
  <si>
    <t xml:space="preserve">川口　雄生                    </t>
  </si>
  <si>
    <t xml:space="preserve">ｶﾜｸﾞﾁ ﾕｳｾｲ                    </t>
  </si>
  <si>
    <t>2010/02/20</t>
  </si>
  <si>
    <t xml:space="preserve">川口　大和                    </t>
  </si>
  <si>
    <t xml:space="preserve">ｶﾜｸﾞﾁ ﾔﾏﾄ                     </t>
  </si>
  <si>
    <t>2012/03/10</t>
  </si>
  <si>
    <t xml:space="preserve">石井　　新                    </t>
  </si>
  <si>
    <t xml:space="preserve">ｲｼｲ ｱﾗﾀ                       </t>
  </si>
  <si>
    <t>2013/05/07</t>
  </si>
  <si>
    <t xml:space="preserve">吉武　和桜                    </t>
  </si>
  <si>
    <t xml:space="preserve">ﾖｼﾀｹ ﾄﾓﾊﾙ                     </t>
  </si>
  <si>
    <t>2010/06/10</t>
  </si>
  <si>
    <t xml:space="preserve">岩崎　橙真                    </t>
  </si>
  <si>
    <t xml:space="preserve">ｲﾜｻｷ ﾄｳﾏ                      </t>
  </si>
  <si>
    <t>2014/02/21</t>
  </si>
  <si>
    <t xml:space="preserve">渡部　泰成                    </t>
  </si>
  <si>
    <t xml:space="preserve">ﾜﾀﾅﾍﾞ ﾀｲｾｲ                    </t>
  </si>
  <si>
    <t>2009/04/30</t>
  </si>
  <si>
    <t xml:space="preserve">石丸　大貴                    </t>
  </si>
  <si>
    <t xml:space="preserve">ｲｼﾏﾙ ﾀﾞｲｷ                     </t>
  </si>
  <si>
    <t>2013/10/27</t>
  </si>
  <si>
    <t xml:space="preserve">中野　晴翔                    </t>
  </si>
  <si>
    <t xml:space="preserve">ﾅｶﾉ ﾊﾙﾄ                       </t>
  </si>
  <si>
    <t>2011/09/30</t>
  </si>
  <si>
    <t xml:space="preserve">藤井　優菜                    </t>
  </si>
  <si>
    <t xml:space="preserve">ﾌｼﾞｲ ﾕﾅ                       </t>
  </si>
  <si>
    <t>2013/12/28</t>
  </si>
  <si>
    <t xml:space="preserve">韓　　小雪                    </t>
  </si>
  <si>
    <t xml:space="preserve">ｶﾝ ｺﾕｷ                        </t>
  </si>
  <si>
    <t xml:space="preserve">岡部　　怜                    </t>
  </si>
  <si>
    <t xml:space="preserve">ｵｶﾍﾞ ﾚｲ                       </t>
  </si>
  <si>
    <t>2012/11/21</t>
  </si>
  <si>
    <t xml:space="preserve">田口　幸奈                    </t>
  </si>
  <si>
    <t xml:space="preserve">ﾀｸﾞﾁ ﾕｷﾅ                      </t>
  </si>
  <si>
    <t>2008/12/17</t>
  </si>
  <si>
    <t xml:space="preserve">橋本　りる                    </t>
  </si>
  <si>
    <t xml:space="preserve">ﾊｼﾓﾄ ﾘﾙ                       </t>
  </si>
  <si>
    <t>2013/09/25</t>
  </si>
  <si>
    <t xml:space="preserve">橋本すみれ                    </t>
  </si>
  <si>
    <t xml:space="preserve">ﾊｼﾓﾄｽﾐﾚ                       </t>
  </si>
  <si>
    <t>2011/09/03</t>
  </si>
  <si>
    <t xml:space="preserve">神野　未羽                    </t>
  </si>
  <si>
    <t xml:space="preserve">ｼﾞﾝﾉ ﾐｵ                       </t>
  </si>
  <si>
    <t>2012/07/19</t>
  </si>
  <si>
    <t xml:space="preserve">藤本　彩里                    </t>
  </si>
  <si>
    <t xml:space="preserve">ﾌｼﾞﾓﾄ ｻﾘ                      </t>
  </si>
  <si>
    <t xml:space="preserve">渡部　結衣                    </t>
  </si>
  <si>
    <t xml:space="preserve">ﾜﾀﾅﾍﾞ ﾕｲ                      </t>
  </si>
  <si>
    <t>2012/12/10</t>
  </si>
  <si>
    <t xml:space="preserve">渡部　寧音                    </t>
  </si>
  <si>
    <t xml:space="preserve">ﾜﾀﾅﾍﾞ ﾈﾈ                      </t>
  </si>
  <si>
    <t>2011/02/07</t>
  </si>
  <si>
    <t xml:space="preserve">荒本　莉音                    </t>
  </si>
  <si>
    <t xml:space="preserve">ｱﾗﾓﾄ ﾘﾝ                       </t>
  </si>
  <si>
    <t xml:space="preserve">野澤しおり                    </t>
  </si>
  <si>
    <t xml:space="preserve">ﾉｻﾞﾜ ｼｵﾘ                      </t>
  </si>
  <si>
    <t xml:space="preserve">長井　　仁                    </t>
  </si>
  <si>
    <t xml:space="preserve">ﾅｶﾞｲ ﾆﾁｶ                      </t>
  </si>
  <si>
    <t>2009/06/21</t>
  </si>
  <si>
    <t xml:space="preserve">伊須　彩葉                    </t>
  </si>
  <si>
    <t xml:space="preserve">ｲｽ ｲﾛﾊ                        </t>
  </si>
  <si>
    <t>2009/11/15</t>
  </si>
  <si>
    <t xml:space="preserve">三浦千咲　                    </t>
  </si>
  <si>
    <t xml:space="preserve">ﾐｳﾗ ﾁｻｷ                       </t>
  </si>
  <si>
    <t>2008/09/09</t>
  </si>
  <si>
    <t xml:space="preserve">芳野　結花                    </t>
  </si>
  <si>
    <t xml:space="preserve">ﾖｼﾉ ﾕｳｶ                       </t>
  </si>
  <si>
    <t xml:space="preserve">濱田　梛月                    </t>
  </si>
  <si>
    <t xml:space="preserve">ﾊﾏﾀﾞ ﾅﾂｷ                      </t>
  </si>
  <si>
    <t xml:space="preserve">青木　羚良                    </t>
  </si>
  <si>
    <t xml:space="preserve">ｱｵｷ ﾚｲﾗ                       </t>
  </si>
  <si>
    <t>2010/06/09</t>
  </si>
  <si>
    <t xml:space="preserve">白石優芽華                    </t>
  </si>
  <si>
    <t xml:space="preserve">ｼﾗｲｼ ﾕﾒｶ                      </t>
  </si>
  <si>
    <t>2014/03/29</t>
  </si>
  <si>
    <t xml:space="preserve">白石穂乃花                    </t>
  </si>
  <si>
    <t xml:space="preserve">ｼﾗｲｼ ﾎﾉｶ                      </t>
  </si>
  <si>
    <t>2009/11/01</t>
  </si>
  <si>
    <t xml:space="preserve">渡部　愛梨                    </t>
  </si>
  <si>
    <t xml:space="preserve">ﾜﾀﾅﾍﾞ ｱｲﾘ                     </t>
  </si>
  <si>
    <t>2010/10/25</t>
  </si>
  <si>
    <t xml:space="preserve">渡部　愛望                    </t>
  </si>
  <si>
    <t xml:space="preserve">ﾜﾀﾅﾍﾞ ﾏﾅﾐ                     </t>
  </si>
  <si>
    <t xml:space="preserve">中山　優南                    </t>
  </si>
  <si>
    <t xml:space="preserve">ﾅｶﾔﾏ ﾕｳﾅ                      </t>
  </si>
  <si>
    <t>山下　　華</t>
  </si>
  <si>
    <t>ﾔﾏｼﾀ ﾊﾅ</t>
  </si>
  <si>
    <t>南海DC</t>
  </si>
  <si>
    <t>2015/04/04</t>
  </si>
  <si>
    <t xml:space="preserve">渡部　莉央                    </t>
  </si>
  <si>
    <t xml:space="preserve">ﾜﾀﾅﾍﾞ ﾘｵ                      </t>
  </si>
  <si>
    <t>2011/05/16</t>
  </si>
  <si>
    <t xml:space="preserve">大西　真麻                    </t>
  </si>
  <si>
    <t xml:space="preserve">ｵｵﾆｼ ﾏｱｻ                      </t>
  </si>
  <si>
    <t>2012/03/07</t>
  </si>
  <si>
    <t xml:space="preserve">田中　文菜                    </t>
  </si>
  <si>
    <t xml:space="preserve">ﾀﾅｶ ﾌﾐﾅ                       </t>
  </si>
  <si>
    <t>2011/09/09</t>
  </si>
  <si>
    <t xml:space="preserve">乗松　菜友                    </t>
  </si>
  <si>
    <t xml:space="preserve">ﾉﾘﾏﾂ ﾅﾕ                       </t>
  </si>
  <si>
    <t>2011/06/02</t>
  </si>
  <si>
    <t xml:space="preserve">西岡　颯大                    </t>
  </si>
  <si>
    <t xml:space="preserve">ﾆｼｵｶ ｿｳﾀ                      </t>
  </si>
  <si>
    <t>2006/07/06</t>
  </si>
  <si>
    <t xml:space="preserve">越智　晴輝                    </t>
  </si>
  <si>
    <t xml:space="preserve">ｵﾁ ﾊﾙｷ                        </t>
  </si>
  <si>
    <t>2008/02/23</t>
  </si>
  <si>
    <t xml:space="preserve">玉井　悠亜                    </t>
  </si>
  <si>
    <t xml:space="preserve">ﾀﾏｲ ﾕｳｱ                       </t>
  </si>
  <si>
    <t>2007/07/08</t>
  </si>
  <si>
    <t xml:space="preserve">久保　陽希                    </t>
  </si>
  <si>
    <t xml:space="preserve">ｸﾎﾞ ﾊﾙｷ                       </t>
  </si>
  <si>
    <t>2006/04/12</t>
  </si>
  <si>
    <t xml:space="preserve">宮内啓士郎                    </t>
  </si>
  <si>
    <t xml:space="preserve">ﾐﾔｳﾁ ｹｲｼﾛｳ                    </t>
  </si>
  <si>
    <t>2007/04/26</t>
  </si>
  <si>
    <t xml:space="preserve">木下　悠斗                    </t>
  </si>
  <si>
    <t xml:space="preserve">ｷﾉｼﾀ ﾕｳﾄ                      </t>
  </si>
  <si>
    <t>2006/11/11</t>
  </si>
  <si>
    <t xml:space="preserve">松井　颯志                    </t>
  </si>
  <si>
    <t xml:space="preserve">ﾏﾂｲ ｿｳｼ                       </t>
  </si>
  <si>
    <t>2007/01/12</t>
  </si>
  <si>
    <t xml:space="preserve">大野孝太郎                    </t>
  </si>
  <si>
    <t xml:space="preserve">ｵｵﾉ ｺｳﾀﾛｳ                     </t>
  </si>
  <si>
    <t>2006/09/20</t>
  </si>
  <si>
    <t xml:space="preserve">越智　翔優                    </t>
  </si>
  <si>
    <t xml:space="preserve">ｵﾁ ｼｮｳﾔ                       </t>
  </si>
  <si>
    <t>2006/08/09</t>
  </si>
  <si>
    <t xml:space="preserve">大門　伊吹                    </t>
  </si>
  <si>
    <t xml:space="preserve">ﾀﾞｲﾓﾝ ｲﾌﾞｷ                    </t>
  </si>
  <si>
    <t>2005/08/16</t>
  </si>
  <si>
    <t xml:space="preserve">安永　翔也                    </t>
  </si>
  <si>
    <t xml:space="preserve">ﾔｽﾅｶﾞ ｼｮｳﾔ                    </t>
  </si>
  <si>
    <t>2008/01/19</t>
  </si>
  <si>
    <t xml:space="preserve">三野　朱音                    </t>
  </si>
  <si>
    <t xml:space="preserve">ﾐﾉ ｱｶﾈ                        </t>
  </si>
  <si>
    <t>2006/05/19</t>
  </si>
  <si>
    <t xml:space="preserve">眞木　彩羽                    </t>
  </si>
  <si>
    <t xml:space="preserve">ﾏｷ ｲﾛﾊ                        </t>
  </si>
  <si>
    <t>2007/10/22</t>
  </si>
  <si>
    <t xml:space="preserve">高内　七海                    </t>
  </si>
  <si>
    <t xml:space="preserve">ﾀｶﾅｲ ﾅﾅﾐ                      </t>
  </si>
  <si>
    <t>2005/07/14</t>
  </si>
  <si>
    <t xml:space="preserve">西岡　泉美                    </t>
  </si>
  <si>
    <t xml:space="preserve">ﾆｼｵｶ ｲｽﾞﾐ                     </t>
  </si>
  <si>
    <t>2006/10/05</t>
  </si>
  <si>
    <t xml:space="preserve">井上　鳳華                    </t>
  </si>
  <si>
    <t xml:space="preserve">ｲﾉｳｴ ｱｹﾞﾊ                     </t>
  </si>
  <si>
    <t>2007/04/06</t>
  </si>
  <si>
    <t xml:space="preserve">忽那　伊月                    </t>
  </si>
  <si>
    <t xml:space="preserve">ｸﾂﾅ ｲﾂﾞｷ                      </t>
  </si>
  <si>
    <t>2006/09/04</t>
  </si>
  <si>
    <t xml:space="preserve">山浦　悠香                    </t>
  </si>
  <si>
    <t xml:space="preserve">ﾔﾏｳﾗ ﾊﾙｶ                      </t>
  </si>
  <si>
    <t>2007/08/05</t>
  </si>
  <si>
    <t xml:space="preserve">和田菜々実                    </t>
  </si>
  <si>
    <t xml:space="preserve">ﾜﾀﾞ ﾅﾅﾐ                       </t>
  </si>
  <si>
    <t>2008/02/15</t>
  </si>
  <si>
    <t xml:space="preserve">窪田　　樹                    </t>
  </si>
  <si>
    <t xml:space="preserve">ｸﾎﾞﾀ ﾀﾂｷ                      </t>
  </si>
  <si>
    <t>2004/05/09</t>
  </si>
  <si>
    <t xml:space="preserve">大橋　海斗                    </t>
  </si>
  <si>
    <t xml:space="preserve">ｵｵﾊｼ ｶｲﾄ                      </t>
  </si>
  <si>
    <t>2003/06/05</t>
  </si>
  <si>
    <t xml:space="preserve">柿内　胡華                    </t>
  </si>
  <si>
    <t xml:space="preserve">ｶｷｳﾁ ｺﾊﾅ                      </t>
  </si>
  <si>
    <t>2003/07/25</t>
  </si>
  <si>
    <t xml:space="preserve">丹下　温楓                    </t>
  </si>
  <si>
    <t xml:space="preserve">ﾀﾝｹﾞ ﾊﾙｶ                      </t>
  </si>
  <si>
    <t>2003/10/28</t>
  </si>
  <si>
    <t xml:space="preserve">神田　悠斗                    </t>
  </si>
  <si>
    <t xml:space="preserve">ｶﾝﾀﾞ ﾕｳﾄ                      </t>
  </si>
  <si>
    <t>2003/08/21</t>
  </si>
  <si>
    <t xml:space="preserve">渡邊　航星                    </t>
  </si>
  <si>
    <t xml:space="preserve">ﾜﾀﾅﾍﾞ ｺｳｾｲ                    </t>
  </si>
  <si>
    <t>2003/05/17</t>
  </si>
  <si>
    <t xml:space="preserve">藤本　大勢                    </t>
  </si>
  <si>
    <t xml:space="preserve">ﾌｼﾞﾓﾄ ﾀｲｾｲ                    </t>
  </si>
  <si>
    <t>2005/03/01</t>
  </si>
  <si>
    <t xml:space="preserve">石﨑祐之進                    </t>
  </si>
  <si>
    <t xml:space="preserve">ｲｼｻﾞｷ ﾕｳﾉｼﾝ                   </t>
  </si>
  <si>
    <t>2004/08/24</t>
  </si>
  <si>
    <t xml:space="preserve">伊須　新太                    </t>
  </si>
  <si>
    <t xml:space="preserve">ｲｽ ｱﾗﾀ                        </t>
  </si>
  <si>
    <t>2003/10/10</t>
  </si>
  <si>
    <t xml:space="preserve">立石　凌翔                    </t>
  </si>
  <si>
    <t xml:space="preserve">ﾀﾃｲｼ ﾘｮｳﾄ                     </t>
  </si>
  <si>
    <t>2004/12/07</t>
  </si>
  <si>
    <t xml:space="preserve">井上　紗奈                    </t>
  </si>
  <si>
    <t xml:space="preserve">ｲﾉｳｴ ｻﾅ                       </t>
  </si>
  <si>
    <t>2003/07/28</t>
  </si>
  <si>
    <t xml:space="preserve">   32.98</t>
  </si>
  <si>
    <t xml:space="preserve">   23.00</t>
  </si>
  <si>
    <t xml:space="preserve">   28.19</t>
  </si>
  <si>
    <t xml:space="preserve">   20.00</t>
  </si>
  <si>
    <t xml:space="preserve">   34.04</t>
  </si>
  <si>
    <t xml:space="preserve"> 5:31.54</t>
  </si>
  <si>
    <t xml:space="preserve"> 5:00.00</t>
  </si>
  <si>
    <t xml:space="preserve"> 1:57.21</t>
  </si>
  <si>
    <t xml:space="preserve"> 1:40.24</t>
  </si>
  <si>
    <t xml:space="preserve"> 1:59.08</t>
  </si>
  <si>
    <t xml:space="preserve"> 1:38.00</t>
  </si>
  <si>
    <t xml:space="preserve"> 1:39.34</t>
  </si>
  <si>
    <t xml:space="preserve"> 2:21.00</t>
  </si>
  <si>
    <t xml:space="preserve"> 2:16.66</t>
  </si>
  <si>
    <t xml:space="preserve"> 2:16.00</t>
  </si>
  <si>
    <t xml:space="preserve"> 2:16.29</t>
  </si>
  <si>
    <t xml:space="preserve"> 2:16.84</t>
  </si>
  <si>
    <t xml:space="preserve"> 2:28.00</t>
  </si>
  <si>
    <t xml:space="preserve"> 2:05.00</t>
  </si>
  <si>
    <t xml:space="preserve"> 1:56.37</t>
  </si>
  <si>
    <t xml:space="preserve"> 2:01.90</t>
  </si>
  <si>
    <t xml:space="preserve"> 2:06.53</t>
  </si>
  <si>
    <t xml:space="preserve"> 1:02.94</t>
  </si>
  <si>
    <t xml:space="preserve">   50.53</t>
  </si>
  <si>
    <t xml:space="preserve">   54.94</t>
  </si>
  <si>
    <t xml:space="preserve">   49.15</t>
  </si>
  <si>
    <t xml:space="preserve">   48.75</t>
  </si>
  <si>
    <t xml:space="preserve">   47.61</t>
  </si>
  <si>
    <t xml:space="preserve">   45.50</t>
  </si>
  <si>
    <t xml:space="preserve">   46.05</t>
  </si>
  <si>
    <t xml:space="preserve">   44.94</t>
  </si>
  <si>
    <t xml:space="preserve">   43.15</t>
  </si>
  <si>
    <t xml:space="preserve">   43.85</t>
  </si>
  <si>
    <t xml:space="preserve">   40.72</t>
  </si>
  <si>
    <t xml:space="preserve">   33.29</t>
  </si>
  <si>
    <t xml:space="preserve">   37.08</t>
  </si>
  <si>
    <t xml:space="preserve">   39.75</t>
  </si>
  <si>
    <t xml:space="preserve">   49.17</t>
  </si>
  <si>
    <t xml:space="preserve">   47.79</t>
  </si>
  <si>
    <t xml:space="preserve">   47.74</t>
  </si>
  <si>
    <t xml:space="preserve">   44.31</t>
  </si>
  <si>
    <t xml:space="preserve">   43.26</t>
  </si>
  <si>
    <t xml:space="preserve">   44.65</t>
  </si>
  <si>
    <t xml:space="preserve">   40.76</t>
  </si>
  <si>
    <t xml:space="preserve">   39.16</t>
  </si>
  <si>
    <t xml:space="preserve">   33.36</t>
  </si>
  <si>
    <t xml:space="preserve">   35.40</t>
  </si>
  <si>
    <t xml:space="preserve"> 2:36.50</t>
  </si>
  <si>
    <t xml:space="preserve"> 2:50.00</t>
  </si>
  <si>
    <t xml:space="preserve"> 1:03.73</t>
  </si>
  <si>
    <t xml:space="preserve"> 1:00.71</t>
  </si>
  <si>
    <t xml:space="preserve">   59.37</t>
  </si>
  <si>
    <t xml:space="preserve"> 1:01.50</t>
  </si>
  <si>
    <t xml:space="preserve">   56.53</t>
  </si>
  <si>
    <t xml:space="preserve">   55.75</t>
  </si>
  <si>
    <t xml:space="preserve">   50.30</t>
  </si>
  <si>
    <t xml:space="preserve">   48.29</t>
  </si>
  <si>
    <t xml:space="preserve">   48.68</t>
  </si>
  <si>
    <t xml:space="preserve">   50.88</t>
  </si>
  <si>
    <t xml:space="preserve">   47.17</t>
  </si>
  <si>
    <t xml:space="preserve">   42.88</t>
  </si>
  <si>
    <t xml:space="preserve">   42.29</t>
  </si>
  <si>
    <t xml:space="preserve">   37.86</t>
  </si>
  <si>
    <t xml:space="preserve">   35.90</t>
  </si>
  <si>
    <t xml:space="preserve">   39.83</t>
  </si>
  <si>
    <t xml:space="preserve">   52.56</t>
  </si>
  <si>
    <t xml:space="preserve">   50.48</t>
  </si>
  <si>
    <t xml:space="preserve">   51.83</t>
  </si>
  <si>
    <t xml:space="preserve">   52.54</t>
  </si>
  <si>
    <t xml:space="preserve">   57.25</t>
  </si>
  <si>
    <t xml:space="preserve">   49.57</t>
  </si>
  <si>
    <t xml:space="preserve">   50.10</t>
  </si>
  <si>
    <t xml:space="preserve">   45.06</t>
  </si>
  <si>
    <t xml:space="preserve">   43.23</t>
  </si>
  <si>
    <t xml:space="preserve">   43.32</t>
  </si>
  <si>
    <t xml:space="preserve">   42.86</t>
  </si>
  <si>
    <t xml:space="preserve">   40.30</t>
  </si>
  <si>
    <t xml:space="preserve">   39.60</t>
  </si>
  <si>
    <t xml:space="preserve">   32.22</t>
  </si>
  <si>
    <t xml:space="preserve">   34.76</t>
  </si>
  <si>
    <t xml:space="preserve"> 2:53.00</t>
  </si>
  <si>
    <t xml:space="preserve"> 2:51.00</t>
  </si>
  <si>
    <t xml:space="preserve"> 1:04.05</t>
  </si>
  <si>
    <t xml:space="preserve">   53.10</t>
  </si>
  <si>
    <t xml:space="preserve">   55.79</t>
  </si>
  <si>
    <t xml:space="preserve"> 1:01.41</t>
  </si>
  <si>
    <t xml:space="preserve">   53.07</t>
  </si>
  <si>
    <t xml:space="preserve">   45.20</t>
  </si>
  <si>
    <t xml:space="preserve">   49.84</t>
  </si>
  <si>
    <t xml:space="preserve">   42.10</t>
  </si>
  <si>
    <t xml:space="preserve">   41.94</t>
  </si>
  <si>
    <t xml:space="preserve">   41.90</t>
  </si>
  <si>
    <t xml:space="preserve">   42.97</t>
  </si>
  <si>
    <t xml:space="preserve">   34.43</t>
  </si>
  <si>
    <t xml:space="preserve">   34.71</t>
  </si>
  <si>
    <t xml:space="preserve">   36.86</t>
  </si>
  <si>
    <t xml:space="preserve">   38.17</t>
  </si>
  <si>
    <t xml:space="preserve">   33.59</t>
  </si>
  <si>
    <t xml:space="preserve">   32.71</t>
  </si>
  <si>
    <t xml:space="preserve">   33.50</t>
  </si>
  <si>
    <t xml:space="preserve">   54.18</t>
  </si>
  <si>
    <t xml:space="preserve">   56.18</t>
  </si>
  <si>
    <t xml:space="preserve"> 1:05.66</t>
  </si>
  <si>
    <t xml:space="preserve">   49.87</t>
  </si>
  <si>
    <t xml:space="preserve">   47.02</t>
  </si>
  <si>
    <t xml:space="preserve">   44.19</t>
  </si>
  <si>
    <t xml:space="preserve">   49.59</t>
  </si>
  <si>
    <t xml:space="preserve">   35.62</t>
  </si>
  <si>
    <t xml:space="preserve">   37.39</t>
  </si>
  <si>
    <t xml:space="preserve">   34.93</t>
  </si>
  <si>
    <t xml:space="preserve">   34.34</t>
  </si>
  <si>
    <t xml:space="preserve">   28.38</t>
  </si>
  <si>
    <t xml:space="preserve">   27.50</t>
  </si>
  <si>
    <t xml:space="preserve">   28.00</t>
  </si>
  <si>
    <t xml:space="preserve">   28.76</t>
  </si>
  <si>
    <t xml:space="preserve"> 1:00.96</t>
  </si>
  <si>
    <t xml:space="preserve">   48.14</t>
  </si>
  <si>
    <t xml:space="preserve">   47.53</t>
  </si>
  <si>
    <t xml:space="preserve">   45.47</t>
  </si>
  <si>
    <t xml:space="preserve">   46.84</t>
  </si>
  <si>
    <t xml:space="preserve">   48.13</t>
  </si>
  <si>
    <t xml:space="preserve">   44.14</t>
  </si>
  <si>
    <t xml:space="preserve">   43.05</t>
  </si>
  <si>
    <t xml:space="preserve">   42.73</t>
  </si>
  <si>
    <t xml:space="preserve">   42.96</t>
  </si>
  <si>
    <t xml:space="preserve">   43.59</t>
  </si>
  <si>
    <t xml:space="preserve">   44.30</t>
  </si>
  <si>
    <t xml:space="preserve">   40.87</t>
  </si>
  <si>
    <t xml:space="preserve">   41.34</t>
  </si>
  <si>
    <t xml:space="preserve">   39.47</t>
  </si>
  <si>
    <t xml:space="preserve">   39.51</t>
  </si>
  <si>
    <t xml:space="preserve">   37.84</t>
  </si>
  <si>
    <t xml:space="preserve">   36.54</t>
  </si>
  <si>
    <t xml:space="preserve">   37.67</t>
  </si>
  <si>
    <t xml:space="preserve">   35.55</t>
  </si>
  <si>
    <t xml:space="preserve">   34.88</t>
  </si>
  <si>
    <t xml:space="preserve">   33.19</t>
  </si>
  <si>
    <t xml:space="preserve">   34.64</t>
  </si>
  <si>
    <t xml:space="preserve">   35.03</t>
  </si>
  <si>
    <t xml:space="preserve">   33.08</t>
  </si>
  <si>
    <t xml:space="preserve">   31.90</t>
  </si>
  <si>
    <t xml:space="preserve">   31.03</t>
  </si>
  <si>
    <t xml:space="preserve">   33.02</t>
  </si>
  <si>
    <t xml:space="preserve">   29.49</t>
  </si>
  <si>
    <t xml:space="preserve">   28.97</t>
  </si>
  <si>
    <t xml:space="preserve">   28.26</t>
  </si>
  <si>
    <t xml:space="preserve">   28.43</t>
  </si>
  <si>
    <t xml:space="preserve">   29.37</t>
  </si>
  <si>
    <t xml:space="preserve">   59.04</t>
  </si>
  <si>
    <t xml:space="preserve">   46.02</t>
  </si>
  <si>
    <t xml:space="preserve">   45.57</t>
  </si>
  <si>
    <t xml:space="preserve">   39.28</t>
  </si>
  <si>
    <t xml:space="preserve">   40.26</t>
  </si>
  <si>
    <t xml:space="preserve">   41.09</t>
  </si>
  <si>
    <t xml:space="preserve">   39.22</t>
  </si>
  <si>
    <t xml:space="preserve">   36.55</t>
  </si>
  <si>
    <t xml:space="preserve">   38.79</t>
  </si>
  <si>
    <t xml:space="preserve">   39.15</t>
  </si>
  <si>
    <t xml:space="preserve">   36.31</t>
  </si>
  <si>
    <t xml:space="preserve">   35.70</t>
  </si>
  <si>
    <t xml:space="preserve">   34.15</t>
  </si>
  <si>
    <t xml:space="preserve">   33.24</t>
  </si>
  <si>
    <t xml:space="preserve">   32.63</t>
  </si>
  <si>
    <t xml:space="preserve">   30.79</t>
  </si>
  <si>
    <t xml:space="preserve">   31.49</t>
  </si>
  <si>
    <t xml:space="preserve">   29.91</t>
  </si>
  <si>
    <t xml:space="preserve">   28.18</t>
  </si>
  <si>
    <t xml:space="preserve">   27.86</t>
  </si>
  <si>
    <t xml:space="preserve">   29.60</t>
  </si>
  <si>
    <t xml:space="preserve">   26.46</t>
  </si>
  <si>
    <t xml:space="preserve">   25.41</t>
  </si>
  <si>
    <t xml:space="preserve">   25.43</t>
  </si>
  <si>
    <t xml:space="preserve"> 3:47.00</t>
  </si>
  <si>
    <t xml:space="preserve"> 3:32.00</t>
  </si>
  <si>
    <t xml:space="preserve"> 3:19.37</t>
  </si>
  <si>
    <t xml:space="preserve"> 3:35.00</t>
  </si>
  <si>
    <t xml:space="preserve"> 3:56.21</t>
  </si>
  <si>
    <t xml:space="preserve"> 2:59.63</t>
  </si>
  <si>
    <t xml:space="preserve"> 2:56.86</t>
  </si>
  <si>
    <t xml:space="preserve"> 2:59.00</t>
  </si>
  <si>
    <t xml:space="preserve"> 2:40.44</t>
  </si>
  <si>
    <t xml:space="preserve"> 2:35.13</t>
  </si>
  <si>
    <t xml:space="preserve"> 2:32.00</t>
  </si>
  <si>
    <t xml:space="preserve"> 2:24.00</t>
  </si>
  <si>
    <t xml:space="preserve"> 2:29.00</t>
  </si>
  <si>
    <t xml:space="preserve"> 2:33.41</t>
  </si>
  <si>
    <t xml:space="preserve"> 2:39.00</t>
  </si>
  <si>
    <t xml:space="preserve"> 3:20.00</t>
  </si>
  <si>
    <t xml:space="preserve"> 3:01.00</t>
  </si>
  <si>
    <t xml:space="preserve"> 3:15.00</t>
  </si>
  <si>
    <t xml:space="preserve"> 2:57.54</t>
  </si>
  <si>
    <t xml:space="preserve"> 2:44.43</t>
  </si>
  <si>
    <t xml:space="preserve"> 2:39.90</t>
  </si>
  <si>
    <t xml:space="preserve"> 2:42.00</t>
  </si>
  <si>
    <t xml:space="preserve"> 2:49.75</t>
  </si>
  <si>
    <t xml:space="preserve"> 2:29.55</t>
  </si>
  <si>
    <t xml:space="preserve"> 2:16.58</t>
  </si>
  <si>
    <t xml:space="preserve"> 2:34.10</t>
  </si>
  <si>
    <t xml:space="preserve"> 1:22.00</t>
  </si>
  <si>
    <t xml:space="preserve"> 1:08.24</t>
  </si>
  <si>
    <t xml:space="preserve"> 1:03.78</t>
  </si>
  <si>
    <t xml:space="preserve"> 1:01.22</t>
  </si>
  <si>
    <t xml:space="preserve"> 1:02.54</t>
  </si>
  <si>
    <t xml:space="preserve"> 1:03.50</t>
  </si>
  <si>
    <t xml:space="preserve"> 1:04.16</t>
  </si>
  <si>
    <t xml:space="preserve"> 1:15.86</t>
  </si>
  <si>
    <t xml:space="preserve"> 1:16.50</t>
  </si>
  <si>
    <t xml:space="preserve"> 1:19.34</t>
  </si>
  <si>
    <t xml:space="preserve"> 1:14.00</t>
  </si>
  <si>
    <t xml:space="preserve"> 1:10.36</t>
  </si>
  <si>
    <t xml:space="preserve"> 1:09.15</t>
  </si>
  <si>
    <t xml:space="preserve"> 1:04.50</t>
  </si>
  <si>
    <t xml:space="preserve"> 1:03.40</t>
  </si>
  <si>
    <t xml:space="preserve"> 1:03.54</t>
  </si>
  <si>
    <t xml:space="preserve">   55.71</t>
  </si>
  <si>
    <t xml:space="preserve">   55.37</t>
  </si>
  <si>
    <t xml:space="preserve"> 1:34.00</t>
  </si>
  <si>
    <t xml:space="preserve"> 1:33.00</t>
  </si>
  <si>
    <t xml:space="preserve"> 1:12.02</t>
  </si>
  <si>
    <t xml:space="preserve"> 1:11.21</t>
  </si>
  <si>
    <t xml:space="preserve"> 1:12.00</t>
  </si>
  <si>
    <t xml:space="preserve"> 1:16.00</t>
  </si>
  <si>
    <t xml:space="preserve"> 1:02.89</t>
  </si>
  <si>
    <t xml:space="preserve"> 1:33.80</t>
  </si>
  <si>
    <t xml:space="preserve"> 1:50.00</t>
  </si>
  <si>
    <t xml:space="preserve"> 1:16.36</t>
  </si>
  <si>
    <t xml:space="preserve"> 1:21.00</t>
  </si>
  <si>
    <t xml:space="preserve"> 1:37.00</t>
  </si>
  <si>
    <t xml:space="preserve"> 1:30.46</t>
  </si>
  <si>
    <t xml:space="preserve"> 1:22.44</t>
  </si>
  <si>
    <t xml:space="preserve"> 1:19.00</t>
  </si>
  <si>
    <t xml:space="preserve"> 1:15.51</t>
  </si>
  <si>
    <t xml:space="preserve"> 1:27.00</t>
  </si>
  <si>
    <t xml:space="preserve"> 1:11.81</t>
  </si>
  <si>
    <t xml:space="preserve"> 1:17.94</t>
  </si>
  <si>
    <t xml:space="preserve"> 1:04.73</t>
  </si>
  <si>
    <t xml:space="preserve"> 1:26.00</t>
  </si>
  <si>
    <t xml:space="preserve"> 1:14.93</t>
  </si>
  <si>
    <t xml:space="preserve"> 1:03.87</t>
  </si>
  <si>
    <t xml:space="preserve"> 4:17.77</t>
  </si>
  <si>
    <t xml:space="preserve"> 4:50.00</t>
  </si>
  <si>
    <t>ｼｹﾞﾉﾌﾞ</t>
  </si>
  <si>
    <t>フィッタ松前</t>
  </si>
  <si>
    <t>ﾏｻｷ</t>
  </si>
  <si>
    <t>伊予ＳＣ</t>
  </si>
  <si>
    <t>ｲﾖ</t>
  </si>
  <si>
    <t>ｲｼﾊﾗ</t>
  </si>
  <si>
    <t>ﾅﾝｶｲ</t>
  </si>
  <si>
    <t xml:space="preserve"> 2:18.02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</si>
</sst>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thin">
        <color theme="3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5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6" tableType="queryTable" totalsRowShown="0">
  <autoFilter ref="A1:S36" xr:uid="{00000000-0009-0000-0100-000001000000}"/>
  <sortState xmlns:xlrd2="http://schemas.microsoft.com/office/spreadsheetml/2017/richdata2" ref="A2:S36">
    <sortCondition ref="B1:B29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1" tableType="queryTable" totalsRowShown="0">
  <autoFilter ref="A1:T21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585" tableType="queryTable" totalsRowShown="0">
  <autoFilter ref="A1:W585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715" tableType="queryTable" totalsRowShown="0">
  <autoFilter ref="A1:AT715" xr:uid="{00000000-0009-0000-0100-000004000000}"/>
  <sortState xmlns:xlrd2="http://schemas.microsoft.com/office/spreadsheetml/2017/richdata2" ref="A2:AT715">
    <sortCondition ref="AG1:AG637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6" tableType="queryTable" totalsRowShown="0">
  <autoFilter ref="A1:E6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585" tableType="queryTable" totalsRowShown="0">
  <autoFilter ref="A1:H585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6"/>
  <sheetViews>
    <sheetView workbookViewId="0">
      <selection activeCell="R10" sqref="R10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2</v>
      </c>
      <c r="E2" t="s">
        <v>25</v>
      </c>
      <c r="F2" t="s">
        <v>214</v>
      </c>
      <c r="G2">
        <v>1</v>
      </c>
      <c r="H2">
        <v>2</v>
      </c>
      <c r="I2" t="s">
        <v>134</v>
      </c>
      <c r="J2" t="s">
        <v>250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2</v>
      </c>
      <c r="E3" t="s">
        <v>25</v>
      </c>
      <c r="F3" t="s">
        <v>214</v>
      </c>
      <c r="G3">
        <v>1</v>
      </c>
      <c r="H3">
        <v>1</v>
      </c>
      <c r="I3" t="s">
        <v>134</v>
      </c>
      <c r="J3" t="s">
        <v>250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1</v>
      </c>
      <c r="E4" t="s">
        <v>29</v>
      </c>
      <c r="F4" t="s">
        <v>214</v>
      </c>
      <c r="G4">
        <v>1</v>
      </c>
      <c r="H4">
        <v>2</v>
      </c>
      <c r="I4" t="s">
        <v>134</v>
      </c>
      <c r="J4" t="s">
        <v>250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29</v>
      </c>
      <c r="F5" t="s">
        <v>214</v>
      </c>
      <c r="G5">
        <v>1</v>
      </c>
      <c r="H5">
        <v>1</v>
      </c>
      <c r="I5" t="s">
        <v>134</v>
      </c>
      <c r="J5" t="s">
        <v>250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1</v>
      </c>
      <c r="E6" t="s">
        <v>28</v>
      </c>
      <c r="F6" t="s">
        <v>214</v>
      </c>
      <c r="G6">
        <v>1</v>
      </c>
      <c r="H6">
        <v>2</v>
      </c>
      <c r="I6" t="s">
        <v>134</v>
      </c>
      <c r="J6" t="s">
        <v>250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2</v>
      </c>
      <c r="E7" t="s">
        <v>28</v>
      </c>
      <c r="F7" t="s">
        <v>214</v>
      </c>
      <c r="G7">
        <v>1</v>
      </c>
      <c r="H7">
        <v>1</v>
      </c>
      <c r="I7" t="s">
        <v>134</v>
      </c>
      <c r="J7" t="s">
        <v>250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1</v>
      </c>
      <c r="E8" t="s">
        <v>26</v>
      </c>
      <c r="F8" t="s">
        <v>214</v>
      </c>
      <c r="G8">
        <v>1</v>
      </c>
      <c r="H8">
        <v>3</v>
      </c>
      <c r="I8" t="s">
        <v>134</v>
      </c>
      <c r="J8" t="s">
        <v>250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1</v>
      </c>
      <c r="E9" t="s">
        <v>22</v>
      </c>
      <c r="F9" t="s">
        <v>176</v>
      </c>
      <c r="G9">
        <v>1</v>
      </c>
      <c r="H9">
        <v>3</v>
      </c>
      <c r="I9" t="s">
        <v>134</v>
      </c>
      <c r="J9" t="s">
        <v>250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22</v>
      </c>
      <c r="F10" t="s">
        <v>27</v>
      </c>
      <c r="G10">
        <v>1</v>
      </c>
      <c r="H10">
        <v>2</v>
      </c>
      <c r="I10" t="s">
        <v>134</v>
      </c>
      <c r="J10" t="s">
        <v>250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2</v>
      </c>
      <c r="E11" t="s">
        <v>22</v>
      </c>
      <c r="F11" t="s">
        <v>27</v>
      </c>
      <c r="G11">
        <v>1</v>
      </c>
      <c r="H11">
        <v>1</v>
      </c>
      <c r="I11" t="s">
        <v>134</v>
      </c>
      <c r="J11" t="s">
        <v>250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1</v>
      </c>
      <c r="E12" t="s">
        <v>25</v>
      </c>
      <c r="F12" t="s">
        <v>23</v>
      </c>
      <c r="G12">
        <v>1</v>
      </c>
      <c r="H12">
        <v>2</v>
      </c>
      <c r="I12" t="s">
        <v>134</v>
      </c>
      <c r="J12" t="s">
        <v>250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1</v>
      </c>
      <c r="E13" t="s">
        <v>25</v>
      </c>
      <c r="F13" t="s">
        <v>23</v>
      </c>
      <c r="G13">
        <v>1</v>
      </c>
      <c r="H13">
        <v>1</v>
      </c>
      <c r="I13" t="s">
        <v>134</v>
      </c>
      <c r="J13" t="s">
        <v>250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5</v>
      </c>
      <c r="E14" t="s">
        <v>28</v>
      </c>
      <c r="F14" t="s">
        <v>30</v>
      </c>
      <c r="G14">
        <v>1</v>
      </c>
      <c r="H14">
        <v>2</v>
      </c>
      <c r="I14" t="s">
        <v>134</v>
      </c>
      <c r="J14" t="s">
        <v>250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6</v>
      </c>
      <c r="E15" t="s">
        <v>28</v>
      </c>
      <c r="F15" t="s">
        <v>30</v>
      </c>
      <c r="G15">
        <v>1</v>
      </c>
      <c r="H15">
        <v>1</v>
      </c>
      <c r="I15" t="s">
        <v>134</v>
      </c>
      <c r="J15" t="s">
        <v>250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1</v>
      </c>
      <c r="E16" t="s">
        <v>28</v>
      </c>
      <c r="F16" t="s">
        <v>23</v>
      </c>
      <c r="G16">
        <v>1</v>
      </c>
      <c r="H16">
        <v>3</v>
      </c>
      <c r="I16" t="s">
        <v>134</v>
      </c>
      <c r="J16" t="s">
        <v>250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5</v>
      </c>
      <c r="E17" t="s">
        <v>29</v>
      </c>
      <c r="F17" t="s">
        <v>30</v>
      </c>
      <c r="G17">
        <v>1</v>
      </c>
      <c r="H17">
        <v>2</v>
      </c>
      <c r="I17" t="s">
        <v>134</v>
      </c>
      <c r="J17" t="s">
        <v>250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6</v>
      </c>
      <c r="E18" t="s">
        <v>29</v>
      </c>
      <c r="F18" t="s">
        <v>30</v>
      </c>
      <c r="G18">
        <v>1</v>
      </c>
      <c r="H18">
        <v>1</v>
      </c>
      <c r="I18" t="s">
        <v>134</v>
      </c>
      <c r="J18" t="s">
        <v>250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1</v>
      </c>
      <c r="E19" t="s">
        <v>29</v>
      </c>
      <c r="F19" t="s">
        <v>23</v>
      </c>
      <c r="G19">
        <v>1</v>
      </c>
      <c r="H19">
        <v>1</v>
      </c>
      <c r="I19" t="s">
        <v>134</v>
      </c>
      <c r="J19" t="s">
        <v>250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5</v>
      </c>
      <c r="E20" t="s">
        <v>26</v>
      </c>
      <c r="F20" t="s">
        <v>30</v>
      </c>
      <c r="G20">
        <v>1</v>
      </c>
      <c r="H20">
        <v>2</v>
      </c>
      <c r="I20" t="s">
        <v>134</v>
      </c>
      <c r="J20" t="s">
        <v>250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5</v>
      </c>
      <c r="E21" t="s">
        <v>26</v>
      </c>
      <c r="F21" t="s">
        <v>30</v>
      </c>
      <c r="G21">
        <v>1</v>
      </c>
      <c r="H21">
        <v>1</v>
      </c>
      <c r="I21" t="s">
        <v>134</v>
      </c>
      <c r="J21" t="s">
        <v>250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10</v>
      </c>
      <c r="E22" t="s">
        <v>25</v>
      </c>
      <c r="F22" t="s">
        <v>30</v>
      </c>
      <c r="G22">
        <v>1</v>
      </c>
      <c r="H22">
        <v>2</v>
      </c>
      <c r="I22" t="s">
        <v>134</v>
      </c>
      <c r="J22" t="s">
        <v>250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11</v>
      </c>
      <c r="E23" t="s">
        <v>25</v>
      </c>
      <c r="F23" t="s">
        <v>30</v>
      </c>
      <c r="G23">
        <v>1</v>
      </c>
      <c r="H23">
        <v>1</v>
      </c>
      <c r="I23" t="s">
        <v>134</v>
      </c>
      <c r="J23" t="s">
        <v>250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3</v>
      </c>
      <c r="E24" t="s">
        <v>22</v>
      </c>
      <c r="F24" t="s">
        <v>23</v>
      </c>
      <c r="G24">
        <v>1</v>
      </c>
      <c r="H24">
        <v>2</v>
      </c>
      <c r="I24" t="s">
        <v>134</v>
      </c>
      <c r="J24" t="s">
        <v>250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4</v>
      </c>
      <c r="E25" t="s">
        <v>22</v>
      </c>
      <c r="F25" t="s">
        <v>23</v>
      </c>
      <c r="G25">
        <v>1</v>
      </c>
      <c r="H25">
        <v>1</v>
      </c>
      <c r="I25" t="s">
        <v>134</v>
      </c>
      <c r="J25" t="s">
        <v>250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2</v>
      </c>
      <c r="E26" t="s">
        <v>25</v>
      </c>
      <c r="F26" t="s">
        <v>27</v>
      </c>
      <c r="G26">
        <v>1</v>
      </c>
      <c r="H26">
        <v>2</v>
      </c>
      <c r="I26" t="s">
        <v>134</v>
      </c>
      <c r="J26" t="s">
        <v>250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6</v>
      </c>
      <c r="E27" t="s">
        <v>25</v>
      </c>
      <c r="F27" t="s">
        <v>27</v>
      </c>
      <c r="G27">
        <v>1</v>
      </c>
      <c r="H27">
        <v>1</v>
      </c>
      <c r="I27" t="s">
        <v>134</v>
      </c>
      <c r="J27" t="s">
        <v>250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2</v>
      </c>
      <c r="E28" t="s">
        <v>28</v>
      </c>
      <c r="F28" t="s">
        <v>27</v>
      </c>
      <c r="G28">
        <v>1</v>
      </c>
      <c r="H28">
        <v>2</v>
      </c>
      <c r="I28" t="s">
        <v>134</v>
      </c>
      <c r="J28" t="s">
        <v>250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28</v>
      </c>
      <c r="B29">
        <v>28</v>
      </c>
      <c r="C29">
        <v>28</v>
      </c>
      <c r="D29">
        <v>1</v>
      </c>
      <c r="E29" t="s">
        <v>28</v>
      </c>
      <c r="F29" t="s">
        <v>27</v>
      </c>
      <c r="G29">
        <v>1</v>
      </c>
      <c r="H29">
        <v>1</v>
      </c>
      <c r="I29" t="s">
        <v>134</v>
      </c>
      <c r="J29" t="s">
        <v>250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29</v>
      </c>
      <c r="B30">
        <v>29</v>
      </c>
      <c r="C30">
        <v>29</v>
      </c>
      <c r="D30">
        <v>2</v>
      </c>
      <c r="E30" t="s">
        <v>29</v>
      </c>
      <c r="F30" t="s">
        <v>27</v>
      </c>
      <c r="G30">
        <v>1</v>
      </c>
      <c r="H30">
        <v>2</v>
      </c>
      <c r="I30" t="s">
        <v>134</v>
      </c>
      <c r="J30" t="s">
        <v>250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30</v>
      </c>
      <c r="B31">
        <v>30</v>
      </c>
      <c r="C31">
        <v>30</v>
      </c>
      <c r="D31">
        <v>2</v>
      </c>
      <c r="E31" t="s">
        <v>29</v>
      </c>
      <c r="F31" t="s">
        <v>27</v>
      </c>
      <c r="G31">
        <v>1</v>
      </c>
      <c r="H31">
        <v>1</v>
      </c>
      <c r="I31" t="s">
        <v>134</v>
      </c>
      <c r="J31" t="s">
        <v>250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31</v>
      </c>
      <c r="B32">
        <v>31</v>
      </c>
      <c r="C32">
        <v>31</v>
      </c>
      <c r="D32">
        <v>2</v>
      </c>
      <c r="E32" t="s">
        <v>26</v>
      </c>
      <c r="F32" t="s">
        <v>27</v>
      </c>
      <c r="G32">
        <v>1</v>
      </c>
      <c r="H32">
        <v>2</v>
      </c>
      <c r="I32" t="s">
        <v>134</v>
      </c>
      <c r="J32" t="s">
        <v>250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32</v>
      </c>
      <c r="B33">
        <v>32</v>
      </c>
      <c r="C33">
        <v>32</v>
      </c>
      <c r="D33">
        <v>2</v>
      </c>
      <c r="E33" t="s">
        <v>26</v>
      </c>
      <c r="F33" t="s">
        <v>27</v>
      </c>
      <c r="G33">
        <v>1</v>
      </c>
      <c r="H33">
        <v>1</v>
      </c>
      <c r="I33" t="s">
        <v>134</v>
      </c>
      <c r="J33" t="s">
        <v>250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 x14ac:dyDescent="0.15">
      <c r="A34">
        <v>33</v>
      </c>
      <c r="B34">
        <v>33</v>
      </c>
      <c r="C34">
        <v>33</v>
      </c>
      <c r="D34">
        <v>1</v>
      </c>
      <c r="E34" t="s">
        <v>25</v>
      </c>
      <c r="F34" t="s">
        <v>176</v>
      </c>
      <c r="G34">
        <v>1</v>
      </c>
      <c r="H34">
        <v>1</v>
      </c>
      <c r="I34" t="s">
        <v>134</v>
      </c>
      <c r="J34" t="s">
        <v>250</v>
      </c>
      <c r="K34" t="s">
        <v>24</v>
      </c>
      <c r="L34">
        <v>0</v>
      </c>
      <c r="M34">
        <v>0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 x14ac:dyDescent="0.15">
      <c r="A35">
        <v>34</v>
      </c>
      <c r="B35">
        <v>34</v>
      </c>
      <c r="C35">
        <v>34</v>
      </c>
      <c r="D35">
        <v>2</v>
      </c>
      <c r="E35" t="s">
        <v>132</v>
      </c>
      <c r="F35" t="s">
        <v>23</v>
      </c>
      <c r="G35">
        <v>1</v>
      </c>
      <c r="H35">
        <v>3</v>
      </c>
      <c r="I35" t="s">
        <v>134</v>
      </c>
      <c r="J35" t="s">
        <v>250</v>
      </c>
      <c r="K35" t="s">
        <v>24</v>
      </c>
      <c r="L35">
        <v>0</v>
      </c>
      <c r="M35">
        <v>0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 x14ac:dyDescent="0.15">
      <c r="A36">
        <v>35</v>
      </c>
      <c r="B36">
        <v>35</v>
      </c>
      <c r="C36">
        <v>35</v>
      </c>
      <c r="D36">
        <v>2</v>
      </c>
      <c r="E36" t="s">
        <v>132</v>
      </c>
      <c r="F36" t="s">
        <v>176</v>
      </c>
      <c r="G36">
        <v>1</v>
      </c>
      <c r="H36">
        <v>3</v>
      </c>
      <c r="I36" t="s">
        <v>134</v>
      </c>
      <c r="J36" t="s">
        <v>250</v>
      </c>
      <c r="K36" t="s">
        <v>24</v>
      </c>
      <c r="L36">
        <v>0</v>
      </c>
      <c r="M36">
        <v>0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自由形</v>
      </c>
      <c r="E1" t="str">
        <f>IFERROR(VLOOKUP(A1,Sheet1!B:I,5,0),"")</f>
        <v xml:space="preserve">  25m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女子自由形  25mタイム決勝無差別</v>
      </c>
      <c r="M1">
        <v>1</v>
      </c>
      <c r="N1">
        <f>Sheet9!D2</f>
        <v>696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197</v>
      </c>
      <c r="U1" t="s">
        <v>198</v>
      </c>
      <c r="V1" t="str">
        <f>CONCATENATE(P1,R1,S1,T1,U1)</f>
        <v>男子自由形  50m予選無差別</v>
      </c>
      <c r="Y1">
        <f>N1</f>
        <v>696</v>
      </c>
      <c r="Z1" t="str">
        <f t="shared" ref="Z1:Z64" si="2">IFERROR(VLOOKUP(V1,I:M,5,0),"")</f>
        <v/>
      </c>
      <c r="AA1" t="str">
        <f>V1</f>
        <v>男子自由形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自由形</v>
      </c>
      <c r="E2" t="str">
        <f>IFERROR(VLOOKUP(A2,Sheet1!B:I,5,0),"")</f>
        <v xml:space="preserve">  25m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男子自由形  25mタイム決勝無差別</v>
      </c>
      <c r="M2">
        <v>2</v>
      </c>
      <c r="N2">
        <f>Sheet9!D3</f>
        <v>697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 50m</v>
      </c>
      <c r="T2" t="s">
        <v>197</v>
      </c>
      <c r="U2" t="s">
        <v>198</v>
      </c>
      <c r="V2" t="str">
        <f t="shared" ref="V2:V65" si="3">CONCATENATE(P2,R2,S2,T2,U2)</f>
        <v>男子平泳ぎ  50m予選無差別</v>
      </c>
      <c r="Y2">
        <f t="shared" ref="Y2:Y65" si="4">N2</f>
        <v>697</v>
      </c>
      <c r="Z2" t="str">
        <f t="shared" si="2"/>
        <v/>
      </c>
      <c r="AA2" t="str">
        <f t="shared" ref="AA2:AA65" si="5">V2</f>
        <v>男子平泳ぎ  50m予選無差別</v>
      </c>
      <c r="AG2" s="33" t="s">
        <v>194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平泳ぎ</v>
      </c>
      <c r="E3" t="str">
        <f>IFERROR(VLOOKUP(A3,Sheet1!B:I,5,0),"")</f>
        <v xml:space="preserve">  25m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女子平泳ぎ  25mタイム決勝無差別</v>
      </c>
      <c r="M3">
        <v>3</v>
      </c>
      <c r="N3">
        <f>Sheet9!D4</f>
        <v>698</v>
      </c>
      <c r="O3">
        <f>Sheet9!E4</f>
        <v>1</v>
      </c>
      <c r="P3" t="str">
        <f>IFERROR(VLOOKUP(O3,Sheet6!A:B,2,0),"")</f>
        <v>男子</v>
      </c>
      <c r="Q3" t="str">
        <f>Sheet9!A4</f>
        <v>平泳ぎ　　　　</v>
      </c>
      <c r="R3" t="str">
        <f t="shared" si="1"/>
        <v>平泳ぎ</v>
      </c>
      <c r="S3" t="str">
        <f>Sheet9!B4</f>
        <v xml:space="preserve"> 100m</v>
      </c>
      <c r="T3" t="s">
        <v>197</v>
      </c>
      <c r="U3" t="s">
        <v>198</v>
      </c>
      <c r="V3" t="str">
        <f t="shared" si="3"/>
        <v>男子平泳ぎ 100m予選無差別</v>
      </c>
      <c r="Y3">
        <f t="shared" si="4"/>
        <v>698</v>
      </c>
      <c r="Z3" t="str">
        <f t="shared" si="2"/>
        <v/>
      </c>
      <c r="AA3" t="str">
        <f t="shared" si="5"/>
        <v>男子平泳ぎ 100m予選無差別</v>
      </c>
      <c r="AG3" s="35" t="s">
        <v>195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平泳ぎ</v>
      </c>
      <c r="E4" t="str">
        <f>IFERROR(VLOOKUP(A4,Sheet1!B:I,5,0),"")</f>
        <v xml:space="preserve">  25m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男子平泳ぎ  25mタイム決勝無差別</v>
      </c>
      <c r="M4">
        <v>4</v>
      </c>
      <c r="N4">
        <f>Sheet9!D5</f>
        <v>699</v>
      </c>
      <c r="O4">
        <f>Sheet9!E5</f>
        <v>1</v>
      </c>
      <c r="P4" t="str">
        <f>IFERROR(VLOOKUP(O4,Sheet6!A:B,2,0),"")</f>
        <v>男子</v>
      </c>
      <c r="Q4" t="str">
        <f>Sheet9!A5</f>
        <v>自由形　　　　</v>
      </c>
      <c r="R4" t="str">
        <f t="shared" si="1"/>
        <v>自由形</v>
      </c>
      <c r="S4" t="str">
        <f>Sheet9!B5</f>
        <v xml:space="preserve">  50m</v>
      </c>
      <c r="T4" t="s">
        <v>197</v>
      </c>
      <c r="U4" t="s">
        <v>198</v>
      </c>
      <c r="V4" t="str">
        <f t="shared" si="3"/>
        <v>男子自由形  50m予選無差別</v>
      </c>
      <c r="Y4">
        <f t="shared" si="4"/>
        <v>699</v>
      </c>
      <c r="Z4" t="str">
        <f t="shared" si="2"/>
        <v/>
      </c>
      <c r="AA4" t="str">
        <f t="shared" si="5"/>
        <v>男子自由形  50m予選無差別</v>
      </c>
      <c r="AG4" s="33" t="s">
        <v>196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背泳ぎ</v>
      </c>
      <c r="E5" t="str">
        <f>IFERROR(VLOOKUP(A5,Sheet1!B:I,5,0),"")</f>
        <v xml:space="preserve">  25m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女子背泳ぎ  25mタイム決勝無差別</v>
      </c>
      <c r="M5">
        <v>5</v>
      </c>
      <c r="N5">
        <f>Sheet9!D6</f>
        <v>700</v>
      </c>
      <c r="O5">
        <f>Sheet9!E6</f>
        <v>1</v>
      </c>
      <c r="P5" t="str">
        <f>IFERROR(VLOOKUP(O5,Sheet6!A:B,2,0),"")</f>
        <v>男子</v>
      </c>
      <c r="Q5" t="str">
        <f>Sheet9!A6</f>
        <v>背泳ぎ　　　　</v>
      </c>
      <c r="R5" t="str">
        <f t="shared" si="1"/>
        <v>背泳ぎ</v>
      </c>
      <c r="S5" t="str">
        <f>Sheet9!B6</f>
        <v xml:space="preserve">  50m</v>
      </c>
      <c r="T5" t="s">
        <v>197</v>
      </c>
      <c r="U5" t="s">
        <v>198</v>
      </c>
      <c r="V5" t="str">
        <f t="shared" si="3"/>
        <v>男子背泳ぎ  50m予選無差別</v>
      </c>
      <c r="Y5">
        <f t="shared" si="4"/>
        <v>700</v>
      </c>
      <c r="Z5" t="str">
        <f t="shared" si="2"/>
        <v/>
      </c>
      <c r="AA5" t="str">
        <f t="shared" si="5"/>
        <v>男子背泳ぎ  50m予選無差別</v>
      </c>
      <c r="AG5" s="33" t="s">
        <v>192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背泳ぎ</v>
      </c>
      <c r="E6" t="str">
        <f>IFERROR(VLOOKUP(A6,Sheet1!B:I,5,0),"")</f>
        <v xml:space="preserve">  25m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男子背泳ぎ  25mタイム決勝無差別</v>
      </c>
      <c r="M6">
        <v>6</v>
      </c>
      <c r="N6">
        <f>Sheet9!D7</f>
        <v>701</v>
      </c>
      <c r="O6">
        <f>Sheet9!E7</f>
        <v>1</v>
      </c>
      <c r="P6" t="str">
        <f>IFERROR(VLOOKUP(O6,Sheet6!A:B,2,0),"")</f>
        <v>男子</v>
      </c>
      <c r="Q6" t="str">
        <f>Sheet9!A7</f>
        <v>背泳ぎ　　　　</v>
      </c>
      <c r="R6" t="str">
        <f t="shared" si="1"/>
        <v>背泳ぎ</v>
      </c>
      <c r="S6" t="str">
        <f>Sheet9!B7</f>
        <v xml:space="preserve"> 100m</v>
      </c>
      <c r="T6" t="s">
        <v>197</v>
      </c>
      <c r="U6" t="s">
        <v>198</v>
      </c>
      <c r="V6" t="str">
        <f t="shared" si="3"/>
        <v>男子背泳ぎ 100m予選無差別</v>
      </c>
      <c r="Y6">
        <f t="shared" si="4"/>
        <v>701</v>
      </c>
      <c r="Z6" t="str">
        <f t="shared" si="2"/>
        <v/>
      </c>
      <c r="AA6" t="str">
        <f t="shared" si="5"/>
        <v>男子背泳ぎ 100m予選無差別</v>
      </c>
      <c r="AG6" s="35" t="s">
        <v>193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3</v>
      </c>
      <c r="C7" t="str">
        <f>IFERROR(VLOOKUP(B7,Sheet6!A:B,2,0),"")</f>
        <v/>
      </c>
      <c r="D7" t="str">
        <f>IFERROR(VLOOKUP(A7,Sheet1!B:I,4,0),"")</f>
        <v>バタフライ</v>
      </c>
      <c r="E7" t="str">
        <f>IFERROR(VLOOKUP(A7,Sheet1!B:I,5,0),"")</f>
        <v xml:space="preserve">  25m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バタフライ  25mタイム決勝無差別</v>
      </c>
      <c r="M7">
        <v>7</v>
      </c>
      <c r="N7">
        <f>Sheet9!D8</f>
        <v>702</v>
      </c>
      <c r="O7">
        <f>Sheet9!E8</f>
        <v>2</v>
      </c>
      <c r="P7" t="str">
        <f>IFERROR(VLOOKUP(O7,Sheet6!A:B,2,0),"")</f>
        <v>女子</v>
      </c>
      <c r="Q7" t="str">
        <f>Sheet9!A8</f>
        <v>背泳ぎ　　　　</v>
      </c>
      <c r="R7" t="str">
        <f t="shared" si="1"/>
        <v>背泳ぎ</v>
      </c>
      <c r="S7" t="str">
        <f>Sheet9!B8</f>
        <v xml:space="preserve">  50m</v>
      </c>
      <c r="T7" t="s">
        <v>197</v>
      </c>
      <c r="U7" t="s">
        <v>198</v>
      </c>
      <c r="V7" t="str">
        <f t="shared" si="3"/>
        <v>女子背泳ぎ  50m予選無差別</v>
      </c>
      <c r="Y7">
        <f t="shared" si="4"/>
        <v>702</v>
      </c>
      <c r="Z7" t="str">
        <f t="shared" si="2"/>
        <v/>
      </c>
      <c r="AA7" t="str">
        <f t="shared" si="5"/>
        <v>女子背泳ぎ  50m予選無差別</v>
      </c>
      <c r="AG7" s="34" t="s">
        <v>167</v>
      </c>
      <c r="AH7" s="34" t="s">
        <v>132</v>
      </c>
      <c r="AI7" s="35"/>
    </row>
    <row r="8" spans="1:37" x14ac:dyDescent="0.15">
      <c r="A8">
        <v>8</v>
      </c>
      <c r="B8">
        <f>IFERROR(VLOOKUP(A8,Sheet1!B:I,7,0),"")</f>
        <v>3</v>
      </c>
      <c r="C8" t="str">
        <f>IFERROR(VLOOKUP(B8,Sheet6!A:B,2,0),"")</f>
        <v/>
      </c>
      <c r="D8" t="str">
        <f>IFERROR(VLOOKUP(A8,Sheet1!B:I,4,0),"")</f>
        <v>個人メドレー</v>
      </c>
      <c r="E8" t="str">
        <f>IFERROR(VLOOKUP(A8,Sheet1!B:I,5,0),"")</f>
        <v xml:space="preserve"> 400m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個人メドレー 400mタイム決勝無差別</v>
      </c>
      <c r="M8">
        <v>8</v>
      </c>
      <c r="N8">
        <f>Sheet9!D9</f>
        <v>703</v>
      </c>
      <c r="O8">
        <f>Sheet9!E9</f>
        <v>2</v>
      </c>
      <c r="P8" t="str">
        <f>IFERROR(VLOOKUP(O8,Sheet6!A:B,2,0),"")</f>
        <v>女子</v>
      </c>
      <c r="Q8" t="str">
        <f>Sheet9!A9</f>
        <v>背泳ぎ　　　　</v>
      </c>
      <c r="R8" t="str">
        <f t="shared" si="1"/>
        <v>背泳ぎ</v>
      </c>
      <c r="S8" t="str">
        <f>Sheet9!B9</f>
        <v xml:space="preserve"> 100m</v>
      </c>
      <c r="T8" t="s">
        <v>197</v>
      </c>
      <c r="U8" t="s">
        <v>198</v>
      </c>
      <c r="V8" t="str">
        <f t="shared" si="3"/>
        <v>女子背泳ぎ 100m予選無差別</v>
      </c>
      <c r="Y8">
        <f t="shared" si="4"/>
        <v>703</v>
      </c>
      <c r="Z8" t="str">
        <f t="shared" si="2"/>
        <v/>
      </c>
      <c r="AA8" t="str">
        <f t="shared" si="5"/>
        <v>女子背泳ぎ 100m予選無差別</v>
      </c>
      <c r="AG8" s="36" t="s">
        <v>131</v>
      </c>
      <c r="AH8" s="36" t="s">
        <v>131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個人メドレー</v>
      </c>
      <c r="E9" t="str">
        <f>IFERROR(VLOOKUP(A9,Sheet1!B:I,5,0),"")</f>
        <v xml:space="preserve"> 100m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女子個人メドレー 100mタイム決勝無差別</v>
      </c>
      <c r="M9">
        <v>9</v>
      </c>
      <c r="N9">
        <f>Sheet9!D10</f>
        <v>704</v>
      </c>
      <c r="O9">
        <f>Sheet9!E10</f>
        <v>2</v>
      </c>
      <c r="P9" t="str">
        <f>IFERROR(VLOOKUP(O9,Sheet6!A:B,2,0),"")</f>
        <v>女子</v>
      </c>
      <c r="Q9" t="str">
        <f>Sheet9!A10</f>
        <v>背泳ぎ　　　　</v>
      </c>
      <c r="R9" t="str">
        <f t="shared" si="1"/>
        <v>背泳ぎ</v>
      </c>
      <c r="S9" t="str">
        <f>Sheet9!B10</f>
        <v xml:space="preserve"> 200m</v>
      </c>
      <c r="T9" t="s">
        <v>197</v>
      </c>
      <c r="U9" t="s">
        <v>198</v>
      </c>
      <c r="V9" t="str">
        <f t="shared" si="3"/>
        <v>女子背泳ぎ 200m予選無差別</v>
      </c>
      <c r="Y9">
        <f t="shared" si="4"/>
        <v>704</v>
      </c>
      <c r="Z9" t="str">
        <f t="shared" si="2"/>
        <v/>
      </c>
      <c r="AA9" t="str">
        <f t="shared" si="5"/>
        <v>女子背泳ぎ 200m予選無差別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個人メドレー</v>
      </c>
      <c r="E10" t="str">
        <f>IFERROR(VLOOKUP(A10,Sheet1!B:I,5,0),"")</f>
        <v xml:space="preserve"> 100m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男子個人メドレー 100mタイム決勝無差別</v>
      </c>
      <c r="M10">
        <v>10</v>
      </c>
      <c r="N10">
        <f>Sheet9!D11</f>
        <v>705</v>
      </c>
      <c r="O10">
        <f>Sheet9!E11</f>
        <v>2</v>
      </c>
      <c r="P10" t="str">
        <f>IFERROR(VLOOKUP(O10,Sheet6!A:B,2,0),"")</f>
        <v>女子</v>
      </c>
      <c r="Q10" t="str">
        <f>Sheet9!A11</f>
        <v>バタフライ　　</v>
      </c>
      <c r="R10" t="str">
        <f t="shared" si="1"/>
        <v>バタフライ</v>
      </c>
      <c r="S10" t="str">
        <f>Sheet9!B11</f>
        <v xml:space="preserve"> 100m</v>
      </c>
      <c r="T10" t="s">
        <v>197</v>
      </c>
      <c r="U10" t="s">
        <v>198</v>
      </c>
      <c r="V10" t="str">
        <f t="shared" si="3"/>
        <v>女子バタフライ 100m予選無差別</v>
      </c>
      <c r="Y10">
        <f t="shared" si="4"/>
        <v>705</v>
      </c>
      <c r="Z10" t="str">
        <f t="shared" si="2"/>
        <v/>
      </c>
      <c r="AA10" t="str">
        <f t="shared" si="5"/>
        <v>女子バタフライ 100m予選無差別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自由形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女子自由形 200mタイム決勝無差別</v>
      </c>
      <c r="M11">
        <v>11</v>
      </c>
      <c r="N11">
        <f>Sheet9!D12</f>
        <v>706</v>
      </c>
      <c r="O11">
        <f>Sheet9!E12</f>
        <v>2</v>
      </c>
      <c r="P11" t="str">
        <f>IFERROR(VLOOKUP(O11,Sheet6!A:B,2,0),"")</f>
        <v>女子</v>
      </c>
      <c r="Q11" t="str">
        <f>Sheet9!A12</f>
        <v>個人メドレー　</v>
      </c>
      <c r="R11" t="str">
        <f t="shared" si="1"/>
        <v>個人メドレー</v>
      </c>
      <c r="S11" t="str">
        <f>Sheet9!B12</f>
        <v xml:space="preserve"> 200m</v>
      </c>
      <c r="T11" t="s">
        <v>197</v>
      </c>
      <c r="U11" t="s">
        <v>198</v>
      </c>
      <c r="V11" t="str">
        <f t="shared" si="3"/>
        <v>女子個人メドレー 200m予選無差別</v>
      </c>
      <c r="Y11">
        <f t="shared" si="4"/>
        <v>706</v>
      </c>
      <c r="Z11" t="str">
        <f t="shared" si="2"/>
        <v/>
      </c>
      <c r="AA11" t="str">
        <f t="shared" si="5"/>
        <v>女子個人メドレー 200m予選無差別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自由形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男子自由形 200mタイム決勝無差別</v>
      </c>
      <c r="M12">
        <v>12</v>
      </c>
      <c r="N12">
        <f>Sheet9!D13</f>
        <v>707</v>
      </c>
      <c r="O12">
        <f>Sheet9!E13</f>
        <v>1</v>
      </c>
      <c r="P12" t="str">
        <f>IFERROR(VLOOKUP(O12,Sheet6!A:B,2,0),"")</f>
        <v>男子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100m</v>
      </c>
      <c r="T12" t="s">
        <v>197</v>
      </c>
      <c r="U12" t="s">
        <v>198</v>
      </c>
      <c r="V12" t="str">
        <f t="shared" si="3"/>
        <v>男子自由形 100m予選無差別</v>
      </c>
      <c r="Y12">
        <f t="shared" si="4"/>
        <v>707</v>
      </c>
      <c r="Z12" t="str">
        <f t="shared" si="2"/>
        <v/>
      </c>
      <c r="AA12" t="str">
        <f t="shared" si="5"/>
        <v>男子自由形 100m予選無差別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背泳ぎ</v>
      </c>
      <c r="E13" t="str">
        <f>IFERROR(VLOOKUP(A13,Sheet1!B:I,5,0),"")</f>
        <v xml:space="preserve">  50m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女子背泳ぎ  50mタイム決勝無差別</v>
      </c>
      <c r="M13">
        <v>13</v>
      </c>
      <c r="N13">
        <f>Sheet9!D14</f>
        <v>708</v>
      </c>
      <c r="O13">
        <f>Sheet9!E14</f>
        <v>1</v>
      </c>
      <c r="P13" t="str">
        <f>IFERROR(VLOOKUP(O13,Sheet6!A:B,2,0),"")</f>
        <v>男子</v>
      </c>
      <c r="Q13" t="str">
        <f>Sheet9!A14</f>
        <v>バタフライ　　</v>
      </c>
      <c r="R13" t="str">
        <f t="shared" si="1"/>
        <v>バタフライ</v>
      </c>
      <c r="S13" t="str">
        <f>Sheet9!B14</f>
        <v xml:space="preserve"> 100m</v>
      </c>
      <c r="T13" t="s">
        <v>197</v>
      </c>
      <c r="U13" t="s">
        <v>198</v>
      </c>
      <c r="V13" t="str">
        <f t="shared" si="3"/>
        <v>男子バタフライ 100m予選無差別</v>
      </c>
      <c r="Y13">
        <f t="shared" si="4"/>
        <v>708</v>
      </c>
      <c r="Z13" t="str">
        <f t="shared" si="2"/>
        <v/>
      </c>
      <c r="AA13" t="str">
        <f t="shared" si="5"/>
        <v>男子バタフライ 100m予選無差別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背泳ぎ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男子背泳ぎ  50mタイム決勝無差別</v>
      </c>
      <c r="M14">
        <v>14</v>
      </c>
      <c r="N14">
        <f>Sheet9!D15</f>
        <v>709</v>
      </c>
      <c r="O14">
        <f>Sheet9!E15</f>
        <v>1</v>
      </c>
      <c r="P14" t="str">
        <f>IFERROR(VLOOKUP(O14,Sheet6!A:B,2,0),"")</f>
        <v>男子</v>
      </c>
      <c r="Q14" t="str">
        <f>Sheet9!A15</f>
        <v>バタフライ　　</v>
      </c>
      <c r="R14" t="str">
        <f t="shared" si="1"/>
        <v>バタフライ</v>
      </c>
      <c r="S14" t="str">
        <f>Sheet9!B15</f>
        <v xml:space="preserve"> 200m</v>
      </c>
      <c r="T14" t="s">
        <v>197</v>
      </c>
      <c r="U14" t="s">
        <v>198</v>
      </c>
      <c r="V14" t="str">
        <f t="shared" si="3"/>
        <v>男子バタフライ 200m予選無差別</v>
      </c>
      <c r="Y14">
        <f t="shared" si="4"/>
        <v>709</v>
      </c>
      <c r="Z14" t="str">
        <f t="shared" si="2"/>
        <v/>
      </c>
      <c r="AA14" t="str">
        <f t="shared" si="5"/>
        <v>男子バタフライ 200m予選無差別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3</v>
      </c>
      <c r="C15" t="str">
        <f>IFERROR(VLOOKUP(B15,Sheet6!A:B,2,0),"")</f>
        <v/>
      </c>
      <c r="D15" t="str">
        <f>IFERROR(VLOOKUP(A15,Sheet1!B:I,4,0),"")</f>
        <v>背泳ぎ</v>
      </c>
      <c r="E15" t="str">
        <f>IFERROR(VLOOKUP(A15,Sheet1!B:I,5,0),"")</f>
        <v xml:space="preserve"> 200m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背泳ぎ 200mタイム決勝無差別</v>
      </c>
      <c r="M15">
        <v>15</v>
      </c>
      <c r="N15">
        <f>Sheet9!D16</f>
        <v>710</v>
      </c>
      <c r="O15">
        <f>Sheet9!E16</f>
        <v>1</v>
      </c>
      <c r="P15" t="str">
        <f>IFERROR(VLOOKUP(O15,Sheet6!A:B,2,0),"")</f>
        <v>男子</v>
      </c>
      <c r="Q15" t="str">
        <f>Sheet9!A16</f>
        <v>バタフライ　　</v>
      </c>
      <c r="R15" t="str">
        <f t="shared" si="1"/>
        <v>バタフライ</v>
      </c>
      <c r="S15" t="str">
        <f>Sheet9!B16</f>
        <v xml:space="preserve"> 100m</v>
      </c>
      <c r="T15" t="s">
        <v>197</v>
      </c>
      <c r="U15" t="s">
        <v>198</v>
      </c>
      <c r="V15" t="str">
        <f t="shared" si="3"/>
        <v>男子バタフライ 100m予選無差別</v>
      </c>
      <c r="Y15">
        <f t="shared" si="4"/>
        <v>710</v>
      </c>
      <c r="Z15" t="str">
        <f t="shared" si="2"/>
        <v/>
      </c>
      <c r="AA15" t="str">
        <f t="shared" si="5"/>
        <v>男子バタフライ 100m予選無差別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平泳ぎ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女子平泳ぎ  50mタイム決勝無差別</v>
      </c>
      <c r="M16">
        <v>16</v>
      </c>
      <c r="N16">
        <f>Sheet9!D17</f>
        <v>711</v>
      </c>
      <c r="O16">
        <f>Sheet9!E17</f>
        <v>1</v>
      </c>
      <c r="P16" t="str">
        <f>IFERROR(VLOOKUP(O16,Sheet6!A:B,2,0),"")</f>
        <v>男子</v>
      </c>
      <c r="Q16" t="str">
        <f>Sheet9!A17</f>
        <v>個人メドレー　</v>
      </c>
      <c r="R16" t="str">
        <f t="shared" si="1"/>
        <v>個人メドレー</v>
      </c>
      <c r="S16" t="str">
        <f>Sheet9!B17</f>
        <v xml:space="preserve"> 200m</v>
      </c>
      <c r="T16" t="s">
        <v>197</v>
      </c>
      <c r="U16" t="s">
        <v>198</v>
      </c>
      <c r="V16" t="str">
        <f t="shared" si="3"/>
        <v>男子個人メドレー 200m予選無差別</v>
      </c>
      <c r="Y16">
        <f t="shared" si="4"/>
        <v>711</v>
      </c>
      <c r="Z16" t="str">
        <f t="shared" si="2"/>
        <v/>
      </c>
      <c r="AA16" t="str">
        <f t="shared" si="5"/>
        <v>男子個人メドレー 200m予選無差別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平泳ぎ</v>
      </c>
      <c r="E17" t="str">
        <f>IFERROR(VLOOKUP(A17,Sheet1!B:I,5,0),"")</f>
        <v xml:space="preserve">  50m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男子平泳ぎ  50mタイム決勝無差別</v>
      </c>
      <c r="M17">
        <v>17</v>
      </c>
      <c r="N17">
        <f>Sheet9!D18</f>
        <v>712</v>
      </c>
      <c r="O17">
        <f>Sheet9!E18</f>
        <v>1</v>
      </c>
      <c r="P17" t="str">
        <f>IFERROR(VLOOKUP(O17,Sheet6!A:B,2,0),"")</f>
        <v>男子</v>
      </c>
      <c r="Q17" t="str">
        <f>Sheet9!A18</f>
        <v>平泳ぎ　　　　</v>
      </c>
      <c r="R17" t="str">
        <f t="shared" si="1"/>
        <v>平泳ぎ</v>
      </c>
      <c r="S17" t="str">
        <f>Sheet9!B18</f>
        <v xml:space="preserve"> 200m</v>
      </c>
      <c r="T17" t="s">
        <v>197</v>
      </c>
      <c r="U17" t="s">
        <v>198</v>
      </c>
      <c r="V17" t="str">
        <f t="shared" si="3"/>
        <v>男子平泳ぎ 200m予選無差別</v>
      </c>
      <c r="Y17">
        <f t="shared" si="4"/>
        <v>712</v>
      </c>
      <c r="Z17" t="str">
        <f t="shared" si="2"/>
        <v/>
      </c>
      <c r="AA17" t="str">
        <f t="shared" si="5"/>
        <v>男子平泳ぎ 200m予選無差別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平泳ぎ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男子平泳ぎ 200mタイム決勝無差別</v>
      </c>
      <c r="M18">
        <v>18</v>
      </c>
      <c r="N18">
        <f>Sheet9!D19</f>
        <v>713</v>
      </c>
      <c r="O18">
        <f>Sheet9!E19</f>
        <v>1</v>
      </c>
      <c r="P18" t="str">
        <f>IFERROR(VLOOKUP(O18,Sheet6!A:B,2,0),"")</f>
        <v>男子</v>
      </c>
      <c r="Q18" t="str">
        <f>Sheet9!A19</f>
        <v>バタフライ　　</v>
      </c>
      <c r="R18" t="str">
        <f t="shared" si="1"/>
        <v>バタフライ</v>
      </c>
      <c r="S18" t="str">
        <f>Sheet9!B19</f>
        <v xml:space="preserve"> 100m</v>
      </c>
      <c r="T18" t="s">
        <v>197</v>
      </c>
      <c r="U18" t="s">
        <v>198</v>
      </c>
      <c r="V18" t="str">
        <f t="shared" si="3"/>
        <v>男子バタフライ 100m予選無差別</v>
      </c>
      <c r="Y18">
        <f t="shared" si="4"/>
        <v>713</v>
      </c>
      <c r="Z18" t="str">
        <f t="shared" si="2"/>
        <v/>
      </c>
      <c r="AA18" t="str">
        <f t="shared" si="5"/>
        <v>男子バタフライ 100m予選無差別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バタフライ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女子バタフライ  50mタイム決勝無差別</v>
      </c>
      <c r="M19">
        <v>19</v>
      </c>
      <c r="N19">
        <f>Sheet9!D20</f>
        <v>714</v>
      </c>
      <c r="O19">
        <f>Sheet9!E20</f>
        <v>1</v>
      </c>
      <c r="P19" t="str">
        <f>IFERROR(VLOOKUP(O19,Sheet6!A:B,2,0),"")</f>
        <v>男子</v>
      </c>
      <c r="Q19" t="str">
        <f>Sheet9!A20</f>
        <v>個人メドレー　</v>
      </c>
      <c r="R19" t="str">
        <f t="shared" si="1"/>
        <v>個人メドレー</v>
      </c>
      <c r="S19" t="str">
        <f>Sheet9!B20</f>
        <v xml:space="preserve"> 200m</v>
      </c>
      <c r="T19" t="s">
        <v>197</v>
      </c>
      <c r="U19" t="s">
        <v>198</v>
      </c>
      <c r="V19" t="str">
        <f t="shared" si="3"/>
        <v>男子個人メドレー 200m予選無差別</v>
      </c>
      <c r="Y19">
        <f t="shared" si="4"/>
        <v>714</v>
      </c>
      <c r="Z19" t="str">
        <f t="shared" si="2"/>
        <v/>
      </c>
      <c r="AA19" t="str">
        <f t="shared" si="5"/>
        <v>男子個人メドレー 200m予選無差別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バタフライ</v>
      </c>
      <c r="E20" t="str">
        <f>IFERROR(VLOOKUP(A20,Sheet1!B:I,5,0),"")</f>
        <v xml:space="preserve">  50m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男子バタフライ  50mタイム決勝無差別</v>
      </c>
      <c r="M20">
        <v>20</v>
      </c>
      <c r="N20">
        <f>Sheet9!D21</f>
        <v>715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 50m</v>
      </c>
      <c r="T20" t="s">
        <v>197</v>
      </c>
      <c r="U20" t="s">
        <v>198</v>
      </c>
      <c r="V20" t="str">
        <f t="shared" si="3"/>
        <v>男子自由形  50m予選無差別</v>
      </c>
      <c r="Y20">
        <f t="shared" si="4"/>
        <v>715</v>
      </c>
      <c r="Z20" t="str">
        <f t="shared" si="2"/>
        <v/>
      </c>
      <c r="AA20" t="str">
        <f t="shared" si="5"/>
        <v>男子自由形  50m予選無差別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自由形</v>
      </c>
      <c r="E21" t="str">
        <f>IFERROR(VLOOKUP(A21,Sheet1!B:I,5,0),"")</f>
        <v xml:space="preserve">  50m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女子自由形  50mタイム決勝無差別</v>
      </c>
      <c r="M21">
        <v>21</v>
      </c>
      <c r="N21">
        <f>Sheet9!D22</f>
        <v>716</v>
      </c>
      <c r="O21">
        <f>Sheet9!E22</f>
        <v>1</v>
      </c>
      <c r="P21" t="str">
        <f>IFERROR(VLOOKUP(O21,Sheet6!A:B,2,0),"")</f>
        <v>男子</v>
      </c>
      <c r="Q21" t="str">
        <f>Sheet9!A22</f>
        <v>背泳ぎ　　　　</v>
      </c>
      <c r="R21" t="str">
        <f t="shared" si="1"/>
        <v>背泳ぎ</v>
      </c>
      <c r="S21" t="str">
        <f>Sheet9!B22</f>
        <v xml:space="preserve"> 100m</v>
      </c>
      <c r="T21" t="s">
        <v>197</v>
      </c>
      <c r="U21" t="s">
        <v>198</v>
      </c>
      <c r="V21" t="str">
        <f t="shared" si="3"/>
        <v>男子背泳ぎ 100m予選無差別</v>
      </c>
      <c r="Y21">
        <f t="shared" si="4"/>
        <v>716</v>
      </c>
      <c r="Z21" t="str">
        <f t="shared" si="2"/>
        <v/>
      </c>
      <c r="AA21" t="str">
        <f t="shared" si="5"/>
        <v>男子背泳ぎ 100m予選無差別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自由形</v>
      </c>
      <c r="E22" t="str">
        <f>IFERROR(VLOOKUP(A22,Sheet1!B:I,5,0),"")</f>
        <v xml:space="preserve">  50m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男子自由形  50mタイム決勝無差別</v>
      </c>
      <c r="M22">
        <v>22</v>
      </c>
      <c r="N22">
        <f>Sheet9!D23</f>
        <v>717</v>
      </c>
      <c r="O22">
        <f>Sheet9!E23</f>
        <v>1</v>
      </c>
      <c r="P22" t="str">
        <f>IFERROR(VLOOKUP(O22,Sheet6!A:B,2,0),"")</f>
        <v>男子</v>
      </c>
      <c r="Q22" t="str">
        <f>Sheet9!A23</f>
        <v>バタフライ　　</v>
      </c>
      <c r="R22" t="str">
        <f t="shared" si="1"/>
        <v>バタフライ</v>
      </c>
      <c r="S22" t="str">
        <f>Sheet9!B23</f>
        <v xml:space="preserve">  50m</v>
      </c>
      <c r="T22" t="s">
        <v>197</v>
      </c>
      <c r="U22" t="s">
        <v>198</v>
      </c>
      <c r="V22" t="str">
        <f t="shared" si="3"/>
        <v>男子バタフライ  50m予選無差別</v>
      </c>
      <c r="Y22">
        <f t="shared" si="4"/>
        <v>717</v>
      </c>
      <c r="Z22" t="str">
        <f t="shared" si="2"/>
        <v/>
      </c>
      <c r="AA22" t="str">
        <f t="shared" si="5"/>
        <v>男子バタフライ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個人メドレー</v>
      </c>
      <c r="E23" t="str">
        <f>IFERROR(VLOOKUP(A23,Sheet1!B:I,5,0),"")</f>
        <v xml:space="preserve"> 200m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女子個人メドレー 200mタイム決勝無差別</v>
      </c>
      <c r="M23">
        <v>23</v>
      </c>
      <c r="N23">
        <f>Sheet9!D24</f>
        <v>718</v>
      </c>
      <c r="O23">
        <f>Sheet9!E24</f>
        <v>1</v>
      </c>
      <c r="P23" t="str">
        <f>IFERROR(VLOOKUP(O23,Sheet6!A:B,2,0),"")</f>
        <v>男子</v>
      </c>
      <c r="Q23" t="str">
        <f>Sheet9!A24</f>
        <v>自由形　　　　</v>
      </c>
      <c r="R23" t="str">
        <f t="shared" si="1"/>
        <v>自由形</v>
      </c>
      <c r="S23" t="str">
        <f>Sheet9!B24</f>
        <v xml:space="preserve"> 100m</v>
      </c>
      <c r="T23" t="s">
        <v>197</v>
      </c>
      <c r="U23" t="s">
        <v>198</v>
      </c>
      <c r="V23" t="str">
        <f t="shared" si="3"/>
        <v>男子自由形 100m予選無差別</v>
      </c>
      <c r="Y23">
        <f t="shared" si="4"/>
        <v>718</v>
      </c>
      <c r="Z23" t="str">
        <f t="shared" si="2"/>
        <v/>
      </c>
      <c r="AA23" t="str">
        <f t="shared" si="5"/>
        <v>男子自由形 100m予選無差別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個人メドレー</v>
      </c>
      <c r="E24" t="str">
        <f>IFERROR(VLOOKUP(A24,Sheet1!B:I,5,0),"")</f>
        <v xml:space="preserve"> 200m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男子個人メドレー 200mタイム決勝無差別</v>
      </c>
      <c r="M24">
        <v>24</v>
      </c>
      <c r="N24">
        <f>Sheet9!D25</f>
        <v>719</v>
      </c>
      <c r="O24">
        <f>Sheet9!E25</f>
        <v>1</v>
      </c>
      <c r="P24" t="str">
        <f>IFERROR(VLOOKUP(O24,Sheet6!A:B,2,0),"")</f>
        <v>男子</v>
      </c>
      <c r="Q24" t="str">
        <f>Sheet9!A25</f>
        <v>平泳ぎ　　　　</v>
      </c>
      <c r="R24" t="str">
        <f t="shared" si="1"/>
        <v>平泳ぎ</v>
      </c>
      <c r="S24" t="str">
        <f>Sheet9!B25</f>
        <v xml:space="preserve">  50m</v>
      </c>
      <c r="T24" t="s">
        <v>197</v>
      </c>
      <c r="U24" t="s">
        <v>198</v>
      </c>
      <c r="V24" t="str">
        <f t="shared" si="3"/>
        <v>男子平泳ぎ  50m予選無差別</v>
      </c>
      <c r="Y24">
        <f t="shared" si="4"/>
        <v>719</v>
      </c>
      <c r="Z24" t="str">
        <f t="shared" si="2"/>
        <v/>
      </c>
      <c r="AA24" t="str">
        <f t="shared" si="5"/>
        <v>男子平泳ぎ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自由形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女子自由形 100mタイム決勝無差別</v>
      </c>
      <c r="M25">
        <v>25</v>
      </c>
      <c r="N25">
        <f>Sheet9!D26</f>
        <v>720</v>
      </c>
      <c r="O25">
        <f>Sheet9!E26</f>
        <v>1</v>
      </c>
      <c r="P25" t="str">
        <f>IFERROR(VLOOKUP(O25,Sheet6!A:B,2,0),"")</f>
        <v>男子</v>
      </c>
      <c r="Q25" t="str">
        <f>Sheet9!A26</f>
        <v>個人メドレー　</v>
      </c>
      <c r="R25" t="str">
        <f t="shared" si="1"/>
        <v>個人メドレー</v>
      </c>
      <c r="S25" t="str">
        <f>Sheet9!B26</f>
        <v xml:space="preserve"> 200m</v>
      </c>
      <c r="T25" t="s">
        <v>197</v>
      </c>
      <c r="U25" t="s">
        <v>198</v>
      </c>
      <c r="V25" t="str">
        <f t="shared" si="3"/>
        <v>男子個人メドレー 200m予選無差別</v>
      </c>
      <c r="Y25">
        <f t="shared" si="4"/>
        <v>720</v>
      </c>
      <c r="Z25" t="str">
        <f t="shared" si="2"/>
        <v/>
      </c>
      <c r="AA25" t="str">
        <f t="shared" si="5"/>
        <v>男子個人メドレー 200m予選無差別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自由形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男子自由形 100mタイム決勝無差別</v>
      </c>
      <c r="M26">
        <v>26</v>
      </c>
      <c r="N26">
        <f>Sheet9!D27</f>
        <v>721</v>
      </c>
      <c r="O26">
        <f>Sheet9!E27</f>
        <v>1</v>
      </c>
      <c r="P26" t="str">
        <f>IFERROR(VLOOKUP(O26,Sheet6!A:B,2,0),"")</f>
        <v>男子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 50m</v>
      </c>
      <c r="T26" t="s">
        <v>197</v>
      </c>
      <c r="U26" t="s">
        <v>198</v>
      </c>
      <c r="V26" t="str">
        <f t="shared" si="3"/>
        <v>男子自由形  50m予選無差別</v>
      </c>
      <c r="Y26">
        <f t="shared" si="4"/>
        <v>721</v>
      </c>
      <c r="Z26" t="str">
        <f t="shared" si="2"/>
        <v/>
      </c>
      <c r="AA26" t="str">
        <f t="shared" si="5"/>
        <v>男子自由形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背泳ぎ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女子背泳ぎ 100mタイム決勝無差別</v>
      </c>
      <c r="M27">
        <v>27</v>
      </c>
      <c r="N27">
        <f>Sheet9!D28</f>
        <v>722</v>
      </c>
      <c r="O27">
        <f>Sheet9!E28</f>
        <v>1</v>
      </c>
      <c r="P27" t="str">
        <f>IFERROR(VLOOKUP(O27,Sheet6!A:B,2,0),"")</f>
        <v>男子</v>
      </c>
      <c r="Q27" t="str">
        <f>Sheet9!A28</f>
        <v>背泳ぎ　　　　</v>
      </c>
      <c r="R27" t="str">
        <f t="shared" si="1"/>
        <v>背泳ぎ</v>
      </c>
      <c r="S27" t="str">
        <f>Sheet9!B28</f>
        <v xml:space="preserve">  50m</v>
      </c>
      <c r="T27" t="s">
        <v>197</v>
      </c>
      <c r="U27" t="s">
        <v>198</v>
      </c>
      <c r="V27" t="str">
        <f t="shared" si="3"/>
        <v>男子背泳ぎ  50m予選無差別</v>
      </c>
      <c r="Y27">
        <f t="shared" si="4"/>
        <v>722</v>
      </c>
      <c r="Z27" t="str">
        <f t="shared" si="2"/>
        <v/>
      </c>
      <c r="AA27" t="str">
        <f t="shared" si="5"/>
        <v>男子背泳ぎ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背泳ぎ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男子背泳ぎ 100mタイム決勝無差別</v>
      </c>
      <c r="M28">
        <v>28</v>
      </c>
      <c r="N28">
        <f>Sheet9!D29</f>
        <v>723</v>
      </c>
      <c r="O28">
        <f>Sheet9!E29</f>
        <v>1</v>
      </c>
      <c r="P28" t="str">
        <f>IFERROR(VLOOKUP(O28,Sheet6!A:B,2,0),"")</f>
        <v>男子</v>
      </c>
      <c r="Q28" t="str">
        <f>Sheet9!A29</f>
        <v>個人メドレー　</v>
      </c>
      <c r="R28" t="str">
        <f t="shared" si="1"/>
        <v>個人メドレー</v>
      </c>
      <c r="S28" t="str">
        <f>Sheet9!B29</f>
        <v xml:space="preserve"> 200m</v>
      </c>
      <c r="T28" t="s">
        <v>197</v>
      </c>
      <c r="U28" t="s">
        <v>198</v>
      </c>
      <c r="V28" t="str">
        <f t="shared" si="3"/>
        <v>男子個人メドレー 200m予選無差別</v>
      </c>
      <c r="Y28">
        <f t="shared" si="4"/>
        <v>723</v>
      </c>
      <c r="Z28" t="str">
        <f t="shared" si="2"/>
        <v/>
      </c>
      <c r="AA28" t="str">
        <f t="shared" si="5"/>
        <v>男子個人メドレー 200m予選無差別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平泳ぎ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女子平泳ぎ 100mタイム決勝無差別</v>
      </c>
      <c r="M29">
        <v>29</v>
      </c>
      <c r="N29">
        <f>Sheet9!D30</f>
        <v>724</v>
      </c>
      <c r="O29">
        <f>Sheet9!E30</f>
        <v>1</v>
      </c>
      <c r="P29" t="str">
        <f>IFERROR(VLOOKUP(O29,Sheet6!A:B,2,0),"")</f>
        <v>男子</v>
      </c>
      <c r="Q29" t="str">
        <f>Sheet9!A30</f>
        <v>自由形　　　　</v>
      </c>
      <c r="R29" t="str">
        <f t="shared" si="1"/>
        <v>自由形</v>
      </c>
      <c r="S29" t="str">
        <f>Sheet9!B30</f>
        <v xml:space="preserve">  50m</v>
      </c>
      <c r="T29" t="s">
        <v>197</v>
      </c>
      <c r="U29" t="s">
        <v>198</v>
      </c>
      <c r="V29" t="str">
        <f t="shared" si="3"/>
        <v>男子自由形  50m予選無差別</v>
      </c>
      <c r="Y29">
        <f t="shared" si="4"/>
        <v>724</v>
      </c>
      <c r="Z29" t="str">
        <f t="shared" si="2"/>
        <v/>
      </c>
      <c r="AA29" t="str">
        <f t="shared" si="5"/>
        <v>男子自由形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平泳ぎ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男子平泳ぎ 100mタイム決勝無差別</v>
      </c>
      <c r="M30">
        <v>30</v>
      </c>
      <c r="N30">
        <f>Sheet9!D31</f>
        <v>725</v>
      </c>
      <c r="O30">
        <f>Sheet9!E31</f>
        <v>1</v>
      </c>
      <c r="P30" t="str">
        <f>IFERROR(VLOOKUP(O30,Sheet6!A:B,2,0),"")</f>
        <v>男子</v>
      </c>
      <c r="Q30" t="str">
        <f>Sheet9!A31</f>
        <v>平泳ぎ　　　　</v>
      </c>
      <c r="R30" t="str">
        <f t="shared" si="1"/>
        <v>平泳ぎ</v>
      </c>
      <c r="S30" t="str">
        <f>Sheet9!B31</f>
        <v xml:space="preserve">  50m</v>
      </c>
      <c r="T30" t="s">
        <v>197</v>
      </c>
      <c r="U30" t="s">
        <v>198</v>
      </c>
      <c r="V30" t="str">
        <f t="shared" si="3"/>
        <v>男子平泳ぎ  50m予選無差別</v>
      </c>
      <c r="Y30">
        <f t="shared" si="4"/>
        <v>725</v>
      </c>
      <c r="Z30" t="str">
        <f t="shared" si="2"/>
        <v/>
      </c>
      <c r="AA30" t="str">
        <f t="shared" si="5"/>
        <v>男子平泳ぎ  50m予選無差別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バタフライ</v>
      </c>
      <c r="E31" t="str">
        <f>IFERROR(VLOOKUP(A31,Sheet1!B:I,5,0),"")</f>
        <v xml:space="preserve"> 100m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女子バタフライ 100mタイム決勝無差別</v>
      </c>
      <c r="M31">
        <v>31</v>
      </c>
      <c r="N31">
        <f>Sheet9!D32</f>
        <v>726</v>
      </c>
      <c r="O31">
        <f>Sheet9!E32</f>
        <v>1</v>
      </c>
      <c r="P31" t="str">
        <f>IFERROR(VLOOKUP(O31,Sheet6!A:B,2,0),"")</f>
        <v>男子</v>
      </c>
      <c r="Q31" t="str">
        <f>Sheet9!A32</f>
        <v>平泳ぎ　　　　</v>
      </c>
      <c r="R31" t="str">
        <f t="shared" si="1"/>
        <v>平泳ぎ</v>
      </c>
      <c r="S31" t="str">
        <f>Sheet9!B32</f>
        <v xml:space="preserve"> 100m</v>
      </c>
      <c r="T31" t="s">
        <v>197</v>
      </c>
      <c r="U31" t="s">
        <v>198</v>
      </c>
      <c r="V31" t="str">
        <f t="shared" si="3"/>
        <v>男子平泳ぎ 100m予選無差別</v>
      </c>
      <c r="Y31">
        <f t="shared" si="4"/>
        <v>726</v>
      </c>
      <c r="Z31" t="str">
        <f t="shared" si="2"/>
        <v/>
      </c>
      <c r="AA31" t="str">
        <f t="shared" si="5"/>
        <v>男子平泳ぎ 100m予選無差別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バタフライ</v>
      </c>
      <c r="E32" t="str">
        <f>IFERROR(VLOOKUP(A32,Sheet1!B:I,5,0),"")</f>
        <v xml:space="preserve"> 100m</v>
      </c>
      <c r="F32" t="str">
        <f>IFERROR(VLOOKUP(A32,Sheet1!B:I,8,0),"")</f>
        <v>タイム決勝</v>
      </c>
      <c r="G32">
        <f>IFERROR(VLOOKUP(A32,Sheet1!B:I,6,0),"")</f>
        <v>1</v>
      </c>
      <c r="H32" t="str">
        <f>IFERROR(VLOOKUP(G32,Sheet5!A:B,2,0),"")</f>
        <v>無差別</v>
      </c>
      <c r="I32" t="str">
        <f t="shared" si="0"/>
        <v>男子バタフライ 100mタイム決勝無差別</v>
      </c>
      <c r="M32">
        <v>32</v>
      </c>
      <c r="N32">
        <f>Sheet9!D33</f>
        <v>727</v>
      </c>
      <c r="O32">
        <f>Sheet9!E33</f>
        <v>1</v>
      </c>
      <c r="P32" t="str">
        <f>IFERROR(VLOOKUP(O32,Sheet6!A:B,2,0),"")</f>
        <v>男子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197</v>
      </c>
      <c r="U32" t="s">
        <v>198</v>
      </c>
      <c r="V32" t="str">
        <f t="shared" si="3"/>
        <v>男子自由形  50m予選無差別</v>
      </c>
      <c r="Y32">
        <f t="shared" si="4"/>
        <v>727</v>
      </c>
      <c r="Z32" t="str">
        <f t="shared" si="2"/>
        <v/>
      </c>
      <c r="AA32" t="str">
        <f t="shared" si="5"/>
        <v>男子自由形  50m予選無差別</v>
      </c>
    </row>
    <row r="33" spans="1:27" x14ac:dyDescent="0.15">
      <c r="A33">
        <v>33</v>
      </c>
      <c r="B33">
        <f>IFERROR(VLOOKUP(A33,Sheet1!B:I,7,0),"")</f>
        <v>1</v>
      </c>
      <c r="C33" t="str">
        <f>IFERROR(VLOOKUP(B33,Sheet6!A:B,2,0),"")</f>
        <v>男子</v>
      </c>
      <c r="D33" t="str">
        <f>IFERROR(VLOOKUP(A33,Sheet1!B:I,4,0),"")</f>
        <v>自由形</v>
      </c>
      <c r="E33" t="str">
        <f>IFERROR(VLOOKUP(A33,Sheet1!B:I,5,0),"")</f>
        <v xml:space="preserve"> 400m</v>
      </c>
      <c r="F33" t="str">
        <f>IFERROR(VLOOKUP(A33,Sheet1!B:I,8,0),"")</f>
        <v>タイム決勝</v>
      </c>
      <c r="G33">
        <f>IFERROR(VLOOKUP(A33,Sheet1!B:I,6,0),"")</f>
        <v>1</v>
      </c>
      <c r="H33" t="str">
        <f>IFERROR(VLOOKUP(G33,Sheet5!A:B,2,0),"")</f>
        <v>無差別</v>
      </c>
      <c r="I33" t="str">
        <f t="shared" ref="I33:I64" si="6">CONCATENATE(C33,D33,E33,F33,H33)</f>
        <v>男子自由形 400mタイム決勝無差別</v>
      </c>
      <c r="M33">
        <v>33</v>
      </c>
      <c r="N33">
        <f>Sheet9!D34</f>
        <v>728</v>
      </c>
      <c r="O33">
        <f>Sheet9!E34</f>
        <v>1</v>
      </c>
      <c r="P33" t="str">
        <f>IFERROR(VLOOKUP(O33,Sheet6!A:B,2,0),"")</f>
        <v>男子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100m</v>
      </c>
      <c r="T33" t="s">
        <v>197</v>
      </c>
      <c r="U33" t="s">
        <v>198</v>
      </c>
      <c r="V33" t="str">
        <f t="shared" si="3"/>
        <v>男子自由形 100m予選無差別</v>
      </c>
      <c r="Y33">
        <f t="shared" si="4"/>
        <v>728</v>
      </c>
      <c r="Z33" t="str">
        <f t="shared" si="2"/>
        <v/>
      </c>
      <c r="AA33" t="str">
        <f t="shared" si="5"/>
        <v>男子自由形 100m予選無差別</v>
      </c>
    </row>
    <row r="34" spans="1:27" x14ac:dyDescent="0.15">
      <c r="A34">
        <v>34</v>
      </c>
      <c r="B34">
        <f>IFERROR(VLOOKUP(A34,Sheet1!B:I,7,0),"")</f>
        <v>3</v>
      </c>
      <c r="C34" t="str">
        <f>IFERROR(VLOOKUP(B34,Sheet6!A:B,2,0),"")</f>
        <v/>
      </c>
      <c r="D34" t="str">
        <f>IFERROR(VLOOKUP(A34,Sheet1!B:I,4,0),"")</f>
        <v>リレー</v>
      </c>
      <c r="E34" t="str">
        <f>IFERROR(VLOOKUP(A34,Sheet1!B:I,5,0),"")</f>
        <v xml:space="preserve"> 200m</v>
      </c>
      <c r="F34" t="str">
        <f>IFERROR(VLOOKUP(A34,Sheet1!B:I,8,0),"")</f>
        <v>タイム決勝</v>
      </c>
      <c r="G34">
        <f>IFERROR(VLOOKUP(A34,Sheet1!B:I,6,0),"")</f>
        <v>1</v>
      </c>
      <c r="H34" t="str">
        <f>IFERROR(VLOOKUP(G34,Sheet5!A:B,2,0),"")</f>
        <v>無差別</v>
      </c>
      <c r="I34" t="str">
        <f t="shared" si="6"/>
        <v>リレー 200mタイム決勝無差別</v>
      </c>
      <c r="M34">
        <v>34</v>
      </c>
      <c r="N34">
        <f>Sheet9!D35</f>
        <v>729</v>
      </c>
      <c r="O34">
        <f>Sheet9!E35</f>
        <v>1</v>
      </c>
      <c r="P34" t="str">
        <f>IFERROR(VLOOKUP(O34,Sheet6!A:B,2,0),"")</f>
        <v>男子</v>
      </c>
      <c r="Q34" t="str">
        <f>Sheet9!A35</f>
        <v>平泳ぎ　　　　</v>
      </c>
      <c r="R34" t="str">
        <f t="shared" si="7"/>
        <v>平泳ぎ</v>
      </c>
      <c r="S34" t="str">
        <f>Sheet9!B35</f>
        <v xml:space="preserve">  50m</v>
      </c>
      <c r="T34" t="s">
        <v>197</v>
      </c>
      <c r="U34" t="s">
        <v>198</v>
      </c>
      <c r="V34" t="str">
        <f t="shared" si="3"/>
        <v>男子平泳ぎ  50m予選無差別</v>
      </c>
      <c r="Y34">
        <f t="shared" si="4"/>
        <v>729</v>
      </c>
      <c r="Z34" t="str">
        <f t="shared" si="2"/>
        <v/>
      </c>
      <c r="AA34" t="str">
        <f t="shared" si="5"/>
        <v>男子平泳ぎ  50m予選無差別</v>
      </c>
    </row>
    <row r="35" spans="1:27" x14ac:dyDescent="0.15">
      <c r="A35">
        <v>35</v>
      </c>
      <c r="B35">
        <f>IFERROR(VLOOKUP(A35,Sheet1!B:I,7,0),"")</f>
        <v>3</v>
      </c>
      <c r="C35" t="str">
        <f>IFERROR(VLOOKUP(B35,Sheet6!A:B,2,0),"")</f>
        <v/>
      </c>
      <c r="D35" t="str">
        <f>IFERROR(VLOOKUP(A35,Sheet1!B:I,4,0),"")</f>
        <v>リレー</v>
      </c>
      <c r="E35" t="str">
        <f>IFERROR(VLOOKUP(A35,Sheet1!B:I,5,0),"")</f>
        <v xml:space="preserve"> 400m</v>
      </c>
      <c r="F35" t="str">
        <f>IFERROR(VLOOKUP(A35,Sheet1!B:I,8,0),"")</f>
        <v>タイム決勝</v>
      </c>
      <c r="G35">
        <f>IFERROR(VLOOKUP(A35,Sheet1!B:I,6,0),"")</f>
        <v>1</v>
      </c>
      <c r="H35" t="str">
        <f>IFERROR(VLOOKUP(G35,Sheet5!A:B,2,0),"")</f>
        <v>無差別</v>
      </c>
      <c r="I35" t="str">
        <f t="shared" si="6"/>
        <v>リレー 400mタイム決勝無差別</v>
      </c>
      <c r="M35">
        <v>35</v>
      </c>
      <c r="N35">
        <f>Sheet9!D36</f>
        <v>730</v>
      </c>
      <c r="O35">
        <f>Sheet9!E36</f>
        <v>1</v>
      </c>
      <c r="P35" t="str">
        <f>IFERROR(VLOOKUP(O35,Sheet6!A:B,2,0),"")</f>
        <v>男子</v>
      </c>
      <c r="Q35" t="str">
        <f>Sheet9!A36</f>
        <v>バタフライ　　</v>
      </c>
      <c r="R35" t="str">
        <f t="shared" si="7"/>
        <v>バタフライ</v>
      </c>
      <c r="S35" t="str">
        <f>Sheet9!B36</f>
        <v xml:space="preserve">  50m</v>
      </c>
      <c r="T35" t="s">
        <v>197</v>
      </c>
      <c r="U35" t="s">
        <v>198</v>
      </c>
      <c r="V35" t="str">
        <f t="shared" si="3"/>
        <v>男子バタフライ  50m予選無差別</v>
      </c>
      <c r="Y35">
        <f t="shared" si="4"/>
        <v>730</v>
      </c>
      <c r="Z35" t="str">
        <f t="shared" si="2"/>
        <v/>
      </c>
      <c r="AA35" t="str">
        <f t="shared" si="5"/>
        <v>男子バタフライ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731</v>
      </c>
      <c r="O36">
        <f>Sheet9!E37</f>
        <v>1</v>
      </c>
      <c r="P36" t="str">
        <f>IFERROR(VLOOKUP(O36,Sheet6!A:B,2,0),"")</f>
        <v>男子</v>
      </c>
      <c r="Q36" t="str">
        <f>Sheet9!A37</f>
        <v>個人メドレー　</v>
      </c>
      <c r="R36" t="str">
        <f t="shared" si="7"/>
        <v>個人メドレー</v>
      </c>
      <c r="S36" t="str">
        <f>Sheet9!B37</f>
        <v xml:space="preserve"> 200m</v>
      </c>
      <c r="T36" t="s">
        <v>197</v>
      </c>
      <c r="U36" t="s">
        <v>198</v>
      </c>
      <c r="V36" t="str">
        <f t="shared" si="3"/>
        <v>男子個人メドレー 200m予選無差別</v>
      </c>
      <c r="Y36">
        <f t="shared" si="4"/>
        <v>731</v>
      </c>
      <c r="Z36" t="str">
        <f t="shared" si="2"/>
        <v/>
      </c>
      <c r="AA36" t="str">
        <f t="shared" si="5"/>
        <v>男子個人メドレー 200m予選無差別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732</v>
      </c>
      <c r="O37">
        <f>Sheet9!E38</f>
        <v>1</v>
      </c>
      <c r="P37" t="str">
        <f>IFERROR(VLOOKUP(O37,Sheet6!A:B,2,0),"")</f>
        <v>男子</v>
      </c>
      <c r="Q37" t="str">
        <f>Sheet9!A38</f>
        <v>自由形　　　　</v>
      </c>
      <c r="R37" t="str">
        <f t="shared" si="7"/>
        <v>自由形</v>
      </c>
      <c r="S37" t="str">
        <f>Sheet9!B38</f>
        <v xml:space="preserve">  50m</v>
      </c>
      <c r="T37" t="s">
        <v>197</v>
      </c>
      <c r="U37" t="s">
        <v>198</v>
      </c>
      <c r="V37" t="str">
        <f t="shared" si="3"/>
        <v>男子自由形  50m予選無差別</v>
      </c>
      <c r="Y37">
        <f t="shared" si="4"/>
        <v>732</v>
      </c>
      <c r="Z37" t="str">
        <f t="shared" si="2"/>
        <v/>
      </c>
      <c r="AA37" t="str">
        <f t="shared" si="5"/>
        <v>男子自由形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733</v>
      </c>
      <c r="O38">
        <f>Sheet9!E39</f>
        <v>1</v>
      </c>
      <c r="P38" t="str">
        <f>IFERROR(VLOOKUP(O38,Sheet6!A:B,2,0),"")</f>
        <v>男子</v>
      </c>
      <c r="Q38" t="str">
        <f>Sheet9!A39</f>
        <v>背泳ぎ　　　　</v>
      </c>
      <c r="R38" t="str">
        <f t="shared" si="7"/>
        <v>背泳ぎ</v>
      </c>
      <c r="S38" t="str">
        <f>Sheet9!B39</f>
        <v xml:space="preserve"> 100m</v>
      </c>
      <c r="T38" t="s">
        <v>197</v>
      </c>
      <c r="U38" t="s">
        <v>198</v>
      </c>
      <c r="V38" t="str">
        <f t="shared" si="3"/>
        <v>男子背泳ぎ 100m予選無差別</v>
      </c>
      <c r="Y38">
        <f t="shared" si="4"/>
        <v>733</v>
      </c>
      <c r="Z38" t="str">
        <f t="shared" si="2"/>
        <v/>
      </c>
      <c r="AA38" t="str">
        <f t="shared" si="5"/>
        <v>男子背泳ぎ 100m予選無差別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734</v>
      </c>
      <c r="O39">
        <f>Sheet9!E40</f>
        <v>1</v>
      </c>
      <c r="P39" t="str">
        <f>IFERROR(VLOOKUP(O39,Sheet6!A:B,2,0),"")</f>
        <v>男子</v>
      </c>
      <c r="Q39" t="str">
        <f>Sheet9!A40</f>
        <v>自由形　　　　</v>
      </c>
      <c r="R39" t="str">
        <f t="shared" si="7"/>
        <v>自由形</v>
      </c>
      <c r="S39" t="str">
        <f>Sheet9!B40</f>
        <v xml:space="preserve"> 100m</v>
      </c>
      <c r="T39" t="s">
        <v>197</v>
      </c>
      <c r="U39" t="s">
        <v>198</v>
      </c>
      <c r="V39" t="str">
        <f t="shared" si="3"/>
        <v>男子自由形 100m予選無差別</v>
      </c>
      <c r="Y39">
        <f t="shared" si="4"/>
        <v>734</v>
      </c>
      <c r="Z39" t="str">
        <f t="shared" si="2"/>
        <v/>
      </c>
      <c r="AA39" t="str">
        <f t="shared" si="5"/>
        <v>男子自由形 100m予選無差別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735</v>
      </c>
      <c r="O40">
        <f>Sheet9!E41</f>
        <v>1</v>
      </c>
      <c r="P40" t="str">
        <f>IFERROR(VLOOKUP(O40,Sheet6!A:B,2,0),"")</f>
        <v>男子</v>
      </c>
      <c r="Q40" t="str">
        <f>Sheet9!A41</f>
        <v>背泳ぎ　　　　</v>
      </c>
      <c r="R40" t="str">
        <f t="shared" si="7"/>
        <v>背泳ぎ</v>
      </c>
      <c r="S40" t="str">
        <f>Sheet9!B41</f>
        <v xml:space="preserve">  50m</v>
      </c>
      <c r="T40" t="s">
        <v>197</v>
      </c>
      <c r="U40" t="s">
        <v>198</v>
      </c>
      <c r="V40" t="str">
        <f t="shared" si="3"/>
        <v>男子背泳ぎ  50m予選無差別</v>
      </c>
      <c r="Y40">
        <f t="shared" si="4"/>
        <v>735</v>
      </c>
      <c r="Z40" t="str">
        <f t="shared" si="2"/>
        <v/>
      </c>
      <c r="AA40" t="str">
        <f t="shared" si="5"/>
        <v>男子背泳ぎ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736</v>
      </c>
      <c r="O41">
        <f>Sheet9!E42</f>
        <v>1</v>
      </c>
      <c r="P41" t="str">
        <f>IFERROR(VLOOKUP(O41,Sheet6!A:B,2,0),"")</f>
        <v>男子</v>
      </c>
      <c r="Q41" t="str">
        <f>Sheet9!A42</f>
        <v>平泳ぎ　　　　</v>
      </c>
      <c r="R41" t="str">
        <f t="shared" si="7"/>
        <v>平泳ぎ</v>
      </c>
      <c r="S41" t="str">
        <f>Sheet9!B42</f>
        <v xml:space="preserve">  50m</v>
      </c>
      <c r="T41" t="s">
        <v>197</v>
      </c>
      <c r="U41" t="s">
        <v>198</v>
      </c>
      <c r="V41" t="str">
        <f t="shared" si="3"/>
        <v>男子平泳ぎ  50m予選無差別</v>
      </c>
      <c r="Y41">
        <f t="shared" si="4"/>
        <v>736</v>
      </c>
      <c r="Z41" t="str">
        <f t="shared" si="2"/>
        <v/>
      </c>
      <c r="AA41" t="str">
        <f t="shared" si="5"/>
        <v>男子平泳ぎ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737</v>
      </c>
      <c r="O42">
        <f>Sheet9!E43</f>
        <v>1</v>
      </c>
      <c r="P42" t="str">
        <f>IFERROR(VLOOKUP(O42,Sheet6!A:B,2,0),"")</f>
        <v>男子</v>
      </c>
      <c r="Q42" t="str">
        <f>Sheet9!A43</f>
        <v>バタフライ　　</v>
      </c>
      <c r="R42" t="str">
        <f t="shared" si="7"/>
        <v>バタフライ</v>
      </c>
      <c r="S42" t="str">
        <f>Sheet9!B43</f>
        <v xml:space="preserve"> 100m</v>
      </c>
      <c r="T42" t="s">
        <v>197</v>
      </c>
      <c r="U42" t="s">
        <v>198</v>
      </c>
      <c r="V42" t="str">
        <f t="shared" si="3"/>
        <v>男子バタフライ 100m予選無差別</v>
      </c>
      <c r="Y42">
        <f t="shared" si="4"/>
        <v>737</v>
      </c>
      <c r="Z42" t="str">
        <f t="shared" si="2"/>
        <v/>
      </c>
      <c r="AA42" t="str">
        <f t="shared" si="5"/>
        <v>男子バタフライ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738</v>
      </c>
      <c r="O43">
        <f>Sheet9!E44</f>
        <v>1</v>
      </c>
      <c r="P43" t="str">
        <f>IFERROR(VLOOKUP(O43,Sheet6!A:B,2,0),"")</f>
        <v>男子</v>
      </c>
      <c r="Q43" t="str">
        <f>Sheet9!A44</f>
        <v>自由形　　　　</v>
      </c>
      <c r="R43" t="str">
        <f t="shared" si="7"/>
        <v>自由形</v>
      </c>
      <c r="S43" t="str">
        <f>Sheet9!B44</f>
        <v xml:space="preserve">  50m</v>
      </c>
      <c r="T43" t="s">
        <v>197</v>
      </c>
      <c r="U43" t="s">
        <v>198</v>
      </c>
      <c r="V43" t="str">
        <f t="shared" si="3"/>
        <v>男子自由形  50m予選無差別</v>
      </c>
      <c r="Y43">
        <f t="shared" si="4"/>
        <v>738</v>
      </c>
      <c r="Z43" t="str">
        <f t="shared" si="2"/>
        <v/>
      </c>
      <c r="AA43" t="str">
        <f t="shared" si="5"/>
        <v>男子自由形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739</v>
      </c>
      <c r="O44">
        <f>Sheet9!E45</f>
        <v>1</v>
      </c>
      <c r="P44" t="str">
        <f>IFERROR(VLOOKUP(O44,Sheet6!A:B,2,0),"")</f>
        <v>男子</v>
      </c>
      <c r="Q44" t="str">
        <f>Sheet9!A45</f>
        <v>背泳ぎ　　　　</v>
      </c>
      <c r="R44" t="str">
        <f t="shared" si="7"/>
        <v>背泳ぎ</v>
      </c>
      <c r="S44" t="str">
        <f>Sheet9!B45</f>
        <v xml:space="preserve">  50m</v>
      </c>
      <c r="T44" t="s">
        <v>197</v>
      </c>
      <c r="U44" t="s">
        <v>198</v>
      </c>
      <c r="V44" t="str">
        <f t="shared" si="3"/>
        <v>男子背泳ぎ  50m予選無差別</v>
      </c>
      <c r="Y44">
        <f t="shared" si="4"/>
        <v>739</v>
      </c>
      <c r="Z44" t="str">
        <f t="shared" si="2"/>
        <v/>
      </c>
      <c r="AA44" t="str">
        <f t="shared" si="5"/>
        <v>男子背泳ぎ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740</v>
      </c>
      <c r="O45">
        <f>Sheet9!E46</f>
        <v>1</v>
      </c>
      <c r="P45" t="str">
        <f>IFERROR(VLOOKUP(O45,Sheet6!A:B,2,0),"")</f>
        <v>男子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100m</v>
      </c>
      <c r="T45" t="s">
        <v>197</v>
      </c>
      <c r="U45" t="s">
        <v>198</v>
      </c>
      <c r="V45" t="str">
        <f t="shared" si="3"/>
        <v>男子背泳ぎ 100m予選無差別</v>
      </c>
      <c r="Y45">
        <f t="shared" si="4"/>
        <v>740</v>
      </c>
      <c r="Z45" t="str">
        <f t="shared" si="2"/>
        <v/>
      </c>
      <c r="AA45" t="str">
        <f t="shared" si="5"/>
        <v>男子背泳ぎ 100m予選無差別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741</v>
      </c>
      <c r="O46">
        <f>Sheet9!E47</f>
        <v>1</v>
      </c>
      <c r="P46" t="str">
        <f>IFERROR(VLOOKUP(O46,Sheet6!A:B,2,0),"")</f>
        <v>男子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 50m</v>
      </c>
      <c r="T46" t="s">
        <v>197</v>
      </c>
      <c r="U46" t="s">
        <v>198</v>
      </c>
      <c r="V46" t="str">
        <f t="shared" si="3"/>
        <v>男子自由形  50m予選無差別</v>
      </c>
      <c r="Y46">
        <f t="shared" si="4"/>
        <v>741</v>
      </c>
      <c r="Z46" t="str">
        <f t="shared" si="2"/>
        <v/>
      </c>
      <c r="AA46" t="str">
        <f t="shared" si="5"/>
        <v>男子自由形  50m予選無差別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742</v>
      </c>
      <c r="O47">
        <f>Sheet9!E48</f>
        <v>1</v>
      </c>
      <c r="P47" t="str">
        <f>IFERROR(VLOOKUP(O47,Sheet6!A:B,2,0),"")</f>
        <v>男子</v>
      </c>
      <c r="Q47" t="str">
        <f>Sheet9!A48</f>
        <v>自由形　　　　</v>
      </c>
      <c r="R47" t="str">
        <f t="shared" si="7"/>
        <v>自由形</v>
      </c>
      <c r="S47" t="str">
        <f>Sheet9!B48</f>
        <v xml:space="preserve"> 100m</v>
      </c>
      <c r="T47" t="s">
        <v>197</v>
      </c>
      <c r="U47" t="s">
        <v>198</v>
      </c>
      <c r="V47" t="str">
        <f t="shared" si="3"/>
        <v>男子自由形 100m予選無差別</v>
      </c>
      <c r="Y47">
        <f t="shared" si="4"/>
        <v>742</v>
      </c>
      <c r="Z47" t="str">
        <f t="shared" si="2"/>
        <v/>
      </c>
      <c r="AA47" t="str">
        <f t="shared" si="5"/>
        <v>男子自由形 100m予選無差別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743</v>
      </c>
      <c r="O48">
        <f>Sheet9!E49</f>
        <v>1</v>
      </c>
      <c r="P48" t="str">
        <f>IFERROR(VLOOKUP(O48,Sheet6!A:B,2,0),"")</f>
        <v>男子</v>
      </c>
      <c r="Q48" t="str">
        <f>Sheet9!A49</f>
        <v>背泳ぎ　　　　</v>
      </c>
      <c r="R48" t="str">
        <f t="shared" si="7"/>
        <v>背泳ぎ</v>
      </c>
      <c r="S48" t="str">
        <f>Sheet9!B49</f>
        <v xml:space="preserve">  50m</v>
      </c>
      <c r="T48" t="s">
        <v>197</v>
      </c>
      <c r="U48" t="s">
        <v>198</v>
      </c>
      <c r="V48" t="str">
        <f t="shared" si="3"/>
        <v>男子背泳ぎ  50m予選無差別</v>
      </c>
      <c r="Y48">
        <f t="shared" si="4"/>
        <v>743</v>
      </c>
      <c r="Z48" t="str">
        <f t="shared" si="2"/>
        <v/>
      </c>
      <c r="AA48" t="str">
        <f t="shared" si="5"/>
        <v>男子背泳ぎ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744</v>
      </c>
      <c r="O49">
        <f>Sheet9!E50</f>
        <v>1</v>
      </c>
      <c r="P49" t="str">
        <f>IFERROR(VLOOKUP(O49,Sheet6!A:B,2,0),"")</f>
        <v>男子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 50m</v>
      </c>
      <c r="T49" t="s">
        <v>197</v>
      </c>
      <c r="U49" t="s">
        <v>198</v>
      </c>
      <c r="V49" t="str">
        <f t="shared" si="3"/>
        <v>男子自由形  50m予選無差別</v>
      </c>
      <c r="Y49">
        <f t="shared" si="4"/>
        <v>744</v>
      </c>
      <c r="Z49" t="str">
        <f t="shared" si="2"/>
        <v/>
      </c>
      <c r="AA49" t="str">
        <f t="shared" si="5"/>
        <v>男子自由形  50m予選無差別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745</v>
      </c>
      <c r="O50">
        <f>Sheet9!E51</f>
        <v>1</v>
      </c>
      <c r="P50" t="str">
        <f>IFERROR(VLOOKUP(O50,Sheet6!A:B,2,0),"")</f>
        <v>男子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100m</v>
      </c>
      <c r="T50" t="s">
        <v>197</v>
      </c>
      <c r="U50" t="s">
        <v>198</v>
      </c>
      <c r="V50" t="str">
        <f t="shared" si="3"/>
        <v>男子自由形 100m予選無差別</v>
      </c>
      <c r="Y50">
        <f t="shared" si="4"/>
        <v>745</v>
      </c>
      <c r="Z50" t="str">
        <f t="shared" si="2"/>
        <v/>
      </c>
      <c r="AA50" t="str">
        <f t="shared" si="5"/>
        <v>男子自由形 100m予選無差別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746</v>
      </c>
      <c r="O51">
        <f>Sheet9!E52</f>
        <v>1</v>
      </c>
      <c r="P51" t="str">
        <f>IFERROR(VLOOKUP(O51,Sheet6!A:B,2,0),"")</f>
        <v>男子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 50m</v>
      </c>
      <c r="T51" t="s">
        <v>197</v>
      </c>
      <c r="U51" t="s">
        <v>198</v>
      </c>
      <c r="V51" t="str">
        <f t="shared" si="3"/>
        <v>男子背泳ぎ  50m予選無差別</v>
      </c>
      <c r="Y51">
        <f t="shared" si="4"/>
        <v>746</v>
      </c>
      <c r="Z51" t="str">
        <f t="shared" si="2"/>
        <v/>
      </c>
      <c r="AA51" t="str">
        <f t="shared" si="5"/>
        <v>男子背泳ぎ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747</v>
      </c>
      <c r="O52">
        <f>Sheet9!E53</f>
        <v>1</v>
      </c>
      <c r="P52" t="str">
        <f>IFERROR(VLOOKUP(O52,Sheet6!A:B,2,0),"")</f>
        <v>男子</v>
      </c>
      <c r="Q52" t="str">
        <f>Sheet9!A53</f>
        <v>平泳ぎ　　　　</v>
      </c>
      <c r="R52" t="str">
        <f t="shared" si="7"/>
        <v>平泳ぎ</v>
      </c>
      <c r="S52" t="str">
        <f>Sheet9!B53</f>
        <v xml:space="preserve">  50m</v>
      </c>
      <c r="T52" t="s">
        <v>197</v>
      </c>
      <c r="U52" t="s">
        <v>198</v>
      </c>
      <c r="V52" t="str">
        <f t="shared" si="3"/>
        <v>男子平泳ぎ  50m予選無差別</v>
      </c>
      <c r="Y52">
        <f t="shared" si="4"/>
        <v>747</v>
      </c>
      <c r="Z52" t="str">
        <f t="shared" si="2"/>
        <v/>
      </c>
      <c r="AA52" t="str">
        <f t="shared" si="5"/>
        <v>男子平泳ぎ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748</v>
      </c>
      <c r="O53">
        <f>Sheet9!E54</f>
        <v>1</v>
      </c>
      <c r="P53" t="str">
        <f>IFERROR(VLOOKUP(O53,Sheet6!A:B,2,0),"")</f>
        <v>男子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197</v>
      </c>
      <c r="U53" t="s">
        <v>198</v>
      </c>
      <c r="V53" t="str">
        <f t="shared" si="3"/>
        <v>男子自由形  50m予選無差別</v>
      </c>
      <c r="Y53">
        <f t="shared" si="4"/>
        <v>748</v>
      </c>
      <c r="Z53" t="str">
        <f t="shared" si="2"/>
        <v/>
      </c>
      <c r="AA53" t="str">
        <f t="shared" si="5"/>
        <v>男子自由形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749</v>
      </c>
      <c r="O54">
        <f>Sheet9!E55</f>
        <v>1</v>
      </c>
      <c r="P54" t="str">
        <f>IFERROR(VLOOKUP(O54,Sheet6!A:B,2,0),"")</f>
        <v>男子</v>
      </c>
      <c r="Q54" t="str">
        <f>Sheet9!A55</f>
        <v>背泳ぎ　　　　</v>
      </c>
      <c r="R54" t="str">
        <f t="shared" si="7"/>
        <v>背泳ぎ</v>
      </c>
      <c r="S54" t="str">
        <f>Sheet9!B55</f>
        <v xml:space="preserve">  50m</v>
      </c>
      <c r="T54" t="s">
        <v>197</v>
      </c>
      <c r="U54" t="s">
        <v>198</v>
      </c>
      <c r="V54" t="str">
        <f t="shared" si="3"/>
        <v>男子背泳ぎ  50m予選無差別</v>
      </c>
      <c r="Y54">
        <f t="shared" si="4"/>
        <v>749</v>
      </c>
      <c r="Z54" t="str">
        <f t="shared" si="2"/>
        <v/>
      </c>
      <c r="AA54" t="str">
        <f t="shared" si="5"/>
        <v>男子背泳ぎ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750</v>
      </c>
      <c r="O55">
        <f>Sheet9!E56</f>
        <v>1</v>
      </c>
      <c r="P55" t="str">
        <f>IFERROR(VLOOKUP(O55,Sheet6!A:B,2,0),"")</f>
        <v>男子</v>
      </c>
      <c r="Q55" t="str">
        <f>Sheet9!A56</f>
        <v>平泳ぎ　　　　</v>
      </c>
      <c r="R55" t="str">
        <f t="shared" si="7"/>
        <v>平泳ぎ</v>
      </c>
      <c r="S55" t="str">
        <f>Sheet9!B56</f>
        <v xml:space="preserve">  50m</v>
      </c>
      <c r="T55" t="s">
        <v>197</v>
      </c>
      <c r="U55" t="s">
        <v>198</v>
      </c>
      <c r="V55" t="str">
        <f t="shared" si="3"/>
        <v>男子平泳ぎ  50m予選無差別</v>
      </c>
      <c r="Y55">
        <f t="shared" si="4"/>
        <v>750</v>
      </c>
      <c r="Z55" t="str">
        <f t="shared" si="2"/>
        <v/>
      </c>
      <c r="AA55" t="str">
        <f t="shared" si="5"/>
        <v>男子平泳ぎ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751</v>
      </c>
      <c r="O56">
        <f>Sheet9!E57</f>
        <v>1</v>
      </c>
      <c r="P56" t="str">
        <f>IFERROR(VLOOKUP(O56,Sheet6!A:B,2,0),"")</f>
        <v>男子</v>
      </c>
      <c r="Q56" t="str">
        <f>Sheet9!A57</f>
        <v>バタフライ　　</v>
      </c>
      <c r="R56" t="str">
        <f t="shared" si="7"/>
        <v>バタフライ</v>
      </c>
      <c r="S56" t="str">
        <f>Sheet9!B57</f>
        <v xml:space="preserve">  50m</v>
      </c>
      <c r="T56" t="s">
        <v>197</v>
      </c>
      <c r="U56" t="s">
        <v>198</v>
      </c>
      <c r="V56" t="str">
        <f t="shared" si="3"/>
        <v>男子バタフライ  50m予選無差別</v>
      </c>
      <c r="Y56">
        <f t="shared" si="4"/>
        <v>751</v>
      </c>
      <c r="Z56" t="str">
        <f t="shared" si="2"/>
        <v/>
      </c>
      <c r="AA56" t="str">
        <f t="shared" si="5"/>
        <v>男子バタフライ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752</v>
      </c>
      <c r="O57">
        <f>Sheet9!E58</f>
        <v>1</v>
      </c>
      <c r="P57" t="str">
        <f>IFERROR(VLOOKUP(O57,Sheet6!A:B,2,0),"")</f>
        <v>男子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 50m</v>
      </c>
      <c r="T57" t="s">
        <v>197</v>
      </c>
      <c r="U57" t="s">
        <v>198</v>
      </c>
      <c r="V57" t="str">
        <f t="shared" si="3"/>
        <v>男子自由形  50m予選無差別</v>
      </c>
      <c r="Y57">
        <f t="shared" si="4"/>
        <v>752</v>
      </c>
      <c r="Z57" t="str">
        <f t="shared" si="2"/>
        <v/>
      </c>
      <c r="AA57" t="str">
        <f t="shared" si="5"/>
        <v>男子自由形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753</v>
      </c>
      <c r="O58">
        <f>Sheet9!E59</f>
        <v>1</v>
      </c>
      <c r="P58" t="str">
        <f>IFERROR(VLOOKUP(O58,Sheet6!A:B,2,0),"")</f>
        <v>男子</v>
      </c>
      <c r="Q58" t="str">
        <f>Sheet9!A59</f>
        <v>背泳ぎ　　　　</v>
      </c>
      <c r="R58" t="str">
        <f t="shared" si="7"/>
        <v>背泳ぎ</v>
      </c>
      <c r="S58" t="str">
        <f>Sheet9!B59</f>
        <v xml:space="preserve">  50m</v>
      </c>
      <c r="T58" t="s">
        <v>197</v>
      </c>
      <c r="U58" t="s">
        <v>198</v>
      </c>
      <c r="V58" t="str">
        <f t="shared" si="3"/>
        <v>男子背泳ぎ  50m予選無差別</v>
      </c>
      <c r="Y58">
        <f t="shared" si="4"/>
        <v>753</v>
      </c>
      <c r="Z58" t="str">
        <f t="shared" si="2"/>
        <v/>
      </c>
      <c r="AA58" t="str">
        <f t="shared" si="5"/>
        <v>男子背泳ぎ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754</v>
      </c>
      <c r="O59">
        <f>Sheet9!E60</f>
        <v>1</v>
      </c>
      <c r="P59" t="str">
        <f>IFERROR(VLOOKUP(O59,Sheet6!A:B,2,0),"")</f>
        <v>男子</v>
      </c>
      <c r="Q59" t="str">
        <f>Sheet9!A60</f>
        <v>バタフライ　　</v>
      </c>
      <c r="R59" t="str">
        <f t="shared" si="7"/>
        <v>バタフライ</v>
      </c>
      <c r="S59" t="str">
        <f>Sheet9!B60</f>
        <v xml:space="preserve">  50m</v>
      </c>
      <c r="T59" t="s">
        <v>197</v>
      </c>
      <c r="U59" t="s">
        <v>198</v>
      </c>
      <c r="V59" t="str">
        <f t="shared" si="3"/>
        <v>男子バタフライ  50m予選無差別</v>
      </c>
      <c r="Y59">
        <f t="shared" si="4"/>
        <v>754</v>
      </c>
      <c r="Z59" t="str">
        <f t="shared" si="2"/>
        <v/>
      </c>
      <c r="AA59" t="str">
        <f t="shared" si="5"/>
        <v>男子バタフライ  50m予選無差別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755</v>
      </c>
      <c r="O60">
        <f>Sheet9!E61</f>
        <v>1</v>
      </c>
      <c r="P60" t="str">
        <f>IFERROR(VLOOKUP(O60,Sheet6!A:B,2,0),"")</f>
        <v>男子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 50m</v>
      </c>
      <c r="T60" t="s">
        <v>197</v>
      </c>
      <c r="U60" t="s">
        <v>198</v>
      </c>
      <c r="V60" t="str">
        <f t="shared" si="3"/>
        <v>男子自由形  50m予選無差別</v>
      </c>
      <c r="Y60">
        <f t="shared" si="4"/>
        <v>755</v>
      </c>
      <c r="Z60" t="str">
        <f t="shared" si="2"/>
        <v/>
      </c>
      <c r="AA60" t="str">
        <f t="shared" si="5"/>
        <v>男子自由形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756</v>
      </c>
      <c r="O61">
        <f>Sheet9!E62</f>
        <v>1</v>
      </c>
      <c r="P61" t="str">
        <f>IFERROR(VLOOKUP(O61,Sheet6!A:B,2,0),"")</f>
        <v>男子</v>
      </c>
      <c r="Q61" t="str">
        <f>Sheet9!A62</f>
        <v>背泳ぎ　　　　</v>
      </c>
      <c r="R61" t="str">
        <f t="shared" si="7"/>
        <v>背泳ぎ</v>
      </c>
      <c r="S61" t="str">
        <f>Sheet9!B62</f>
        <v xml:space="preserve">  50m</v>
      </c>
      <c r="T61" t="s">
        <v>197</v>
      </c>
      <c r="U61" t="s">
        <v>198</v>
      </c>
      <c r="V61" t="str">
        <f t="shared" si="3"/>
        <v>男子背泳ぎ  50m予選無差別</v>
      </c>
      <c r="Y61">
        <f t="shared" si="4"/>
        <v>756</v>
      </c>
      <c r="Z61" t="str">
        <f t="shared" si="2"/>
        <v/>
      </c>
      <c r="AA61" t="str">
        <f t="shared" si="5"/>
        <v>男子背泳ぎ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757</v>
      </c>
      <c r="O62">
        <f>Sheet9!E63</f>
        <v>1</v>
      </c>
      <c r="P62" t="str">
        <f>IFERROR(VLOOKUP(O62,Sheet6!A:B,2,0),"")</f>
        <v>男子</v>
      </c>
      <c r="Q62" t="str">
        <f>Sheet9!A63</f>
        <v>平泳ぎ　　　　</v>
      </c>
      <c r="R62" t="str">
        <f t="shared" si="7"/>
        <v>平泳ぎ</v>
      </c>
      <c r="S62" t="str">
        <f>Sheet9!B63</f>
        <v xml:space="preserve">  50m</v>
      </c>
      <c r="T62" t="s">
        <v>197</v>
      </c>
      <c r="U62" t="s">
        <v>198</v>
      </c>
      <c r="V62" t="str">
        <f t="shared" si="3"/>
        <v>男子平泳ぎ  50m予選無差別</v>
      </c>
      <c r="Y62">
        <f t="shared" si="4"/>
        <v>757</v>
      </c>
      <c r="Z62" t="str">
        <f t="shared" si="2"/>
        <v/>
      </c>
      <c r="AA62" t="str">
        <f t="shared" si="5"/>
        <v>男子平泳ぎ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758</v>
      </c>
      <c r="O63">
        <f>Sheet9!E64</f>
        <v>1</v>
      </c>
      <c r="P63" t="str">
        <f>IFERROR(VLOOKUP(O63,Sheet6!A:B,2,0),"")</f>
        <v>男子</v>
      </c>
      <c r="Q63" t="str">
        <f>Sheet9!A64</f>
        <v>バタフライ　　</v>
      </c>
      <c r="R63" t="str">
        <f t="shared" si="7"/>
        <v>バタフライ</v>
      </c>
      <c r="S63" t="str">
        <f>Sheet9!B64</f>
        <v xml:space="preserve">  50m</v>
      </c>
      <c r="T63" t="s">
        <v>197</v>
      </c>
      <c r="U63" t="s">
        <v>198</v>
      </c>
      <c r="V63" t="str">
        <f t="shared" si="3"/>
        <v>男子バタフライ  50m予選無差別</v>
      </c>
      <c r="Y63">
        <f t="shared" si="4"/>
        <v>758</v>
      </c>
      <c r="Z63" t="str">
        <f t="shared" si="2"/>
        <v/>
      </c>
      <c r="AA63" t="str">
        <f t="shared" si="5"/>
        <v>男子バタフライ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759</v>
      </c>
      <c r="O64">
        <f>Sheet9!E65</f>
        <v>1</v>
      </c>
      <c r="P64" t="str">
        <f>IFERROR(VLOOKUP(O64,Sheet6!A:B,2,0),"")</f>
        <v>男子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 50m</v>
      </c>
      <c r="T64" t="s">
        <v>197</v>
      </c>
      <c r="U64" t="s">
        <v>198</v>
      </c>
      <c r="V64" t="str">
        <f t="shared" si="3"/>
        <v>男子自由形  50m予選無差別</v>
      </c>
      <c r="Y64">
        <f t="shared" si="4"/>
        <v>759</v>
      </c>
      <c r="Z64" t="str">
        <f t="shared" si="2"/>
        <v/>
      </c>
      <c r="AA64" t="str">
        <f t="shared" si="5"/>
        <v>男子自由形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760</v>
      </c>
      <c r="O65">
        <f>Sheet9!E66</f>
        <v>1</v>
      </c>
      <c r="P65" t="str">
        <f>IFERROR(VLOOKUP(O65,Sheet6!A:B,2,0),"")</f>
        <v>男子</v>
      </c>
      <c r="Q65" t="str">
        <f>Sheet9!A66</f>
        <v>背泳ぎ　　　　</v>
      </c>
      <c r="R65" t="str">
        <f t="shared" ref="R65:R96" si="9">IFERROR(VLOOKUP(Q65,AG:AH,2,0),"")</f>
        <v>背泳ぎ</v>
      </c>
      <c r="S65" t="str">
        <f>Sheet9!B66</f>
        <v xml:space="preserve">  50m</v>
      </c>
      <c r="T65" t="s">
        <v>197</v>
      </c>
      <c r="U65" t="s">
        <v>198</v>
      </c>
      <c r="V65" t="str">
        <f t="shared" si="3"/>
        <v>男子背泳ぎ  50m予選無差別</v>
      </c>
      <c r="Y65">
        <f t="shared" si="4"/>
        <v>760</v>
      </c>
      <c r="Z65" t="str">
        <f t="shared" ref="Z65:Z128" si="10">IFERROR(VLOOKUP(V65,I:M,5,0),"")</f>
        <v/>
      </c>
      <c r="AA65" t="str">
        <f t="shared" si="5"/>
        <v>男子背泳ぎ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761</v>
      </c>
      <c r="O66">
        <f>Sheet9!E67</f>
        <v>1</v>
      </c>
      <c r="P66" t="str">
        <f>IFERROR(VLOOKUP(O66,Sheet6!A:B,2,0),"")</f>
        <v>男子</v>
      </c>
      <c r="Q66" t="str">
        <f>Sheet9!A67</f>
        <v>平泳ぎ　　　　</v>
      </c>
      <c r="R66" t="str">
        <f t="shared" si="9"/>
        <v>平泳ぎ</v>
      </c>
      <c r="S66" t="str">
        <f>Sheet9!B67</f>
        <v xml:space="preserve">  50m</v>
      </c>
      <c r="T66" t="s">
        <v>197</v>
      </c>
      <c r="U66" t="s">
        <v>198</v>
      </c>
      <c r="V66" t="str">
        <f t="shared" ref="V66:V129" si="12">CONCATENATE(P66,R66,S66,T66,U66)</f>
        <v>男子平泳ぎ  50m予選無差別</v>
      </c>
      <c r="Y66">
        <f t="shared" ref="Y66:Y129" si="13">N66</f>
        <v>761</v>
      </c>
      <c r="Z66" t="str">
        <f t="shared" si="10"/>
        <v/>
      </c>
      <c r="AA66" t="str">
        <f t="shared" ref="AA66:AA129" si="14">V66</f>
        <v>男子平泳ぎ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762</v>
      </c>
      <c r="O67">
        <f>Sheet9!E68</f>
        <v>1</v>
      </c>
      <c r="P67" t="str">
        <f>IFERROR(VLOOKUP(O67,Sheet6!A:B,2,0),"")</f>
        <v>男子</v>
      </c>
      <c r="Q67" t="str">
        <f>Sheet9!A68</f>
        <v>バタフライ　　</v>
      </c>
      <c r="R67" t="str">
        <f t="shared" si="9"/>
        <v>バタフライ</v>
      </c>
      <c r="S67" t="str">
        <f>Sheet9!B68</f>
        <v xml:space="preserve">  50m</v>
      </c>
      <c r="T67" t="s">
        <v>197</v>
      </c>
      <c r="U67" t="s">
        <v>198</v>
      </c>
      <c r="V67" t="str">
        <f t="shared" si="12"/>
        <v>男子バタフライ  50m予選無差別</v>
      </c>
      <c r="Y67">
        <f t="shared" si="13"/>
        <v>762</v>
      </c>
      <c r="Z67" t="str">
        <f t="shared" si="10"/>
        <v/>
      </c>
      <c r="AA67" t="str">
        <f t="shared" si="14"/>
        <v>男子バタフライ  50m予選無差別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763</v>
      </c>
      <c r="O68">
        <f>Sheet9!E69</f>
        <v>1</v>
      </c>
      <c r="P68" t="str">
        <f>IFERROR(VLOOKUP(O68,Sheet6!A:B,2,0),"")</f>
        <v>男子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 50m</v>
      </c>
      <c r="T68" t="s">
        <v>197</v>
      </c>
      <c r="U68" t="s">
        <v>198</v>
      </c>
      <c r="V68" t="str">
        <f t="shared" si="12"/>
        <v>男子自由形  50m予選無差別</v>
      </c>
      <c r="Y68">
        <f t="shared" si="13"/>
        <v>763</v>
      </c>
      <c r="Z68" t="str">
        <f t="shared" si="10"/>
        <v/>
      </c>
      <c r="AA68" t="str">
        <f t="shared" si="14"/>
        <v>男子自由形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764</v>
      </c>
      <c r="O69">
        <f>Sheet9!E70</f>
        <v>1</v>
      </c>
      <c r="P69" t="str">
        <f>IFERROR(VLOOKUP(O69,Sheet6!A:B,2,0),"")</f>
        <v>男子</v>
      </c>
      <c r="Q69" t="str">
        <f>Sheet9!A70</f>
        <v>背泳ぎ　　　　</v>
      </c>
      <c r="R69" t="str">
        <f t="shared" si="9"/>
        <v>背泳ぎ</v>
      </c>
      <c r="S69" t="str">
        <f>Sheet9!B70</f>
        <v xml:space="preserve">  50m</v>
      </c>
      <c r="T69" t="s">
        <v>197</v>
      </c>
      <c r="U69" t="s">
        <v>198</v>
      </c>
      <c r="V69" t="str">
        <f t="shared" si="12"/>
        <v>男子背泳ぎ  50m予選無差別</v>
      </c>
      <c r="Y69">
        <f t="shared" si="13"/>
        <v>764</v>
      </c>
      <c r="Z69" t="str">
        <f t="shared" si="10"/>
        <v/>
      </c>
      <c r="AA69" t="str">
        <f t="shared" si="14"/>
        <v>男子背泳ぎ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765</v>
      </c>
      <c r="O70">
        <f>Sheet9!E71</f>
        <v>1</v>
      </c>
      <c r="P70" t="str">
        <f>IFERROR(VLOOKUP(O70,Sheet6!A:B,2,0),"")</f>
        <v>男子</v>
      </c>
      <c r="Q70" t="str">
        <f>Sheet9!A71</f>
        <v>バタフライ　　</v>
      </c>
      <c r="R70" t="str">
        <f t="shared" si="9"/>
        <v>バタフライ</v>
      </c>
      <c r="S70" t="str">
        <f>Sheet9!B71</f>
        <v xml:space="preserve">  50m</v>
      </c>
      <c r="T70" t="s">
        <v>197</v>
      </c>
      <c r="U70" t="s">
        <v>198</v>
      </c>
      <c r="V70" t="str">
        <f t="shared" si="12"/>
        <v>男子バタフライ  50m予選無差別</v>
      </c>
      <c r="Y70">
        <f t="shared" si="13"/>
        <v>765</v>
      </c>
      <c r="Z70" t="str">
        <f t="shared" si="10"/>
        <v/>
      </c>
      <c r="AA70" t="str">
        <f t="shared" si="14"/>
        <v>男子バタフライ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766</v>
      </c>
      <c r="O71">
        <f>Sheet9!E72</f>
        <v>1</v>
      </c>
      <c r="P71" t="str">
        <f>IFERROR(VLOOKUP(O71,Sheet6!A:B,2,0),"")</f>
        <v>男子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 50m</v>
      </c>
      <c r="T71" t="s">
        <v>197</v>
      </c>
      <c r="U71" t="s">
        <v>198</v>
      </c>
      <c r="V71" t="str">
        <f t="shared" si="12"/>
        <v>男子自由形  50m予選無差別</v>
      </c>
      <c r="Y71">
        <f t="shared" si="13"/>
        <v>766</v>
      </c>
      <c r="Z71" t="str">
        <f t="shared" si="10"/>
        <v/>
      </c>
      <c r="AA71" t="str">
        <f t="shared" si="14"/>
        <v>男子自由形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767</v>
      </c>
      <c r="O72">
        <f>Sheet9!E73</f>
        <v>1</v>
      </c>
      <c r="P72" t="str">
        <f>IFERROR(VLOOKUP(O72,Sheet6!A:B,2,0),"")</f>
        <v>男子</v>
      </c>
      <c r="Q72" t="str">
        <f>Sheet9!A73</f>
        <v>背泳ぎ　　　　</v>
      </c>
      <c r="R72" t="str">
        <f t="shared" si="9"/>
        <v>背泳ぎ</v>
      </c>
      <c r="S72" t="str">
        <f>Sheet9!B73</f>
        <v xml:space="preserve">  50m</v>
      </c>
      <c r="T72" t="s">
        <v>197</v>
      </c>
      <c r="U72" t="s">
        <v>198</v>
      </c>
      <c r="V72" t="str">
        <f t="shared" si="12"/>
        <v>男子背泳ぎ  50m予選無差別</v>
      </c>
      <c r="Y72">
        <f t="shared" si="13"/>
        <v>767</v>
      </c>
      <c r="Z72" t="str">
        <f t="shared" si="10"/>
        <v/>
      </c>
      <c r="AA72" t="str">
        <f t="shared" si="14"/>
        <v>男子背泳ぎ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768</v>
      </c>
      <c r="O73">
        <f>Sheet9!E74</f>
        <v>1</v>
      </c>
      <c r="P73" t="str">
        <f>IFERROR(VLOOKUP(O73,Sheet6!A:B,2,0),"")</f>
        <v>男子</v>
      </c>
      <c r="Q73" t="str">
        <f>Sheet9!A74</f>
        <v>平泳ぎ　　　　</v>
      </c>
      <c r="R73" t="str">
        <f t="shared" si="9"/>
        <v>平泳ぎ</v>
      </c>
      <c r="S73" t="str">
        <f>Sheet9!B74</f>
        <v xml:space="preserve">  50m</v>
      </c>
      <c r="T73" t="s">
        <v>197</v>
      </c>
      <c r="U73" t="s">
        <v>198</v>
      </c>
      <c r="V73" t="str">
        <f t="shared" si="12"/>
        <v>男子平泳ぎ  50m予選無差別</v>
      </c>
      <c r="Y73">
        <f t="shared" si="13"/>
        <v>768</v>
      </c>
      <c r="Z73" t="str">
        <f t="shared" si="10"/>
        <v/>
      </c>
      <c r="AA73" t="str">
        <f t="shared" si="14"/>
        <v>男子平泳ぎ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769</v>
      </c>
      <c r="O74">
        <f>Sheet9!E75</f>
        <v>1</v>
      </c>
      <c r="P74" t="str">
        <f>IFERROR(VLOOKUP(O74,Sheet6!A:B,2,0),"")</f>
        <v>男子</v>
      </c>
      <c r="Q74" t="str">
        <f>Sheet9!A75</f>
        <v>バタフライ　　</v>
      </c>
      <c r="R74" t="str">
        <f t="shared" si="9"/>
        <v>バタフライ</v>
      </c>
      <c r="S74" t="str">
        <f>Sheet9!B75</f>
        <v xml:space="preserve">  50m</v>
      </c>
      <c r="T74" t="s">
        <v>197</v>
      </c>
      <c r="U74" t="s">
        <v>198</v>
      </c>
      <c r="V74" t="str">
        <f t="shared" si="12"/>
        <v>男子バタフライ  50m予選無差別</v>
      </c>
      <c r="Y74">
        <f t="shared" si="13"/>
        <v>769</v>
      </c>
      <c r="Z74" t="str">
        <f t="shared" si="10"/>
        <v/>
      </c>
      <c r="AA74" t="str">
        <f t="shared" si="14"/>
        <v>男子バタフライ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770</v>
      </c>
      <c r="O75">
        <f>Sheet9!E76</f>
        <v>2</v>
      </c>
      <c r="P75" t="str">
        <f>IFERROR(VLOOKUP(O75,Sheet6!A:B,2,0),"")</f>
        <v>女子</v>
      </c>
      <c r="Q75" t="str">
        <f>Sheet9!A76</f>
        <v>背泳ぎ　　　　</v>
      </c>
      <c r="R75" t="str">
        <f t="shared" si="9"/>
        <v>背泳ぎ</v>
      </c>
      <c r="S75" t="str">
        <f>Sheet9!B76</f>
        <v xml:space="preserve">  50m</v>
      </c>
      <c r="T75" t="s">
        <v>197</v>
      </c>
      <c r="U75" t="s">
        <v>198</v>
      </c>
      <c r="V75" t="str">
        <f t="shared" si="12"/>
        <v>女子背泳ぎ  50m予選無差別</v>
      </c>
      <c r="Y75">
        <f t="shared" si="13"/>
        <v>770</v>
      </c>
      <c r="Z75" t="str">
        <f t="shared" si="10"/>
        <v/>
      </c>
      <c r="AA75" t="str">
        <f t="shared" si="14"/>
        <v>女子背泳ぎ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771</v>
      </c>
      <c r="O76">
        <f>Sheet9!E77</f>
        <v>2</v>
      </c>
      <c r="P76" t="str">
        <f>IFERROR(VLOOKUP(O76,Sheet6!A:B,2,0),"")</f>
        <v>女子</v>
      </c>
      <c r="Q76" t="str">
        <f>Sheet9!A77</f>
        <v>個人メドレー　</v>
      </c>
      <c r="R76" t="str">
        <f t="shared" si="9"/>
        <v>個人メドレー</v>
      </c>
      <c r="S76" t="str">
        <f>Sheet9!B77</f>
        <v xml:space="preserve"> 200m</v>
      </c>
      <c r="T76" t="s">
        <v>197</v>
      </c>
      <c r="U76" t="s">
        <v>198</v>
      </c>
      <c r="V76" t="str">
        <f t="shared" si="12"/>
        <v>女子個人メドレー 200m予選無差別</v>
      </c>
      <c r="Y76">
        <f t="shared" si="13"/>
        <v>771</v>
      </c>
      <c r="Z76" t="str">
        <f t="shared" si="10"/>
        <v/>
      </c>
      <c r="AA76" t="str">
        <f t="shared" si="14"/>
        <v>女子個人メドレー 200m予選無差別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772</v>
      </c>
      <c r="O77">
        <f>Sheet9!E78</f>
        <v>2</v>
      </c>
      <c r="P77" t="str">
        <f>IFERROR(VLOOKUP(O77,Sheet6!A:B,2,0),"")</f>
        <v>女子</v>
      </c>
      <c r="Q77" t="str">
        <f>Sheet9!A78</f>
        <v>バタフライ　　</v>
      </c>
      <c r="R77" t="str">
        <f t="shared" si="9"/>
        <v>バタフライ</v>
      </c>
      <c r="S77" t="str">
        <f>Sheet9!B78</f>
        <v xml:space="preserve">  50m</v>
      </c>
      <c r="T77" t="s">
        <v>197</v>
      </c>
      <c r="U77" t="s">
        <v>198</v>
      </c>
      <c r="V77" t="str">
        <f t="shared" si="12"/>
        <v>女子バタフライ  50m予選無差別</v>
      </c>
      <c r="Y77">
        <f t="shared" si="13"/>
        <v>772</v>
      </c>
      <c r="Z77" t="str">
        <f t="shared" si="10"/>
        <v/>
      </c>
      <c r="AA77" t="str">
        <f t="shared" si="14"/>
        <v>女子バタフライ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773</v>
      </c>
      <c r="O78">
        <f>Sheet9!E79</f>
        <v>2</v>
      </c>
      <c r="P78" t="str">
        <f>IFERROR(VLOOKUP(O78,Sheet6!A:B,2,0),"")</f>
        <v>女子</v>
      </c>
      <c r="Q78" t="str">
        <f>Sheet9!A79</f>
        <v>バタフライ　　</v>
      </c>
      <c r="R78" t="str">
        <f t="shared" si="9"/>
        <v>バタフライ</v>
      </c>
      <c r="S78" t="str">
        <f>Sheet9!B79</f>
        <v xml:space="preserve"> 100m</v>
      </c>
      <c r="T78" t="s">
        <v>197</v>
      </c>
      <c r="U78" t="s">
        <v>198</v>
      </c>
      <c r="V78" t="str">
        <f t="shared" si="12"/>
        <v>女子バタフライ 100m予選無差別</v>
      </c>
      <c r="Y78">
        <f t="shared" si="13"/>
        <v>773</v>
      </c>
      <c r="Z78" t="str">
        <f t="shared" si="10"/>
        <v/>
      </c>
      <c r="AA78" t="str">
        <f t="shared" si="14"/>
        <v>女子バタフライ 100m予選無差別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112</v>
      </c>
      <c r="O79">
        <f>Sheet9!E80</f>
        <v>1</v>
      </c>
      <c r="P79" t="str">
        <f>IFERROR(VLOOKUP(O79,Sheet6!A:B,2,0),"")</f>
        <v>男子</v>
      </c>
      <c r="Q79" t="str">
        <f>Sheet9!A80</f>
        <v>平泳ぎ　　　　</v>
      </c>
      <c r="R79" t="str">
        <f t="shared" si="9"/>
        <v>平泳ぎ</v>
      </c>
      <c r="S79" t="str">
        <f>Sheet9!B80</f>
        <v xml:space="preserve">  50m</v>
      </c>
      <c r="T79" t="s">
        <v>197</v>
      </c>
      <c r="U79" t="s">
        <v>198</v>
      </c>
      <c r="V79" t="str">
        <f t="shared" si="12"/>
        <v>男子平泳ぎ  50m予選無差別</v>
      </c>
      <c r="Y79">
        <f t="shared" si="13"/>
        <v>112</v>
      </c>
      <c r="Z79" t="str">
        <f t="shared" si="10"/>
        <v/>
      </c>
      <c r="AA79" t="str">
        <f t="shared" si="14"/>
        <v>男子平泳ぎ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113</v>
      </c>
      <c r="O80">
        <f>Sheet9!E81</f>
        <v>1</v>
      </c>
      <c r="P80" t="str">
        <f>IFERROR(VLOOKUP(O80,Sheet6!A:B,2,0),"")</f>
        <v>男子</v>
      </c>
      <c r="Q80" t="str">
        <f>Sheet9!A81</f>
        <v>個人メドレー　</v>
      </c>
      <c r="R80" t="str">
        <f t="shared" si="9"/>
        <v>個人メドレー</v>
      </c>
      <c r="S80" t="str">
        <f>Sheet9!B81</f>
        <v xml:space="preserve"> 100m</v>
      </c>
      <c r="T80" t="s">
        <v>197</v>
      </c>
      <c r="U80" t="s">
        <v>198</v>
      </c>
      <c r="V80" t="str">
        <f t="shared" si="12"/>
        <v>男子個人メドレー 100m予選無差別</v>
      </c>
      <c r="Y80">
        <f t="shared" si="13"/>
        <v>113</v>
      </c>
      <c r="Z80" t="str">
        <f t="shared" si="10"/>
        <v/>
      </c>
      <c r="AA80" t="str">
        <f t="shared" si="14"/>
        <v>男子個人メドレー 100m予選無差別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114</v>
      </c>
      <c r="O81">
        <f>Sheet9!E82</f>
        <v>1</v>
      </c>
      <c r="P81" t="str">
        <f>IFERROR(VLOOKUP(O81,Sheet6!A:B,2,0),"")</f>
        <v>男子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 25m</v>
      </c>
      <c r="T81" t="s">
        <v>197</v>
      </c>
      <c r="U81" t="s">
        <v>198</v>
      </c>
      <c r="V81" t="str">
        <f t="shared" si="12"/>
        <v>男子自由形  25m予選無差別</v>
      </c>
      <c r="Y81">
        <f t="shared" si="13"/>
        <v>114</v>
      </c>
      <c r="Z81" t="str">
        <f t="shared" si="10"/>
        <v/>
      </c>
      <c r="AA81" t="str">
        <f t="shared" si="14"/>
        <v>男子自由形  25m予選無差別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115</v>
      </c>
      <c r="O82">
        <f>Sheet9!E83</f>
        <v>1</v>
      </c>
      <c r="P82" t="str">
        <f>IFERROR(VLOOKUP(O82,Sheet6!A:B,2,0),"")</f>
        <v>男子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 50m</v>
      </c>
      <c r="T82" t="s">
        <v>197</v>
      </c>
      <c r="U82" t="s">
        <v>198</v>
      </c>
      <c r="V82" t="str">
        <f t="shared" si="12"/>
        <v>男子自由形  50m予選無差別</v>
      </c>
      <c r="Y82">
        <f t="shared" si="13"/>
        <v>115</v>
      </c>
      <c r="Z82" t="str">
        <f t="shared" si="10"/>
        <v/>
      </c>
      <c r="AA82" t="str">
        <f t="shared" si="14"/>
        <v>男子自由形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116</v>
      </c>
      <c r="O83">
        <f>Sheet9!E84</f>
        <v>1</v>
      </c>
      <c r="P83" t="str">
        <f>IFERROR(VLOOKUP(O83,Sheet6!A:B,2,0),"")</f>
        <v>男子</v>
      </c>
      <c r="Q83" t="str">
        <f>Sheet9!A84</f>
        <v>平泳ぎ　　　　</v>
      </c>
      <c r="R83" t="str">
        <f t="shared" si="9"/>
        <v>平泳ぎ</v>
      </c>
      <c r="S83" t="str">
        <f>Sheet9!B84</f>
        <v xml:space="preserve">  50m</v>
      </c>
      <c r="T83" t="s">
        <v>197</v>
      </c>
      <c r="U83" t="s">
        <v>198</v>
      </c>
      <c r="V83" t="str">
        <f t="shared" si="12"/>
        <v>男子平泳ぎ  50m予選無差別</v>
      </c>
      <c r="Y83">
        <f t="shared" si="13"/>
        <v>116</v>
      </c>
      <c r="Z83" t="str">
        <f t="shared" si="10"/>
        <v/>
      </c>
      <c r="AA83" t="str">
        <f t="shared" si="14"/>
        <v>男子平泳ぎ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117</v>
      </c>
      <c r="O84">
        <f>Sheet9!E85</f>
        <v>1</v>
      </c>
      <c r="P84" t="str">
        <f>IFERROR(VLOOKUP(O84,Sheet6!A:B,2,0),"")</f>
        <v>男子</v>
      </c>
      <c r="Q84" t="str">
        <f>Sheet9!A85</f>
        <v>自由形　　　　</v>
      </c>
      <c r="R84" t="str">
        <f t="shared" si="9"/>
        <v>自由形</v>
      </c>
      <c r="S84" t="str">
        <f>Sheet9!B85</f>
        <v xml:space="preserve">  50m</v>
      </c>
      <c r="T84" t="s">
        <v>197</v>
      </c>
      <c r="U84" t="s">
        <v>198</v>
      </c>
      <c r="V84" t="str">
        <f t="shared" si="12"/>
        <v>男子自由形  50m予選無差別</v>
      </c>
      <c r="Y84">
        <f t="shared" si="13"/>
        <v>117</v>
      </c>
      <c r="Z84" t="str">
        <f t="shared" si="10"/>
        <v/>
      </c>
      <c r="AA84" t="str">
        <f t="shared" si="14"/>
        <v>男子自由形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118</v>
      </c>
      <c r="O85">
        <f>Sheet9!E86</f>
        <v>1</v>
      </c>
      <c r="P85" t="str">
        <f>IFERROR(VLOOKUP(O85,Sheet6!A:B,2,0),"")</f>
        <v>男子</v>
      </c>
      <c r="Q85" t="str">
        <f>Sheet9!A86</f>
        <v>バタフライ　　</v>
      </c>
      <c r="R85" t="str">
        <f t="shared" si="9"/>
        <v>バタフライ</v>
      </c>
      <c r="S85" t="str">
        <f>Sheet9!B86</f>
        <v xml:space="preserve">  50m</v>
      </c>
      <c r="T85" t="s">
        <v>197</v>
      </c>
      <c r="U85" t="s">
        <v>198</v>
      </c>
      <c r="V85" t="str">
        <f t="shared" si="12"/>
        <v>男子バタフライ  50m予選無差別</v>
      </c>
      <c r="Y85">
        <f t="shared" si="13"/>
        <v>118</v>
      </c>
      <c r="Z85" t="str">
        <f t="shared" si="10"/>
        <v/>
      </c>
      <c r="AA85" t="str">
        <f t="shared" si="14"/>
        <v>男子バタフライ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119</v>
      </c>
      <c r="O86">
        <f>Sheet9!E87</f>
        <v>1</v>
      </c>
      <c r="P86" t="str">
        <f>IFERROR(VLOOKUP(O86,Sheet6!A:B,2,0),"")</f>
        <v>男子</v>
      </c>
      <c r="Q86" t="str">
        <f>Sheet9!A87</f>
        <v>自由形　　　　</v>
      </c>
      <c r="R86" t="str">
        <f t="shared" si="9"/>
        <v>自由形</v>
      </c>
      <c r="S86" t="str">
        <f>Sheet9!B87</f>
        <v xml:space="preserve">  50m</v>
      </c>
      <c r="T86" t="s">
        <v>197</v>
      </c>
      <c r="U86" t="s">
        <v>198</v>
      </c>
      <c r="V86" t="str">
        <f t="shared" si="12"/>
        <v>男子自由形  50m予選無差別</v>
      </c>
      <c r="Y86">
        <f t="shared" si="13"/>
        <v>119</v>
      </c>
      <c r="Z86" t="str">
        <f t="shared" si="10"/>
        <v/>
      </c>
      <c r="AA86" t="str">
        <f t="shared" si="14"/>
        <v>男子自由形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120</v>
      </c>
      <c r="O87">
        <f>Sheet9!E88</f>
        <v>1</v>
      </c>
      <c r="P87" t="str">
        <f>IFERROR(VLOOKUP(O87,Sheet6!A:B,2,0),"")</f>
        <v>男子</v>
      </c>
      <c r="Q87" t="str">
        <f>Sheet9!A88</f>
        <v>自由形　　　　</v>
      </c>
      <c r="R87" t="str">
        <f t="shared" si="9"/>
        <v>自由形</v>
      </c>
      <c r="S87" t="str">
        <f>Sheet9!B88</f>
        <v xml:space="preserve">  50m</v>
      </c>
      <c r="T87" t="s">
        <v>197</v>
      </c>
      <c r="U87" t="s">
        <v>198</v>
      </c>
      <c r="V87" t="str">
        <f t="shared" si="12"/>
        <v>男子自由形  50m予選無差別</v>
      </c>
      <c r="Y87">
        <f t="shared" si="13"/>
        <v>120</v>
      </c>
      <c r="Z87" t="str">
        <f t="shared" si="10"/>
        <v/>
      </c>
      <c r="AA87" t="str">
        <f t="shared" si="14"/>
        <v>男子自由形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121</v>
      </c>
      <c r="O88">
        <f>Sheet9!E89</f>
        <v>1</v>
      </c>
      <c r="P88" t="str">
        <f>IFERROR(VLOOKUP(O88,Sheet6!A:B,2,0),"")</f>
        <v>男子</v>
      </c>
      <c r="Q88" t="str">
        <f>Sheet9!A89</f>
        <v>背泳ぎ　　　　</v>
      </c>
      <c r="R88" t="str">
        <f t="shared" si="9"/>
        <v>背泳ぎ</v>
      </c>
      <c r="S88" t="str">
        <f>Sheet9!B89</f>
        <v xml:space="preserve">  50m</v>
      </c>
      <c r="T88" t="s">
        <v>197</v>
      </c>
      <c r="U88" t="s">
        <v>198</v>
      </c>
      <c r="V88" t="str">
        <f t="shared" si="12"/>
        <v>男子背泳ぎ  50m予選無差別</v>
      </c>
      <c r="Y88">
        <f t="shared" si="13"/>
        <v>121</v>
      </c>
      <c r="Z88" t="str">
        <f t="shared" si="10"/>
        <v/>
      </c>
      <c r="AA88" t="str">
        <f t="shared" si="14"/>
        <v>男子背泳ぎ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122</v>
      </c>
      <c r="O89">
        <f>Sheet9!E90</f>
        <v>1</v>
      </c>
      <c r="P89" t="str">
        <f>IFERROR(VLOOKUP(O89,Sheet6!A:B,2,0),"")</f>
        <v>男子</v>
      </c>
      <c r="Q89" t="str">
        <f>Sheet9!A90</f>
        <v>平泳ぎ　　　　</v>
      </c>
      <c r="R89" t="str">
        <f t="shared" si="9"/>
        <v>平泳ぎ</v>
      </c>
      <c r="S89" t="str">
        <f>Sheet9!B90</f>
        <v xml:space="preserve">  50m</v>
      </c>
      <c r="T89" t="s">
        <v>197</v>
      </c>
      <c r="U89" t="s">
        <v>198</v>
      </c>
      <c r="V89" t="str">
        <f t="shared" si="12"/>
        <v>男子平泳ぎ  50m予選無差別</v>
      </c>
      <c r="Y89">
        <f t="shared" si="13"/>
        <v>122</v>
      </c>
      <c r="Z89" t="str">
        <f t="shared" si="10"/>
        <v/>
      </c>
      <c r="AA89" t="str">
        <f t="shared" si="14"/>
        <v>男子平泳ぎ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123</v>
      </c>
      <c r="O90">
        <f>Sheet9!E91</f>
        <v>1</v>
      </c>
      <c r="P90" t="str">
        <f>IFERROR(VLOOKUP(O90,Sheet6!A:B,2,0),"")</f>
        <v>男子</v>
      </c>
      <c r="Q90" t="str">
        <f>Sheet9!A91</f>
        <v>自由形　　　　</v>
      </c>
      <c r="R90" t="str">
        <f t="shared" si="9"/>
        <v>自由形</v>
      </c>
      <c r="S90" t="str">
        <f>Sheet9!B91</f>
        <v xml:space="preserve">  25m</v>
      </c>
      <c r="T90" t="s">
        <v>197</v>
      </c>
      <c r="U90" t="s">
        <v>198</v>
      </c>
      <c r="V90" t="str">
        <f t="shared" si="12"/>
        <v>男子自由形  25m予選無差別</v>
      </c>
      <c r="Y90">
        <f t="shared" si="13"/>
        <v>123</v>
      </c>
      <c r="Z90" t="str">
        <f t="shared" si="10"/>
        <v/>
      </c>
      <c r="AA90" t="str">
        <f t="shared" si="14"/>
        <v>男子自由形  25m予選無差別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124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197</v>
      </c>
      <c r="U91" t="s">
        <v>198</v>
      </c>
      <c r="V91" t="str">
        <f t="shared" si="12"/>
        <v>男子自由形  50m予選無差別</v>
      </c>
      <c r="Y91">
        <f t="shared" si="13"/>
        <v>124</v>
      </c>
      <c r="Z91" t="str">
        <f t="shared" si="10"/>
        <v/>
      </c>
      <c r="AA91" t="str">
        <f t="shared" si="14"/>
        <v>男子自由形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125</v>
      </c>
      <c r="O92">
        <f>Sheet9!E93</f>
        <v>1</v>
      </c>
      <c r="P92" t="str">
        <f>IFERROR(VLOOKUP(O92,Sheet6!A:B,2,0),"")</f>
        <v>男子</v>
      </c>
      <c r="Q92" t="str">
        <f>Sheet9!A93</f>
        <v>平泳ぎ　　　　</v>
      </c>
      <c r="R92" t="str">
        <f t="shared" si="9"/>
        <v>平泳ぎ</v>
      </c>
      <c r="S92" t="str">
        <f>Sheet9!B93</f>
        <v xml:space="preserve">  50m</v>
      </c>
      <c r="T92" t="s">
        <v>197</v>
      </c>
      <c r="U92" t="s">
        <v>198</v>
      </c>
      <c r="V92" t="str">
        <f t="shared" si="12"/>
        <v>男子平泳ぎ  50m予選無差別</v>
      </c>
      <c r="Y92">
        <f t="shared" si="13"/>
        <v>125</v>
      </c>
      <c r="Z92" t="str">
        <f t="shared" si="10"/>
        <v/>
      </c>
      <c r="AA92" t="str">
        <f t="shared" si="14"/>
        <v>男子平泳ぎ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126</v>
      </c>
      <c r="O93">
        <f>Sheet9!E94</f>
        <v>1</v>
      </c>
      <c r="P93" t="str">
        <f>IFERROR(VLOOKUP(O93,Sheet6!A:B,2,0),"")</f>
        <v>男子</v>
      </c>
      <c r="Q93" t="str">
        <f>Sheet9!A94</f>
        <v>自由形　　　　</v>
      </c>
      <c r="R93" t="str">
        <f t="shared" si="9"/>
        <v>自由形</v>
      </c>
      <c r="S93" t="str">
        <f>Sheet9!B94</f>
        <v xml:space="preserve">  50m</v>
      </c>
      <c r="T93" t="s">
        <v>197</v>
      </c>
      <c r="U93" t="s">
        <v>198</v>
      </c>
      <c r="V93" t="str">
        <f t="shared" si="12"/>
        <v>男子自由形  50m予選無差別</v>
      </c>
      <c r="Y93">
        <f t="shared" si="13"/>
        <v>126</v>
      </c>
      <c r="Z93" t="str">
        <f t="shared" si="10"/>
        <v/>
      </c>
      <c r="AA93" t="str">
        <f t="shared" si="14"/>
        <v>男子自由形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127</v>
      </c>
      <c r="O94">
        <f>Sheet9!E95</f>
        <v>1</v>
      </c>
      <c r="P94" t="str">
        <f>IFERROR(VLOOKUP(O94,Sheet6!A:B,2,0),"")</f>
        <v>男子</v>
      </c>
      <c r="Q94" t="str">
        <f>Sheet9!A95</f>
        <v>背泳ぎ　　　　</v>
      </c>
      <c r="R94" t="str">
        <f t="shared" si="9"/>
        <v>背泳ぎ</v>
      </c>
      <c r="S94" t="str">
        <f>Sheet9!B95</f>
        <v xml:space="preserve">  50m</v>
      </c>
      <c r="T94" t="s">
        <v>197</v>
      </c>
      <c r="U94" t="s">
        <v>198</v>
      </c>
      <c r="V94" t="str">
        <f t="shared" si="12"/>
        <v>男子背泳ぎ  50m予選無差別</v>
      </c>
      <c r="Y94">
        <f t="shared" si="13"/>
        <v>127</v>
      </c>
      <c r="Z94" t="str">
        <f t="shared" si="10"/>
        <v/>
      </c>
      <c r="AA94" t="str">
        <f t="shared" si="14"/>
        <v>男子背泳ぎ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128</v>
      </c>
      <c r="O95">
        <f>Sheet9!E96</f>
        <v>1</v>
      </c>
      <c r="P95" t="str">
        <f>IFERROR(VLOOKUP(O95,Sheet6!A:B,2,0),"")</f>
        <v>男子</v>
      </c>
      <c r="Q95" t="str">
        <f>Sheet9!A96</f>
        <v>自由形　　　　</v>
      </c>
      <c r="R95" t="str">
        <f t="shared" si="9"/>
        <v>自由形</v>
      </c>
      <c r="S95" t="str">
        <f>Sheet9!B96</f>
        <v xml:space="preserve">  50m</v>
      </c>
      <c r="T95" t="s">
        <v>197</v>
      </c>
      <c r="U95" t="s">
        <v>198</v>
      </c>
      <c r="V95" t="str">
        <f t="shared" si="12"/>
        <v>男子自由形  50m予選無差別</v>
      </c>
      <c r="Y95">
        <f t="shared" si="13"/>
        <v>128</v>
      </c>
      <c r="Z95" t="str">
        <f t="shared" si="10"/>
        <v/>
      </c>
      <c r="AA95" t="str">
        <f t="shared" si="14"/>
        <v>男子自由形  50m予選無差別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129</v>
      </c>
      <c r="O96">
        <f>Sheet9!E97</f>
        <v>1</v>
      </c>
      <c r="P96" t="str">
        <f>IFERROR(VLOOKUP(O96,Sheet6!A:B,2,0),"")</f>
        <v>男子</v>
      </c>
      <c r="Q96" t="str">
        <f>Sheet9!A97</f>
        <v>背泳ぎ　　　　</v>
      </c>
      <c r="R96" t="str">
        <f t="shared" si="9"/>
        <v>背泳ぎ</v>
      </c>
      <c r="S96" t="str">
        <f>Sheet9!B97</f>
        <v xml:space="preserve">  50m</v>
      </c>
      <c r="T96" t="s">
        <v>197</v>
      </c>
      <c r="U96" t="s">
        <v>198</v>
      </c>
      <c r="V96" t="str">
        <f t="shared" si="12"/>
        <v>男子背泳ぎ  50m予選無差別</v>
      </c>
      <c r="Y96">
        <f t="shared" si="13"/>
        <v>129</v>
      </c>
      <c r="Z96" t="str">
        <f t="shared" si="10"/>
        <v/>
      </c>
      <c r="AA96" t="str">
        <f t="shared" si="14"/>
        <v>男子背泳ぎ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130</v>
      </c>
      <c r="O97">
        <f>Sheet9!E98</f>
        <v>1</v>
      </c>
      <c r="P97" t="str">
        <f>IFERROR(VLOOKUP(O97,Sheet6!A:B,2,0),"")</f>
        <v>男子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 25m</v>
      </c>
      <c r="T97" t="s">
        <v>197</v>
      </c>
      <c r="U97" t="s">
        <v>198</v>
      </c>
      <c r="V97" t="str">
        <f t="shared" si="12"/>
        <v>男子自由形  25m予選無差別</v>
      </c>
      <c r="Y97">
        <f t="shared" si="13"/>
        <v>130</v>
      </c>
      <c r="Z97" t="str">
        <f t="shared" si="10"/>
        <v/>
      </c>
      <c r="AA97" t="str">
        <f t="shared" si="14"/>
        <v>男子自由形  25m予選無差別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131</v>
      </c>
      <c r="O98">
        <f>Sheet9!E99</f>
        <v>1</v>
      </c>
      <c r="P98" t="str">
        <f>IFERROR(VLOOKUP(O98,Sheet6!A:B,2,0),"")</f>
        <v>男子</v>
      </c>
      <c r="Q98" t="str">
        <f>Sheet9!A99</f>
        <v>バタフライ　　</v>
      </c>
      <c r="R98" t="str">
        <f t="shared" si="15"/>
        <v>バタフライ</v>
      </c>
      <c r="S98" t="str">
        <f>Sheet9!B99</f>
        <v xml:space="preserve">  50m</v>
      </c>
      <c r="T98" t="s">
        <v>197</v>
      </c>
      <c r="U98" t="s">
        <v>198</v>
      </c>
      <c r="V98" t="str">
        <f t="shared" si="12"/>
        <v>男子バタフライ  50m予選無差別</v>
      </c>
      <c r="Y98">
        <f t="shared" si="13"/>
        <v>131</v>
      </c>
      <c r="Z98" t="str">
        <f t="shared" si="10"/>
        <v/>
      </c>
      <c r="AA98" t="str">
        <f t="shared" si="14"/>
        <v>男子バタフライ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132</v>
      </c>
      <c r="O99">
        <f>Sheet9!E100</f>
        <v>1</v>
      </c>
      <c r="P99" t="str">
        <f>IFERROR(VLOOKUP(O99,Sheet6!A:B,2,0),"")</f>
        <v>男子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100m</v>
      </c>
      <c r="T99" t="s">
        <v>197</v>
      </c>
      <c r="U99" t="s">
        <v>198</v>
      </c>
      <c r="V99" t="str">
        <f t="shared" si="12"/>
        <v>男子自由形 100m予選無差別</v>
      </c>
      <c r="Y99">
        <f t="shared" si="13"/>
        <v>132</v>
      </c>
      <c r="Z99" t="str">
        <f t="shared" si="10"/>
        <v/>
      </c>
      <c r="AA99" t="str">
        <f t="shared" si="14"/>
        <v>男子自由形 100m予選無差別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133</v>
      </c>
      <c r="O100">
        <f>Sheet9!E101</f>
        <v>1</v>
      </c>
      <c r="P100" t="str">
        <f>IFERROR(VLOOKUP(O100,Sheet6!A:B,2,0),"")</f>
        <v>男子</v>
      </c>
      <c r="Q100" t="str">
        <f>Sheet9!A101</f>
        <v>自由形　　　　</v>
      </c>
      <c r="R100" t="str">
        <f t="shared" si="15"/>
        <v>自由形</v>
      </c>
      <c r="S100" t="str">
        <f>Sheet9!B101</f>
        <v xml:space="preserve">  50m</v>
      </c>
      <c r="T100" t="s">
        <v>197</v>
      </c>
      <c r="U100" t="s">
        <v>198</v>
      </c>
      <c r="V100" t="str">
        <f t="shared" si="12"/>
        <v>男子自由形  50m予選無差別</v>
      </c>
      <c r="Y100">
        <f t="shared" si="13"/>
        <v>133</v>
      </c>
      <c r="Z100" t="str">
        <f t="shared" si="10"/>
        <v/>
      </c>
      <c r="AA100" t="str">
        <f t="shared" si="14"/>
        <v>男子自由形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134</v>
      </c>
      <c r="O101">
        <f>Sheet9!E102</f>
        <v>1</v>
      </c>
      <c r="P101" t="str">
        <f>IFERROR(VLOOKUP(O101,Sheet6!A:B,2,0),"")</f>
        <v>男子</v>
      </c>
      <c r="Q101" t="str">
        <f>Sheet9!A102</f>
        <v>平泳ぎ　　　　</v>
      </c>
      <c r="R101" t="str">
        <f t="shared" si="15"/>
        <v>平泳ぎ</v>
      </c>
      <c r="S101" t="str">
        <f>Sheet9!B102</f>
        <v xml:space="preserve">  50m</v>
      </c>
      <c r="T101" t="s">
        <v>197</v>
      </c>
      <c r="U101" t="s">
        <v>198</v>
      </c>
      <c r="V101" t="str">
        <f t="shared" si="12"/>
        <v>男子平泳ぎ  50m予選無差別</v>
      </c>
      <c r="Y101">
        <f t="shared" si="13"/>
        <v>134</v>
      </c>
      <c r="Z101" t="str">
        <f t="shared" si="10"/>
        <v/>
      </c>
      <c r="AA101" t="str">
        <f t="shared" si="14"/>
        <v>男子平泳ぎ  50m予選無差別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135</v>
      </c>
      <c r="O102">
        <f>Sheet9!E103</f>
        <v>1</v>
      </c>
      <c r="P102" t="str">
        <f>IFERROR(VLOOKUP(O102,Sheet6!A:B,2,0),"")</f>
        <v>男子</v>
      </c>
      <c r="Q102" t="str">
        <f>Sheet9!A103</f>
        <v>バタフライ　　</v>
      </c>
      <c r="R102" t="str">
        <f t="shared" si="15"/>
        <v>バタフライ</v>
      </c>
      <c r="S102" t="str">
        <f>Sheet9!B103</f>
        <v xml:space="preserve">  50m</v>
      </c>
      <c r="T102" t="s">
        <v>197</v>
      </c>
      <c r="U102" t="s">
        <v>198</v>
      </c>
      <c r="V102" t="str">
        <f t="shared" si="12"/>
        <v>男子バタフライ  50m予選無差別</v>
      </c>
      <c r="Y102">
        <f t="shared" si="13"/>
        <v>135</v>
      </c>
      <c r="Z102" t="str">
        <f t="shared" si="10"/>
        <v/>
      </c>
      <c r="AA102" t="str">
        <f t="shared" si="14"/>
        <v>男子バタフライ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136</v>
      </c>
      <c r="O103">
        <f>Sheet9!E104</f>
        <v>1</v>
      </c>
      <c r="P103" t="str">
        <f>IFERROR(VLOOKUP(O103,Sheet6!A:B,2,0),"")</f>
        <v>男子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 25m</v>
      </c>
      <c r="T103" t="s">
        <v>197</v>
      </c>
      <c r="U103" t="s">
        <v>198</v>
      </c>
      <c r="V103" t="str">
        <f t="shared" si="12"/>
        <v>男子自由形  25m予選無差別</v>
      </c>
      <c r="Y103">
        <f t="shared" si="13"/>
        <v>136</v>
      </c>
      <c r="Z103" t="str">
        <f t="shared" si="10"/>
        <v/>
      </c>
      <c r="AA103" t="str">
        <f t="shared" si="14"/>
        <v>男子自由形  25m予選無差別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137</v>
      </c>
      <c r="O104">
        <f>Sheet9!E105</f>
        <v>1</v>
      </c>
      <c r="P104" t="str">
        <f>IFERROR(VLOOKUP(O104,Sheet6!A:B,2,0),"")</f>
        <v>男子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25m</v>
      </c>
      <c r="T104" t="s">
        <v>197</v>
      </c>
      <c r="U104" t="s">
        <v>198</v>
      </c>
      <c r="V104" t="str">
        <f t="shared" si="12"/>
        <v>男子自由形  25m予選無差別</v>
      </c>
      <c r="Y104">
        <f t="shared" si="13"/>
        <v>137</v>
      </c>
      <c r="Z104" t="str">
        <f t="shared" si="10"/>
        <v/>
      </c>
      <c r="AA104" t="str">
        <f t="shared" si="14"/>
        <v>男子自由形  25m予選無差別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138</v>
      </c>
      <c r="O105">
        <f>Sheet9!E106</f>
        <v>2</v>
      </c>
      <c r="P105" t="str">
        <f>IFERROR(VLOOKUP(O105,Sheet6!A:B,2,0),"")</f>
        <v>女子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 50m</v>
      </c>
      <c r="T105" t="s">
        <v>197</v>
      </c>
      <c r="U105" t="s">
        <v>198</v>
      </c>
      <c r="V105" t="str">
        <f t="shared" si="12"/>
        <v>女子自由形  50m予選無差別</v>
      </c>
      <c r="Y105">
        <f t="shared" si="13"/>
        <v>138</v>
      </c>
      <c r="Z105" t="str">
        <f t="shared" si="10"/>
        <v/>
      </c>
      <c r="AA105" t="str">
        <f t="shared" si="14"/>
        <v>女子自由形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139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 50m</v>
      </c>
      <c r="T106" t="s">
        <v>197</v>
      </c>
      <c r="U106" t="s">
        <v>198</v>
      </c>
      <c r="V106" t="str">
        <f t="shared" si="12"/>
        <v>女子自由形  50m予選無差別</v>
      </c>
      <c r="Y106">
        <f t="shared" si="13"/>
        <v>139</v>
      </c>
      <c r="Z106" t="str">
        <f t="shared" si="10"/>
        <v/>
      </c>
      <c r="AA106" t="str">
        <f t="shared" si="14"/>
        <v>女子自由形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140</v>
      </c>
      <c r="O107">
        <f>Sheet9!E108</f>
        <v>2</v>
      </c>
      <c r="P107" t="str">
        <f>IFERROR(VLOOKUP(O107,Sheet6!A:B,2,0),"")</f>
        <v>女子</v>
      </c>
      <c r="Q107" t="str">
        <f>Sheet9!A108</f>
        <v>平泳ぎ　　　　</v>
      </c>
      <c r="R107" t="str">
        <f t="shared" si="15"/>
        <v>平泳ぎ</v>
      </c>
      <c r="S107" t="str">
        <f>Sheet9!B108</f>
        <v xml:space="preserve">  50m</v>
      </c>
      <c r="T107" t="s">
        <v>197</v>
      </c>
      <c r="U107" t="s">
        <v>198</v>
      </c>
      <c r="V107" t="str">
        <f t="shared" si="12"/>
        <v>女子平泳ぎ  50m予選無差別</v>
      </c>
      <c r="Y107">
        <f t="shared" si="13"/>
        <v>140</v>
      </c>
      <c r="Z107" t="str">
        <f t="shared" si="10"/>
        <v/>
      </c>
      <c r="AA107" t="str">
        <f t="shared" si="14"/>
        <v>女子平泳ぎ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141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 50m</v>
      </c>
      <c r="T108" t="s">
        <v>197</v>
      </c>
      <c r="U108" t="s">
        <v>198</v>
      </c>
      <c r="V108" t="str">
        <f t="shared" si="12"/>
        <v>女子自由形  50m予選無差別</v>
      </c>
      <c r="Y108">
        <f t="shared" si="13"/>
        <v>141</v>
      </c>
      <c r="Z108" t="str">
        <f t="shared" si="10"/>
        <v/>
      </c>
      <c r="AA108" t="str">
        <f t="shared" si="14"/>
        <v>女子自由形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142</v>
      </c>
      <c r="O109">
        <f>Sheet9!E110</f>
        <v>2</v>
      </c>
      <c r="P109" t="str">
        <f>IFERROR(VLOOKUP(O109,Sheet6!A:B,2,0),"")</f>
        <v>女子</v>
      </c>
      <c r="Q109" t="str">
        <f>Sheet9!A110</f>
        <v>背泳ぎ　　　　</v>
      </c>
      <c r="R109" t="str">
        <f t="shared" si="15"/>
        <v>背泳ぎ</v>
      </c>
      <c r="S109" t="str">
        <f>Sheet9!B110</f>
        <v xml:space="preserve">  50m</v>
      </c>
      <c r="T109" t="s">
        <v>197</v>
      </c>
      <c r="U109" t="s">
        <v>198</v>
      </c>
      <c r="V109" t="str">
        <f t="shared" si="12"/>
        <v>女子背泳ぎ  50m予選無差別</v>
      </c>
      <c r="Y109">
        <f t="shared" si="13"/>
        <v>142</v>
      </c>
      <c r="Z109" t="str">
        <f t="shared" si="10"/>
        <v/>
      </c>
      <c r="AA109" t="str">
        <f t="shared" si="14"/>
        <v>女子背泳ぎ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143</v>
      </c>
      <c r="O110">
        <f>Sheet9!E111</f>
        <v>2</v>
      </c>
      <c r="P110" t="str">
        <f>IFERROR(VLOOKUP(O110,Sheet6!A:B,2,0),"")</f>
        <v>女子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 50m</v>
      </c>
      <c r="T110" t="s">
        <v>197</v>
      </c>
      <c r="U110" t="s">
        <v>198</v>
      </c>
      <c r="V110" t="str">
        <f t="shared" si="12"/>
        <v>女子自由形  50m予選無差別</v>
      </c>
      <c r="Y110">
        <f t="shared" si="13"/>
        <v>143</v>
      </c>
      <c r="Z110" t="str">
        <f t="shared" si="10"/>
        <v/>
      </c>
      <c r="AA110" t="str">
        <f t="shared" si="14"/>
        <v>女子自由形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144</v>
      </c>
      <c r="O111">
        <f>Sheet9!E112</f>
        <v>2</v>
      </c>
      <c r="P111" t="str">
        <f>IFERROR(VLOOKUP(O111,Sheet6!A:B,2,0),"")</f>
        <v>女子</v>
      </c>
      <c r="Q111" t="str">
        <f>Sheet9!A112</f>
        <v>背泳ぎ　　　　</v>
      </c>
      <c r="R111" t="str">
        <f t="shared" si="15"/>
        <v>背泳ぎ</v>
      </c>
      <c r="S111" t="str">
        <f>Sheet9!B112</f>
        <v xml:space="preserve">  50m</v>
      </c>
      <c r="T111" t="s">
        <v>197</v>
      </c>
      <c r="U111" t="s">
        <v>198</v>
      </c>
      <c r="V111" t="str">
        <f t="shared" si="12"/>
        <v>女子背泳ぎ  50m予選無差別</v>
      </c>
      <c r="Y111">
        <f t="shared" si="13"/>
        <v>144</v>
      </c>
      <c r="Z111" t="str">
        <f t="shared" si="10"/>
        <v/>
      </c>
      <c r="AA111" t="str">
        <f t="shared" si="14"/>
        <v>女子背泳ぎ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145</v>
      </c>
      <c r="O112">
        <f>Sheet9!E113</f>
        <v>2</v>
      </c>
      <c r="P112" t="str">
        <f>IFERROR(VLOOKUP(O112,Sheet6!A:B,2,0),"")</f>
        <v>女子</v>
      </c>
      <c r="Q112" t="str">
        <f>Sheet9!A113</f>
        <v>平泳ぎ　　　　</v>
      </c>
      <c r="R112" t="str">
        <f t="shared" si="15"/>
        <v>平泳ぎ</v>
      </c>
      <c r="S112" t="str">
        <f>Sheet9!B113</f>
        <v xml:space="preserve">  50m</v>
      </c>
      <c r="T112" t="s">
        <v>197</v>
      </c>
      <c r="U112" t="s">
        <v>198</v>
      </c>
      <c r="V112" t="str">
        <f t="shared" si="12"/>
        <v>女子平泳ぎ  50m予選無差別</v>
      </c>
      <c r="Y112">
        <f t="shared" si="13"/>
        <v>145</v>
      </c>
      <c r="Z112" t="str">
        <f t="shared" si="10"/>
        <v/>
      </c>
      <c r="AA112" t="str">
        <f t="shared" si="14"/>
        <v>女子平泳ぎ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146</v>
      </c>
      <c r="O113">
        <f>Sheet9!E114</f>
        <v>2</v>
      </c>
      <c r="P113" t="str">
        <f>IFERROR(VLOOKUP(O113,Sheet6!A:B,2,0),"")</f>
        <v>女子</v>
      </c>
      <c r="Q113" t="str">
        <f>Sheet9!A114</f>
        <v>自由形　　　　</v>
      </c>
      <c r="R113" t="str">
        <f t="shared" si="15"/>
        <v>自由形</v>
      </c>
      <c r="S113" t="str">
        <f>Sheet9!B114</f>
        <v xml:space="preserve"> 100m</v>
      </c>
      <c r="T113" t="s">
        <v>197</v>
      </c>
      <c r="U113" t="s">
        <v>198</v>
      </c>
      <c r="V113" t="str">
        <f t="shared" si="12"/>
        <v>女子自由形 100m予選無差別</v>
      </c>
      <c r="Y113">
        <f t="shared" si="13"/>
        <v>146</v>
      </c>
      <c r="Z113" t="str">
        <f t="shared" si="10"/>
        <v/>
      </c>
      <c r="AA113" t="str">
        <f t="shared" si="14"/>
        <v>女子自由形 100m予選無差別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147</v>
      </c>
      <c r="O114">
        <f>Sheet9!E115</f>
        <v>2</v>
      </c>
      <c r="P114" t="str">
        <f>IFERROR(VLOOKUP(O114,Sheet6!A:B,2,0),"")</f>
        <v>女子</v>
      </c>
      <c r="Q114" t="str">
        <f>Sheet9!A115</f>
        <v>自由形　　　　</v>
      </c>
      <c r="R114" t="str">
        <f t="shared" si="15"/>
        <v>自由形</v>
      </c>
      <c r="S114" t="str">
        <f>Sheet9!B115</f>
        <v xml:space="preserve">  50m</v>
      </c>
      <c r="T114" t="s">
        <v>197</v>
      </c>
      <c r="U114" t="s">
        <v>198</v>
      </c>
      <c r="V114" t="str">
        <f t="shared" si="12"/>
        <v>女子自由形  50m予選無差別</v>
      </c>
      <c r="Y114">
        <f t="shared" si="13"/>
        <v>147</v>
      </c>
      <c r="Z114" t="str">
        <f t="shared" si="10"/>
        <v/>
      </c>
      <c r="AA114" t="str">
        <f t="shared" si="14"/>
        <v>女子自由形  50m予選無差別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148</v>
      </c>
      <c r="O115">
        <f>Sheet9!E116</f>
        <v>2</v>
      </c>
      <c r="P115" t="str">
        <f>IFERROR(VLOOKUP(O115,Sheet6!A:B,2,0),"")</f>
        <v>女子</v>
      </c>
      <c r="Q115" t="str">
        <f>Sheet9!A116</f>
        <v>個人メドレー　</v>
      </c>
      <c r="R115" t="str">
        <f t="shared" si="15"/>
        <v>個人メドレー</v>
      </c>
      <c r="S115" t="str">
        <f>Sheet9!B116</f>
        <v xml:space="preserve"> 100m</v>
      </c>
      <c r="T115" t="s">
        <v>197</v>
      </c>
      <c r="U115" t="s">
        <v>198</v>
      </c>
      <c r="V115" t="str">
        <f t="shared" si="12"/>
        <v>女子個人メドレー 100m予選無差別</v>
      </c>
      <c r="Y115">
        <f t="shared" si="13"/>
        <v>148</v>
      </c>
      <c r="Z115" t="str">
        <f t="shared" si="10"/>
        <v/>
      </c>
      <c r="AA115" t="str">
        <f t="shared" si="14"/>
        <v>女子個人メドレー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149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 50m</v>
      </c>
      <c r="T116" t="s">
        <v>197</v>
      </c>
      <c r="U116" t="s">
        <v>198</v>
      </c>
      <c r="V116" t="str">
        <f t="shared" si="12"/>
        <v>女子自由形  50m予選無差別</v>
      </c>
      <c r="Y116">
        <f t="shared" si="13"/>
        <v>149</v>
      </c>
      <c r="Z116" t="str">
        <f t="shared" si="10"/>
        <v/>
      </c>
      <c r="AA116" t="str">
        <f t="shared" si="14"/>
        <v>女子自由形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150</v>
      </c>
      <c r="O117">
        <f>Sheet9!E118</f>
        <v>2</v>
      </c>
      <c r="P117" t="str">
        <f>IFERROR(VLOOKUP(O117,Sheet6!A:B,2,0),"")</f>
        <v>女子</v>
      </c>
      <c r="Q117" t="str">
        <f>Sheet9!A118</f>
        <v>平泳ぎ　　　　</v>
      </c>
      <c r="R117" t="str">
        <f t="shared" si="15"/>
        <v>平泳ぎ</v>
      </c>
      <c r="S117" t="str">
        <f>Sheet9!B118</f>
        <v xml:space="preserve">  50m</v>
      </c>
      <c r="T117" t="s">
        <v>197</v>
      </c>
      <c r="U117" t="s">
        <v>198</v>
      </c>
      <c r="V117" t="str">
        <f t="shared" si="12"/>
        <v>女子平泳ぎ  50m予選無差別</v>
      </c>
      <c r="Y117">
        <f t="shared" si="13"/>
        <v>150</v>
      </c>
      <c r="Z117" t="str">
        <f t="shared" si="10"/>
        <v/>
      </c>
      <c r="AA117" t="str">
        <f t="shared" si="14"/>
        <v>女子平泳ぎ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151</v>
      </c>
      <c r="O118">
        <f>Sheet9!E119</f>
        <v>2</v>
      </c>
      <c r="P118" t="str">
        <f>IFERROR(VLOOKUP(O118,Sheet6!A:B,2,0),"")</f>
        <v>女子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197</v>
      </c>
      <c r="U118" t="s">
        <v>198</v>
      </c>
      <c r="V118" t="str">
        <f t="shared" si="12"/>
        <v>女子自由形  50m予選無差別</v>
      </c>
      <c r="Y118">
        <f t="shared" si="13"/>
        <v>151</v>
      </c>
      <c r="Z118" t="str">
        <f t="shared" si="10"/>
        <v/>
      </c>
      <c r="AA118" t="str">
        <f t="shared" si="14"/>
        <v>女子自由形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152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 50m</v>
      </c>
      <c r="T119" t="s">
        <v>197</v>
      </c>
      <c r="U119" t="s">
        <v>198</v>
      </c>
      <c r="V119" t="str">
        <f t="shared" si="12"/>
        <v>女子自由形  50m予選無差別</v>
      </c>
      <c r="Y119">
        <f t="shared" si="13"/>
        <v>152</v>
      </c>
      <c r="Z119" t="str">
        <f t="shared" si="10"/>
        <v/>
      </c>
      <c r="AA119" t="str">
        <f t="shared" si="14"/>
        <v>女子自由形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153</v>
      </c>
      <c r="O120">
        <f>Sheet9!E121</f>
        <v>2</v>
      </c>
      <c r="P120" t="str">
        <f>IFERROR(VLOOKUP(O120,Sheet6!A:B,2,0),"")</f>
        <v>女子</v>
      </c>
      <c r="Q120" t="str">
        <f>Sheet9!A121</f>
        <v>平泳ぎ　　　　</v>
      </c>
      <c r="R120" t="str">
        <f t="shared" si="15"/>
        <v>平泳ぎ</v>
      </c>
      <c r="S120" t="str">
        <f>Sheet9!B121</f>
        <v xml:space="preserve">  50m</v>
      </c>
      <c r="T120" t="s">
        <v>197</v>
      </c>
      <c r="U120" t="s">
        <v>198</v>
      </c>
      <c r="V120" t="str">
        <f t="shared" si="12"/>
        <v>女子平泳ぎ  50m予選無差別</v>
      </c>
      <c r="Y120">
        <f t="shared" si="13"/>
        <v>153</v>
      </c>
      <c r="Z120" t="str">
        <f t="shared" si="10"/>
        <v/>
      </c>
      <c r="AA120" t="str">
        <f t="shared" si="14"/>
        <v>女子平泳ぎ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154</v>
      </c>
      <c r="O121">
        <f>Sheet9!E122</f>
        <v>2</v>
      </c>
      <c r="P121" t="str">
        <f>IFERROR(VLOOKUP(O121,Sheet6!A:B,2,0),"")</f>
        <v>女子</v>
      </c>
      <c r="Q121" t="str">
        <f>Sheet9!A122</f>
        <v>個人メドレー　</v>
      </c>
      <c r="R121" t="str">
        <f t="shared" si="15"/>
        <v>個人メドレー</v>
      </c>
      <c r="S121" t="str">
        <f>Sheet9!B122</f>
        <v xml:space="preserve"> 100m</v>
      </c>
      <c r="T121" t="s">
        <v>197</v>
      </c>
      <c r="U121" t="s">
        <v>198</v>
      </c>
      <c r="V121" t="str">
        <f t="shared" si="12"/>
        <v>女子個人メドレー 100m予選無差別</v>
      </c>
      <c r="Y121">
        <f t="shared" si="13"/>
        <v>154</v>
      </c>
      <c r="Z121" t="str">
        <f t="shared" si="10"/>
        <v/>
      </c>
      <c r="AA121" t="str">
        <f t="shared" si="14"/>
        <v>女子個人メドレー 100m予選無差別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155</v>
      </c>
      <c r="O122">
        <f>Sheet9!E123</f>
        <v>2</v>
      </c>
      <c r="P122" t="str">
        <f>IFERROR(VLOOKUP(O122,Sheet6!A:B,2,0),"")</f>
        <v>女子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197</v>
      </c>
      <c r="U122" t="s">
        <v>198</v>
      </c>
      <c r="V122" t="str">
        <f t="shared" si="12"/>
        <v>女子自由形  50m予選無差別</v>
      </c>
      <c r="Y122">
        <f t="shared" si="13"/>
        <v>155</v>
      </c>
      <c r="Z122" t="str">
        <f t="shared" si="10"/>
        <v/>
      </c>
      <c r="AA122" t="str">
        <f t="shared" si="14"/>
        <v>女子自由形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156</v>
      </c>
      <c r="O123">
        <f>Sheet9!E124</f>
        <v>2</v>
      </c>
      <c r="P123" t="str">
        <f>IFERROR(VLOOKUP(O123,Sheet6!A:B,2,0),"")</f>
        <v>女子</v>
      </c>
      <c r="Q123" t="str">
        <f>Sheet9!A124</f>
        <v>平泳ぎ　　　　</v>
      </c>
      <c r="R123" t="str">
        <f t="shared" si="15"/>
        <v>平泳ぎ</v>
      </c>
      <c r="S123" t="str">
        <f>Sheet9!B124</f>
        <v xml:space="preserve">  50m</v>
      </c>
      <c r="T123" t="s">
        <v>197</v>
      </c>
      <c r="U123" t="s">
        <v>198</v>
      </c>
      <c r="V123" t="str">
        <f t="shared" si="12"/>
        <v>女子平泳ぎ  50m予選無差別</v>
      </c>
      <c r="Y123">
        <f t="shared" si="13"/>
        <v>156</v>
      </c>
      <c r="Z123" t="str">
        <f t="shared" si="10"/>
        <v/>
      </c>
      <c r="AA123" t="str">
        <f t="shared" si="14"/>
        <v>女子平泳ぎ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157</v>
      </c>
      <c r="O124">
        <f>Sheet9!E125</f>
        <v>2</v>
      </c>
      <c r="P124" t="str">
        <f>IFERROR(VLOOKUP(O124,Sheet6!A:B,2,0),"")</f>
        <v>女子</v>
      </c>
      <c r="Q124" t="str">
        <f>Sheet9!A125</f>
        <v>自由形　　　　</v>
      </c>
      <c r="R124" t="str">
        <f t="shared" si="15"/>
        <v>自由形</v>
      </c>
      <c r="S124" t="str">
        <f>Sheet9!B125</f>
        <v xml:space="preserve">  50m</v>
      </c>
      <c r="T124" t="s">
        <v>197</v>
      </c>
      <c r="U124" t="s">
        <v>198</v>
      </c>
      <c r="V124" t="str">
        <f t="shared" si="12"/>
        <v>女子自由形  50m予選無差別</v>
      </c>
      <c r="Y124">
        <f t="shared" si="13"/>
        <v>157</v>
      </c>
      <c r="Z124" t="str">
        <f t="shared" si="10"/>
        <v/>
      </c>
      <c r="AA124" t="str">
        <f t="shared" si="14"/>
        <v>女子自由形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158</v>
      </c>
      <c r="O125">
        <f>Sheet9!E126</f>
        <v>2</v>
      </c>
      <c r="P125" t="str">
        <f>IFERROR(VLOOKUP(O125,Sheet6!A:B,2,0),"")</f>
        <v>女子</v>
      </c>
      <c r="Q125" t="str">
        <f>Sheet9!A126</f>
        <v>平泳ぎ　　　　</v>
      </c>
      <c r="R125" t="str">
        <f t="shared" si="15"/>
        <v>平泳ぎ</v>
      </c>
      <c r="S125" t="str">
        <f>Sheet9!B126</f>
        <v xml:space="preserve">  50m</v>
      </c>
      <c r="T125" t="s">
        <v>197</v>
      </c>
      <c r="U125" t="s">
        <v>198</v>
      </c>
      <c r="V125" t="str">
        <f t="shared" si="12"/>
        <v>女子平泳ぎ  50m予選無差別</v>
      </c>
      <c r="Y125">
        <f t="shared" si="13"/>
        <v>158</v>
      </c>
      <c r="Z125" t="str">
        <f t="shared" si="10"/>
        <v/>
      </c>
      <c r="AA125" t="str">
        <f t="shared" si="14"/>
        <v>女子平泳ぎ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159</v>
      </c>
      <c r="O126">
        <f>Sheet9!E127</f>
        <v>2</v>
      </c>
      <c r="P126" t="str">
        <f>IFERROR(VLOOKUP(O126,Sheet6!A:B,2,0),"")</f>
        <v>女子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 50m</v>
      </c>
      <c r="T126" t="s">
        <v>197</v>
      </c>
      <c r="U126" t="s">
        <v>198</v>
      </c>
      <c r="V126" t="str">
        <f t="shared" si="12"/>
        <v>女子自由形  50m予選無差別</v>
      </c>
      <c r="Y126">
        <f t="shared" si="13"/>
        <v>159</v>
      </c>
      <c r="Z126" t="str">
        <f t="shared" si="10"/>
        <v/>
      </c>
      <c r="AA126" t="str">
        <f t="shared" si="14"/>
        <v>女子自由形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160</v>
      </c>
      <c r="O127">
        <f>Sheet9!E128</f>
        <v>2</v>
      </c>
      <c r="P127" t="str">
        <f>IFERROR(VLOOKUP(O127,Sheet6!A:B,2,0),"")</f>
        <v>女子</v>
      </c>
      <c r="Q127" t="str">
        <f>Sheet9!A128</f>
        <v>背泳ぎ　　　　</v>
      </c>
      <c r="R127" t="str">
        <f t="shared" si="15"/>
        <v>背泳ぎ</v>
      </c>
      <c r="S127" t="str">
        <f>Sheet9!B128</f>
        <v xml:space="preserve">  50m</v>
      </c>
      <c r="T127" t="s">
        <v>197</v>
      </c>
      <c r="U127" t="s">
        <v>198</v>
      </c>
      <c r="V127" t="str">
        <f t="shared" si="12"/>
        <v>女子背泳ぎ  50m予選無差別</v>
      </c>
      <c r="Y127">
        <f t="shared" si="13"/>
        <v>160</v>
      </c>
      <c r="Z127" t="str">
        <f t="shared" si="10"/>
        <v/>
      </c>
      <c r="AA127" t="str">
        <f t="shared" si="14"/>
        <v>女子背泳ぎ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161</v>
      </c>
      <c r="O128">
        <f>Sheet9!E129</f>
        <v>2</v>
      </c>
      <c r="P128" t="str">
        <f>IFERROR(VLOOKUP(O128,Sheet6!A:B,2,0),"")</f>
        <v>女子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 25m</v>
      </c>
      <c r="T128" t="s">
        <v>197</v>
      </c>
      <c r="U128" t="s">
        <v>198</v>
      </c>
      <c r="V128" t="str">
        <f t="shared" si="12"/>
        <v>女子自由形  25m予選無差別</v>
      </c>
      <c r="Y128">
        <f t="shared" si="13"/>
        <v>161</v>
      </c>
      <c r="Z128" t="str">
        <f t="shared" si="10"/>
        <v/>
      </c>
      <c r="AA128" t="str">
        <f t="shared" si="14"/>
        <v>女子自由形  25m予選無差別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162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 25m</v>
      </c>
      <c r="T129" t="s">
        <v>197</v>
      </c>
      <c r="U129" t="s">
        <v>198</v>
      </c>
      <c r="V129" t="str">
        <f t="shared" si="12"/>
        <v>女子自由形  25m予選無差別</v>
      </c>
      <c r="Y129">
        <f t="shared" si="13"/>
        <v>162</v>
      </c>
      <c r="Z129" t="str">
        <f t="shared" ref="Z129:Z192" si="17">IFERROR(VLOOKUP(V129,I:M,5,0),"")</f>
        <v/>
      </c>
      <c r="AA129" t="str">
        <f t="shared" si="14"/>
        <v>女子自由形  25m予選無差別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163</v>
      </c>
      <c r="O130">
        <f>Sheet9!E131</f>
        <v>2</v>
      </c>
      <c r="P130" t="str">
        <f>IFERROR(VLOOKUP(O130,Sheet6!A:B,2,0),"")</f>
        <v>女子</v>
      </c>
      <c r="Q130" t="str">
        <f>Sheet9!A131</f>
        <v>背泳ぎ　　　　</v>
      </c>
      <c r="R130" t="str">
        <f t="shared" si="16"/>
        <v>背泳ぎ</v>
      </c>
      <c r="S130" t="str">
        <f>Sheet9!B131</f>
        <v xml:space="preserve">  25m</v>
      </c>
      <c r="T130" t="s">
        <v>197</v>
      </c>
      <c r="U130" t="s">
        <v>198</v>
      </c>
      <c r="V130" t="str">
        <f t="shared" ref="V130:V193" si="19">CONCATENATE(P130,R130,S130,T130,U130)</f>
        <v>女子背泳ぎ  25m予選無差別</v>
      </c>
      <c r="Y130">
        <f t="shared" ref="Y130:Y193" si="20">N130</f>
        <v>163</v>
      </c>
      <c r="Z130" t="str">
        <f t="shared" si="17"/>
        <v/>
      </c>
      <c r="AA130" t="str">
        <f t="shared" ref="AA130:AA193" si="21">V130</f>
        <v>女子背泳ぎ  25m予選無差別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164</v>
      </c>
      <c r="O131">
        <f>Sheet9!E132</f>
        <v>2</v>
      </c>
      <c r="P131" t="str">
        <f>IFERROR(VLOOKUP(O131,Sheet6!A:B,2,0),"")</f>
        <v>女子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25m</v>
      </c>
      <c r="T131" t="s">
        <v>197</v>
      </c>
      <c r="U131" t="s">
        <v>198</v>
      </c>
      <c r="V131" t="str">
        <f t="shared" si="19"/>
        <v>女子自由形  25m予選無差別</v>
      </c>
      <c r="Y131">
        <f t="shared" si="20"/>
        <v>164</v>
      </c>
      <c r="Z131" t="str">
        <f t="shared" si="17"/>
        <v/>
      </c>
      <c r="AA131" t="str">
        <f t="shared" si="21"/>
        <v>女子自由形  25m予選無差別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165</v>
      </c>
      <c r="O132">
        <f>Sheet9!E133</f>
        <v>2</v>
      </c>
      <c r="P132" t="str">
        <f>IFERROR(VLOOKUP(O132,Sheet6!A:B,2,0),"")</f>
        <v>女子</v>
      </c>
      <c r="Q132" t="str">
        <f>Sheet9!A133</f>
        <v>背泳ぎ　　　　</v>
      </c>
      <c r="R132" t="str">
        <f t="shared" si="16"/>
        <v>背泳ぎ</v>
      </c>
      <c r="S132" t="str">
        <f>Sheet9!B133</f>
        <v xml:space="preserve">  50m</v>
      </c>
      <c r="T132" t="s">
        <v>197</v>
      </c>
      <c r="U132" t="s">
        <v>198</v>
      </c>
      <c r="V132" t="str">
        <f t="shared" si="19"/>
        <v>女子背泳ぎ  50m予選無差別</v>
      </c>
      <c r="Y132">
        <f t="shared" si="20"/>
        <v>165</v>
      </c>
      <c r="Z132" t="str">
        <f t="shared" si="17"/>
        <v/>
      </c>
      <c r="AA132" t="str">
        <f t="shared" si="21"/>
        <v>女子背泳ぎ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166</v>
      </c>
      <c r="O133">
        <f>Sheet9!E134</f>
        <v>2</v>
      </c>
      <c r="P133" t="str">
        <f>IFERROR(VLOOKUP(O133,Sheet6!A:B,2,0),"")</f>
        <v>女子</v>
      </c>
      <c r="Q133" t="str">
        <f>Sheet9!A134</f>
        <v>平泳ぎ　　　　</v>
      </c>
      <c r="R133" t="str">
        <f t="shared" si="16"/>
        <v>平泳ぎ</v>
      </c>
      <c r="S133" t="str">
        <f>Sheet9!B134</f>
        <v xml:space="preserve">  50m</v>
      </c>
      <c r="T133" t="s">
        <v>197</v>
      </c>
      <c r="U133" t="s">
        <v>198</v>
      </c>
      <c r="V133" t="str">
        <f t="shared" si="19"/>
        <v>女子平泳ぎ  50m予選無差別</v>
      </c>
      <c r="Y133">
        <f t="shared" si="20"/>
        <v>166</v>
      </c>
      <c r="Z133" t="str">
        <f t="shared" si="17"/>
        <v/>
      </c>
      <c r="AA133" t="str">
        <f t="shared" si="21"/>
        <v>女子平泳ぎ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167</v>
      </c>
      <c r="O134">
        <f>Sheet9!E135</f>
        <v>2</v>
      </c>
      <c r="P134" t="str">
        <f>IFERROR(VLOOKUP(O134,Sheet6!A:B,2,0),"")</f>
        <v>女子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 25m</v>
      </c>
      <c r="T134" t="s">
        <v>197</v>
      </c>
      <c r="U134" t="s">
        <v>198</v>
      </c>
      <c r="V134" t="str">
        <f t="shared" si="19"/>
        <v>女子自由形  25m予選無差別</v>
      </c>
      <c r="Y134">
        <f t="shared" si="20"/>
        <v>167</v>
      </c>
      <c r="Z134" t="str">
        <f t="shared" si="17"/>
        <v/>
      </c>
      <c r="AA134" t="str">
        <f t="shared" si="21"/>
        <v>女子自由形  25m予選無差別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168</v>
      </c>
      <c r="O135">
        <f>Sheet9!E136</f>
        <v>2</v>
      </c>
      <c r="P135" t="str">
        <f>IFERROR(VLOOKUP(O135,Sheet6!A:B,2,0),"")</f>
        <v>女子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25m</v>
      </c>
      <c r="T135" t="s">
        <v>197</v>
      </c>
      <c r="U135" t="s">
        <v>198</v>
      </c>
      <c r="V135" t="str">
        <f t="shared" si="19"/>
        <v>女子自由形  25m予選無差別</v>
      </c>
      <c r="Y135">
        <f t="shared" si="20"/>
        <v>168</v>
      </c>
      <c r="Z135" t="str">
        <f t="shared" si="17"/>
        <v/>
      </c>
      <c r="AA135" t="str">
        <f t="shared" si="21"/>
        <v>女子自由形  25m予選無差別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169</v>
      </c>
      <c r="O136">
        <f>Sheet9!E137</f>
        <v>2</v>
      </c>
      <c r="P136" t="str">
        <f>IFERROR(VLOOKUP(O136,Sheet6!A:B,2,0),"")</f>
        <v>女子</v>
      </c>
      <c r="Q136" t="str">
        <f>Sheet9!A137</f>
        <v>背泳ぎ　　　　</v>
      </c>
      <c r="R136" t="str">
        <f t="shared" si="16"/>
        <v>背泳ぎ</v>
      </c>
      <c r="S136" t="str">
        <f>Sheet9!B137</f>
        <v xml:space="preserve">  25m</v>
      </c>
      <c r="T136" t="s">
        <v>197</v>
      </c>
      <c r="U136" t="s">
        <v>198</v>
      </c>
      <c r="V136" t="str">
        <f t="shared" si="19"/>
        <v>女子背泳ぎ  25m予選無差別</v>
      </c>
      <c r="Y136">
        <f t="shared" si="20"/>
        <v>169</v>
      </c>
      <c r="Z136" t="str">
        <f t="shared" si="17"/>
        <v/>
      </c>
      <c r="AA136" t="str">
        <f t="shared" si="21"/>
        <v>女子背泳ぎ  25m予選無差別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170</v>
      </c>
      <c r="O137">
        <f>Sheet9!E138</f>
        <v>2</v>
      </c>
      <c r="P137" t="str">
        <f>IFERROR(VLOOKUP(O137,Sheet6!A:B,2,0),"")</f>
        <v>女子</v>
      </c>
      <c r="Q137" t="str">
        <f>Sheet9!A138</f>
        <v>平泳ぎ　　　　</v>
      </c>
      <c r="R137" t="str">
        <f t="shared" si="16"/>
        <v>平泳ぎ</v>
      </c>
      <c r="S137" t="str">
        <f>Sheet9!B138</f>
        <v xml:space="preserve">  25m</v>
      </c>
      <c r="T137" t="s">
        <v>197</v>
      </c>
      <c r="U137" t="s">
        <v>198</v>
      </c>
      <c r="V137" t="str">
        <f t="shared" si="19"/>
        <v>女子平泳ぎ  25m予選無差別</v>
      </c>
      <c r="Y137">
        <f t="shared" si="20"/>
        <v>170</v>
      </c>
      <c r="Z137" t="str">
        <f t="shared" si="17"/>
        <v/>
      </c>
      <c r="AA137" t="str">
        <f t="shared" si="21"/>
        <v>女子平泳ぎ  25m予選無差別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171</v>
      </c>
      <c r="O138">
        <f>Sheet9!E139</f>
        <v>2</v>
      </c>
      <c r="P138" t="str">
        <f>IFERROR(VLOOKUP(O138,Sheet6!A:B,2,0),"")</f>
        <v>女子</v>
      </c>
      <c r="Q138" t="str">
        <f>Sheet9!A139</f>
        <v>自由形　　　　</v>
      </c>
      <c r="R138" t="str">
        <f t="shared" si="16"/>
        <v>自由形</v>
      </c>
      <c r="S138" t="str">
        <f>Sheet9!B139</f>
        <v xml:space="preserve">  25m</v>
      </c>
      <c r="T138" t="s">
        <v>197</v>
      </c>
      <c r="U138" t="s">
        <v>198</v>
      </c>
      <c r="V138" t="str">
        <f t="shared" si="19"/>
        <v>女子自由形  25m予選無差別</v>
      </c>
      <c r="Y138">
        <f t="shared" si="20"/>
        <v>171</v>
      </c>
      <c r="Z138" t="str">
        <f t="shared" si="17"/>
        <v/>
      </c>
      <c r="AA138" t="str">
        <f t="shared" si="21"/>
        <v>女子自由形  25m予選無差別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172</v>
      </c>
      <c r="O139">
        <f>Sheet9!E140</f>
        <v>1</v>
      </c>
      <c r="P139" t="str">
        <f>IFERROR(VLOOKUP(O139,Sheet6!A:B,2,0),"")</f>
        <v>男子</v>
      </c>
      <c r="Q139" t="str">
        <f>Sheet9!A140</f>
        <v>背泳ぎ　　　　</v>
      </c>
      <c r="R139" t="str">
        <f t="shared" si="16"/>
        <v>背泳ぎ</v>
      </c>
      <c r="S139" t="str">
        <f>Sheet9!B140</f>
        <v xml:space="preserve">  50m</v>
      </c>
      <c r="T139" t="s">
        <v>197</v>
      </c>
      <c r="U139" t="s">
        <v>198</v>
      </c>
      <c r="V139" t="str">
        <f t="shared" si="19"/>
        <v>男子背泳ぎ  50m予選無差別</v>
      </c>
      <c r="Y139">
        <f t="shared" si="20"/>
        <v>172</v>
      </c>
      <c r="Z139" t="str">
        <f t="shared" si="17"/>
        <v/>
      </c>
      <c r="AA139" t="str">
        <f t="shared" si="21"/>
        <v>男子背泳ぎ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173</v>
      </c>
      <c r="O140">
        <f>Sheet9!E141</f>
        <v>1</v>
      </c>
      <c r="P140" t="str">
        <f>IFERROR(VLOOKUP(O140,Sheet6!A:B,2,0),"")</f>
        <v>男子</v>
      </c>
      <c r="Q140" t="str">
        <f>Sheet9!A141</f>
        <v>自由形　　　　</v>
      </c>
      <c r="R140" t="str">
        <f t="shared" si="16"/>
        <v>自由形</v>
      </c>
      <c r="S140" t="str">
        <f>Sheet9!B141</f>
        <v xml:space="preserve"> 100m</v>
      </c>
      <c r="T140" t="s">
        <v>197</v>
      </c>
      <c r="U140" t="s">
        <v>198</v>
      </c>
      <c r="V140" t="str">
        <f t="shared" si="19"/>
        <v>男子自由形 100m予選無差別</v>
      </c>
      <c r="Y140">
        <f t="shared" si="20"/>
        <v>173</v>
      </c>
      <c r="Z140" t="str">
        <f t="shared" si="17"/>
        <v/>
      </c>
      <c r="AA140" t="str">
        <f t="shared" si="21"/>
        <v>男子自由形 100m予選無差別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174</v>
      </c>
      <c r="O141">
        <f>Sheet9!E142</f>
        <v>1</v>
      </c>
      <c r="P141" t="str">
        <f>IFERROR(VLOOKUP(O141,Sheet6!A:B,2,0),"")</f>
        <v>男子</v>
      </c>
      <c r="Q141" t="str">
        <f>Sheet9!A142</f>
        <v>個人メドレー　</v>
      </c>
      <c r="R141" t="str">
        <f t="shared" si="16"/>
        <v>個人メドレー</v>
      </c>
      <c r="S141" t="str">
        <f>Sheet9!B142</f>
        <v xml:space="preserve"> 200m</v>
      </c>
      <c r="T141" t="s">
        <v>197</v>
      </c>
      <c r="U141" t="s">
        <v>198</v>
      </c>
      <c r="V141" t="str">
        <f t="shared" si="19"/>
        <v>男子個人メドレー 200m予選無差別</v>
      </c>
      <c r="Y141">
        <f t="shared" si="20"/>
        <v>174</v>
      </c>
      <c r="Z141" t="str">
        <f t="shared" si="17"/>
        <v/>
      </c>
      <c r="AA141" t="str">
        <f t="shared" si="21"/>
        <v>男子個人メドレー 200m予選無差別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175</v>
      </c>
      <c r="O142">
        <f>Sheet9!E143</f>
        <v>1</v>
      </c>
      <c r="P142" t="str">
        <f>IFERROR(VLOOKUP(O142,Sheet6!A:B,2,0),"")</f>
        <v>男子</v>
      </c>
      <c r="Q142" t="str">
        <f>Sheet9!A143</f>
        <v>自由形　　　　</v>
      </c>
      <c r="R142" t="str">
        <f t="shared" si="16"/>
        <v>自由形</v>
      </c>
      <c r="S142" t="str">
        <f>Sheet9!B143</f>
        <v xml:space="preserve"> 100m</v>
      </c>
      <c r="T142" t="s">
        <v>197</v>
      </c>
      <c r="U142" t="s">
        <v>198</v>
      </c>
      <c r="V142" t="str">
        <f t="shared" si="19"/>
        <v>男子自由形 100m予選無差別</v>
      </c>
      <c r="Y142">
        <f t="shared" si="20"/>
        <v>175</v>
      </c>
      <c r="Z142" t="str">
        <f t="shared" si="17"/>
        <v/>
      </c>
      <c r="AA142" t="str">
        <f t="shared" si="21"/>
        <v>男子自由形 100m予選無差別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176</v>
      </c>
      <c r="O143">
        <f>Sheet9!E144</f>
        <v>1</v>
      </c>
      <c r="P143" t="str">
        <f>IFERROR(VLOOKUP(O143,Sheet6!A:B,2,0),"")</f>
        <v>男子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200m</v>
      </c>
      <c r="T143" t="s">
        <v>197</v>
      </c>
      <c r="U143" t="s">
        <v>198</v>
      </c>
      <c r="V143" t="str">
        <f t="shared" si="19"/>
        <v>男子自由形 200m予選無差別</v>
      </c>
      <c r="Y143">
        <f t="shared" si="20"/>
        <v>176</v>
      </c>
      <c r="Z143" t="str">
        <f t="shared" si="17"/>
        <v/>
      </c>
      <c r="AA143" t="str">
        <f t="shared" si="21"/>
        <v>男子自由形 200m予選無差別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177</v>
      </c>
      <c r="O144">
        <f>Sheet9!E145</f>
        <v>1</v>
      </c>
      <c r="P144" t="str">
        <f>IFERROR(VLOOKUP(O144,Sheet6!A:B,2,0),"")</f>
        <v>男子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 50m</v>
      </c>
      <c r="T144" t="s">
        <v>197</v>
      </c>
      <c r="U144" t="s">
        <v>198</v>
      </c>
      <c r="V144" t="str">
        <f t="shared" si="19"/>
        <v>男子自由形  50m予選無差別</v>
      </c>
      <c r="Y144">
        <f t="shared" si="20"/>
        <v>177</v>
      </c>
      <c r="Z144" t="str">
        <f t="shared" si="17"/>
        <v/>
      </c>
      <c r="AA144" t="str">
        <f t="shared" si="21"/>
        <v>男子自由形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178</v>
      </c>
      <c r="O145">
        <f>Sheet9!E146</f>
        <v>1</v>
      </c>
      <c r="P145" t="str">
        <f>IFERROR(VLOOKUP(O145,Sheet6!A:B,2,0),"")</f>
        <v>男子</v>
      </c>
      <c r="Q145" t="str">
        <f>Sheet9!A146</f>
        <v>平泳ぎ　　　　</v>
      </c>
      <c r="R145" t="str">
        <f t="shared" si="16"/>
        <v>平泳ぎ</v>
      </c>
      <c r="S145" t="str">
        <f>Sheet9!B146</f>
        <v xml:space="preserve">  50m</v>
      </c>
      <c r="T145" t="s">
        <v>197</v>
      </c>
      <c r="U145" t="s">
        <v>198</v>
      </c>
      <c r="V145" t="str">
        <f t="shared" si="19"/>
        <v>男子平泳ぎ  50m予選無差別</v>
      </c>
      <c r="Y145">
        <f t="shared" si="20"/>
        <v>178</v>
      </c>
      <c r="Z145" t="str">
        <f t="shared" si="17"/>
        <v/>
      </c>
      <c r="AA145" t="str">
        <f t="shared" si="21"/>
        <v>男子平泳ぎ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179</v>
      </c>
      <c r="O146">
        <f>Sheet9!E147</f>
        <v>1</v>
      </c>
      <c r="P146" t="str">
        <f>IFERROR(VLOOKUP(O146,Sheet6!A:B,2,0),"")</f>
        <v>男子</v>
      </c>
      <c r="Q146" t="str">
        <f>Sheet9!A147</f>
        <v>個人メドレー　</v>
      </c>
      <c r="R146" t="str">
        <f t="shared" si="16"/>
        <v>個人メドレー</v>
      </c>
      <c r="S146" t="str">
        <f>Sheet9!B147</f>
        <v xml:space="preserve"> 200m</v>
      </c>
      <c r="T146" t="s">
        <v>197</v>
      </c>
      <c r="U146" t="s">
        <v>198</v>
      </c>
      <c r="V146" t="str">
        <f t="shared" si="19"/>
        <v>男子個人メドレー 200m予選無差別</v>
      </c>
      <c r="Y146">
        <f t="shared" si="20"/>
        <v>179</v>
      </c>
      <c r="Z146" t="str">
        <f t="shared" si="17"/>
        <v/>
      </c>
      <c r="AA146" t="str">
        <f t="shared" si="21"/>
        <v>男子個人メドレー 200m予選無差別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180</v>
      </c>
      <c r="O147">
        <f>Sheet9!E148</f>
        <v>1</v>
      </c>
      <c r="P147" t="str">
        <f>IFERROR(VLOOKUP(O147,Sheet6!A:B,2,0),"")</f>
        <v>男子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100m</v>
      </c>
      <c r="T147" t="s">
        <v>197</v>
      </c>
      <c r="U147" t="s">
        <v>198</v>
      </c>
      <c r="V147" t="str">
        <f t="shared" si="19"/>
        <v>男子自由形 100m予選無差別</v>
      </c>
      <c r="Y147">
        <f t="shared" si="20"/>
        <v>180</v>
      </c>
      <c r="Z147" t="str">
        <f t="shared" si="17"/>
        <v/>
      </c>
      <c r="AA147" t="str">
        <f t="shared" si="21"/>
        <v>男子自由形 100m予選無差別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181</v>
      </c>
      <c r="O148">
        <f>Sheet9!E149</f>
        <v>1</v>
      </c>
      <c r="P148" t="str">
        <f>IFERROR(VLOOKUP(O148,Sheet6!A:B,2,0),"")</f>
        <v>男子</v>
      </c>
      <c r="Q148" t="str">
        <f>Sheet9!A149</f>
        <v>バタフライ　　</v>
      </c>
      <c r="R148" t="str">
        <f t="shared" si="16"/>
        <v>バタフライ</v>
      </c>
      <c r="S148" t="str">
        <f>Sheet9!B149</f>
        <v xml:space="preserve"> 100m</v>
      </c>
      <c r="T148" t="s">
        <v>197</v>
      </c>
      <c r="U148" t="s">
        <v>198</v>
      </c>
      <c r="V148" t="str">
        <f t="shared" si="19"/>
        <v>男子バタフライ 100m予選無差別</v>
      </c>
      <c r="Y148">
        <f t="shared" si="20"/>
        <v>181</v>
      </c>
      <c r="Z148" t="str">
        <f t="shared" si="17"/>
        <v/>
      </c>
      <c r="AA148" t="str">
        <f t="shared" si="21"/>
        <v>男子バタフライ 100m予選無差別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182</v>
      </c>
      <c r="O149">
        <f>Sheet9!E150</f>
        <v>1</v>
      </c>
      <c r="P149" t="str">
        <f>IFERROR(VLOOKUP(O149,Sheet6!A:B,2,0),"")</f>
        <v>男子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 50m</v>
      </c>
      <c r="T149" t="s">
        <v>197</v>
      </c>
      <c r="U149" t="s">
        <v>198</v>
      </c>
      <c r="V149" t="str">
        <f t="shared" si="19"/>
        <v>男子自由形  50m予選無差別</v>
      </c>
      <c r="Y149">
        <f t="shared" si="20"/>
        <v>182</v>
      </c>
      <c r="Z149" t="str">
        <f t="shared" si="17"/>
        <v/>
      </c>
      <c r="AA149" t="str">
        <f t="shared" si="21"/>
        <v>男子自由形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183</v>
      </c>
      <c r="O150">
        <f>Sheet9!E151</f>
        <v>1</v>
      </c>
      <c r="P150" t="str">
        <f>IFERROR(VLOOKUP(O150,Sheet6!A:B,2,0),"")</f>
        <v>男子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100m</v>
      </c>
      <c r="T150" t="s">
        <v>197</v>
      </c>
      <c r="U150" t="s">
        <v>198</v>
      </c>
      <c r="V150" t="str">
        <f t="shared" si="19"/>
        <v>男子自由形 100m予選無差別</v>
      </c>
      <c r="Y150">
        <f t="shared" si="20"/>
        <v>183</v>
      </c>
      <c r="Z150" t="str">
        <f t="shared" si="17"/>
        <v/>
      </c>
      <c r="AA150" t="str">
        <f t="shared" si="21"/>
        <v>男子自由形 100m予選無差別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184</v>
      </c>
      <c r="O151">
        <f>Sheet9!E152</f>
        <v>1</v>
      </c>
      <c r="P151" t="str">
        <f>IFERROR(VLOOKUP(O151,Sheet6!A:B,2,0),"")</f>
        <v>男子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 50m</v>
      </c>
      <c r="T151" t="s">
        <v>197</v>
      </c>
      <c r="U151" t="s">
        <v>198</v>
      </c>
      <c r="V151" t="str">
        <f t="shared" si="19"/>
        <v>男子自由形  50m予選無差別</v>
      </c>
      <c r="Y151">
        <f t="shared" si="20"/>
        <v>184</v>
      </c>
      <c r="Z151" t="str">
        <f t="shared" si="17"/>
        <v/>
      </c>
      <c r="AA151" t="str">
        <f t="shared" si="21"/>
        <v>男子自由形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185</v>
      </c>
      <c r="O152">
        <f>Sheet9!E153</f>
        <v>1</v>
      </c>
      <c r="P152" t="str">
        <f>IFERROR(VLOOKUP(O152,Sheet6!A:B,2,0),"")</f>
        <v>男子</v>
      </c>
      <c r="Q152" t="str">
        <f>Sheet9!A153</f>
        <v>平泳ぎ　　　　</v>
      </c>
      <c r="R152" t="str">
        <f t="shared" si="16"/>
        <v>平泳ぎ</v>
      </c>
      <c r="S152" t="str">
        <f>Sheet9!B153</f>
        <v xml:space="preserve">  50m</v>
      </c>
      <c r="T152" t="s">
        <v>197</v>
      </c>
      <c r="U152" t="s">
        <v>198</v>
      </c>
      <c r="V152" t="str">
        <f t="shared" si="19"/>
        <v>男子平泳ぎ  50m予選無差別</v>
      </c>
      <c r="Y152">
        <f t="shared" si="20"/>
        <v>185</v>
      </c>
      <c r="Z152" t="str">
        <f t="shared" si="17"/>
        <v/>
      </c>
      <c r="AA152" t="str">
        <f t="shared" si="21"/>
        <v>男子平泳ぎ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186</v>
      </c>
      <c r="O153">
        <f>Sheet9!E154</f>
        <v>1</v>
      </c>
      <c r="P153" t="str">
        <f>IFERROR(VLOOKUP(O153,Sheet6!A:B,2,0),"")</f>
        <v>男子</v>
      </c>
      <c r="Q153" t="str">
        <f>Sheet9!A154</f>
        <v>バタフライ　　</v>
      </c>
      <c r="R153" t="s">
        <v>200</v>
      </c>
      <c r="S153" t="str">
        <f>Sheet9!B154</f>
        <v xml:space="preserve">  50m</v>
      </c>
      <c r="T153" t="s">
        <v>197</v>
      </c>
      <c r="U153" t="s">
        <v>198</v>
      </c>
      <c r="V153" t="str">
        <f t="shared" si="19"/>
        <v>男子自由形  50m予選無差別</v>
      </c>
      <c r="Y153">
        <f t="shared" si="20"/>
        <v>186</v>
      </c>
      <c r="Z153" t="str">
        <f t="shared" si="17"/>
        <v/>
      </c>
      <c r="AA153" t="str">
        <f t="shared" si="21"/>
        <v>男子自由形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187</v>
      </c>
      <c r="O154">
        <f>Sheet9!E155</f>
        <v>1</v>
      </c>
      <c r="P154" t="str">
        <f>IFERROR(VLOOKUP(O154,Sheet6!A:B,2,0),"")</f>
        <v>男子</v>
      </c>
      <c r="Q154" t="str">
        <f>Sheet9!A155</f>
        <v>自由形　　　　</v>
      </c>
      <c r="R154" t="s">
        <v>200</v>
      </c>
      <c r="S154" t="str">
        <f>Sheet9!B155</f>
        <v xml:space="preserve">  50m</v>
      </c>
      <c r="T154" t="s">
        <v>197</v>
      </c>
      <c r="U154" t="s">
        <v>198</v>
      </c>
      <c r="V154" t="str">
        <f t="shared" si="19"/>
        <v>男子自由形  50m予選無差別</v>
      </c>
      <c r="Y154">
        <f t="shared" si="20"/>
        <v>187</v>
      </c>
      <c r="Z154" t="str">
        <f t="shared" si="17"/>
        <v/>
      </c>
      <c r="AA154" t="str">
        <f t="shared" si="21"/>
        <v>男子自由形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188</v>
      </c>
      <c r="O155">
        <f>Sheet9!E156</f>
        <v>1</v>
      </c>
      <c r="P155" t="str">
        <f>IFERROR(VLOOKUP(O155,Sheet6!A:B,2,0),"")</f>
        <v>男子</v>
      </c>
      <c r="Q155" t="str">
        <f>Sheet9!A156</f>
        <v>平泳ぎ　　　　</v>
      </c>
      <c r="R155" t="s">
        <v>200</v>
      </c>
      <c r="S155" t="str">
        <f>Sheet9!B156</f>
        <v xml:space="preserve">  50m</v>
      </c>
      <c r="T155" t="s">
        <v>197</v>
      </c>
      <c r="U155" t="s">
        <v>198</v>
      </c>
      <c r="V155" t="str">
        <f t="shared" si="19"/>
        <v>男子自由形  50m予選無差別</v>
      </c>
      <c r="Y155">
        <f t="shared" si="20"/>
        <v>188</v>
      </c>
      <c r="Z155" t="str">
        <f t="shared" si="17"/>
        <v/>
      </c>
      <c r="AA155" t="str">
        <f t="shared" si="21"/>
        <v>男子自由形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189</v>
      </c>
      <c r="O156">
        <f>Sheet9!E157</f>
        <v>1</v>
      </c>
      <c r="P156" t="str">
        <f>IFERROR(VLOOKUP(O156,Sheet6!A:B,2,0),"")</f>
        <v>男子</v>
      </c>
      <c r="Q156" t="str">
        <f>Sheet9!A157</f>
        <v>バタフライ　　</v>
      </c>
      <c r="R156" t="s">
        <v>201</v>
      </c>
      <c r="S156" t="str">
        <f>Sheet9!B157</f>
        <v xml:space="preserve">  50m</v>
      </c>
      <c r="T156" t="s">
        <v>197</v>
      </c>
      <c r="U156" t="s">
        <v>198</v>
      </c>
      <c r="V156" t="str">
        <f t="shared" si="19"/>
        <v>男子背泳ぎ  50m予選無差別</v>
      </c>
      <c r="Y156">
        <f t="shared" si="20"/>
        <v>189</v>
      </c>
      <c r="Z156" t="str">
        <f t="shared" si="17"/>
        <v/>
      </c>
      <c r="AA156" t="str">
        <f t="shared" si="21"/>
        <v>男子背泳ぎ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190</v>
      </c>
      <c r="O157">
        <f>Sheet9!E158</f>
        <v>1</v>
      </c>
      <c r="P157" t="str">
        <f>IFERROR(VLOOKUP(O157,Sheet6!A:B,2,0),"")</f>
        <v>男子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 50m</v>
      </c>
      <c r="T157" t="s">
        <v>197</v>
      </c>
      <c r="U157" t="s">
        <v>198</v>
      </c>
      <c r="V157" t="str">
        <f t="shared" si="19"/>
        <v>男子自由形  50m予選無差別</v>
      </c>
      <c r="Y157">
        <f t="shared" si="20"/>
        <v>190</v>
      </c>
      <c r="Z157" t="str">
        <f t="shared" si="17"/>
        <v/>
      </c>
      <c r="AA157" t="str">
        <f t="shared" si="21"/>
        <v>男子自由形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191</v>
      </c>
      <c r="O158">
        <f>Sheet9!E159</f>
        <v>1</v>
      </c>
      <c r="P158" t="str">
        <f>IFERROR(VLOOKUP(O158,Sheet6!A:B,2,0),"")</f>
        <v>男子</v>
      </c>
      <c r="Q158" t="str">
        <f>Sheet9!A159</f>
        <v>平泳ぎ　　　　</v>
      </c>
      <c r="R158" t="str">
        <f t="shared" si="22"/>
        <v>平泳ぎ</v>
      </c>
      <c r="S158" t="str">
        <f>Sheet9!B159</f>
        <v xml:space="preserve">  50m</v>
      </c>
      <c r="T158" t="s">
        <v>197</v>
      </c>
      <c r="U158" t="s">
        <v>198</v>
      </c>
      <c r="V158" t="str">
        <f t="shared" si="19"/>
        <v>男子平泳ぎ  50m予選無差別</v>
      </c>
      <c r="Y158">
        <f t="shared" si="20"/>
        <v>191</v>
      </c>
      <c r="Z158" t="str">
        <f t="shared" si="17"/>
        <v/>
      </c>
      <c r="AA158" t="str">
        <f t="shared" si="21"/>
        <v>男子平泳ぎ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192</v>
      </c>
      <c r="O159">
        <f>Sheet9!E160</f>
        <v>1</v>
      </c>
      <c r="P159" t="str">
        <f>IFERROR(VLOOKUP(O159,Sheet6!A:B,2,0),"")</f>
        <v>男子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100m</v>
      </c>
      <c r="T159" t="s">
        <v>197</v>
      </c>
      <c r="U159" t="s">
        <v>198</v>
      </c>
      <c r="V159" t="str">
        <f t="shared" si="19"/>
        <v>男子自由形 100m予選無差別</v>
      </c>
      <c r="Y159">
        <f t="shared" si="20"/>
        <v>192</v>
      </c>
      <c r="Z159" t="str">
        <f t="shared" si="17"/>
        <v/>
      </c>
      <c r="AA159" t="str">
        <f t="shared" si="21"/>
        <v>男子自由形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193</v>
      </c>
      <c r="O160">
        <f>Sheet9!E161</f>
        <v>1</v>
      </c>
      <c r="P160" t="str">
        <f>IFERROR(VLOOKUP(O160,Sheet6!A:B,2,0),"")</f>
        <v>男子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 50m</v>
      </c>
      <c r="T160" t="s">
        <v>197</v>
      </c>
      <c r="U160" t="s">
        <v>198</v>
      </c>
      <c r="V160" t="str">
        <f t="shared" si="19"/>
        <v>男子自由形  50m予選無差別</v>
      </c>
      <c r="Y160">
        <f t="shared" si="20"/>
        <v>193</v>
      </c>
      <c r="Z160" t="str">
        <f t="shared" si="17"/>
        <v/>
      </c>
      <c r="AA160" t="str">
        <f t="shared" si="21"/>
        <v>男子自由形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194</v>
      </c>
      <c r="O161">
        <f>Sheet9!E162</f>
        <v>1</v>
      </c>
      <c r="P161" t="str">
        <f>IFERROR(VLOOKUP(O161,Sheet6!A:B,2,0),"")</f>
        <v>男子</v>
      </c>
      <c r="Q161" t="str">
        <f>Sheet9!A162</f>
        <v>平泳ぎ　　　　</v>
      </c>
      <c r="R161" t="str">
        <f t="shared" si="22"/>
        <v>平泳ぎ</v>
      </c>
      <c r="S161" t="str">
        <f>Sheet9!B162</f>
        <v xml:space="preserve">  50m</v>
      </c>
      <c r="T161" t="s">
        <v>197</v>
      </c>
      <c r="U161" t="s">
        <v>198</v>
      </c>
      <c r="V161" t="str">
        <f t="shared" si="19"/>
        <v>男子平泳ぎ  50m予選無差別</v>
      </c>
      <c r="Y161">
        <f t="shared" si="20"/>
        <v>194</v>
      </c>
      <c r="Z161" t="str">
        <f t="shared" si="17"/>
        <v/>
      </c>
      <c r="AA161" t="str">
        <f t="shared" si="21"/>
        <v>男子平泳ぎ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195</v>
      </c>
      <c r="O162">
        <f>Sheet9!E163</f>
        <v>1</v>
      </c>
      <c r="P162" t="str">
        <f>IFERROR(VLOOKUP(O162,Sheet6!A:B,2,0),"")</f>
        <v>男子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100m</v>
      </c>
      <c r="T162" t="s">
        <v>197</v>
      </c>
      <c r="U162" t="s">
        <v>198</v>
      </c>
      <c r="V162" t="str">
        <f t="shared" si="19"/>
        <v>男子自由形 100m予選無差別</v>
      </c>
      <c r="Y162">
        <f t="shared" si="20"/>
        <v>195</v>
      </c>
      <c r="Z162" t="str">
        <f t="shared" si="17"/>
        <v/>
      </c>
      <c r="AA162" t="str">
        <f t="shared" si="21"/>
        <v>男子自由形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196</v>
      </c>
      <c r="O163">
        <f>Sheet9!E164</f>
        <v>1</v>
      </c>
      <c r="P163" t="str">
        <f>IFERROR(VLOOKUP(O163,Sheet6!A:B,2,0),"")</f>
        <v>男子</v>
      </c>
      <c r="Q163" t="str">
        <f>Sheet9!A164</f>
        <v>自由形　　　　</v>
      </c>
      <c r="R163" t="str">
        <f t="shared" si="22"/>
        <v>自由形</v>
      </c>
      <c r="S163" t="str">
        <f>Sheet9!B164</f>
        <v xml:space="preserve">  50m</v>
      </c>
      <c r="T163" t="s">
        <v>197</v>
      </c>
      <c r="U163" t="s">
        <v>198</v>
      </c>
      <c r="V163" t="str">
        <f t="shared" si="19"/>
        <v>男子自由形  50m予選無差別</v>
      </c>
      <c r="Y163">
        <f t="shared" si="20"/>
        <v>196</v>
      </c>
      <c r="Z163" t="str">
        <f t="shared" si="17"/>
        <v/>
      </c>
      <c r="AA163" t="str">
        <f t="shared" si="21"/>
        <v>男子自由形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197</v>
      </c>
      <c r="O164">
        <f>Sheet9!E165</f>
        <v>1</v>
      </c>
      <c r="P164" t="str">
        <f>IFERROR(VLOOKUP(O164,Sheet6!A:B,2,0),"")</f>
        <v>男子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100m</v>
      </c>
      <c r="T164" t="s">
        <v>197</v>
      </c>
      <c r="U164" t="s">
        <v>198</v>
      </c>
      <c r="V164" t="str">
        <f t="shared" si="19"/>
        <v>男子自由形 100m予選無差別</v>
      </c>
      <c r="Y164">
        <f t="shared" si="20"/>
        <v>197</v>
      </c>
      <c r="Z164" t="str">
        <f t="shared" si="17"/>
        <v/>
      </c>
      <c r="AA164" t="str">
        <f t="shared" si="21"/>
        <v>男子自由形 100m予選無差別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198</v>
      </c>
      <c r="O165">
        <f>Sheet9!E166</f>
        <v>1</v>
      </c>
      <c r="P165" t="str">
        <f>IFERROR(VLOOKUP(O165,Sheet6!A:B,2,0),"")</f>
        <v>男子</v>
      </c>
      <c r="Q165" t="str">
        <f>Sheet9!A166</f>
        <v>バタフライ　　</v>
      </c>
      <c r="R165" t="str">
        <f t="shared" si="22"/>
        <v>バタフライ</v>
      </c>
      <c r="S165" t="str">
        <f>Sheet9!B166</f>
        <v xml:space="preserve"> 100m</v>
      </c>
      <c r="T165" t="s">
        <v>197</v>
      </c>
      <c r="U165" t="s">
        <v>198</v>
      </c>
      <c r="V165" t="str">
        <f t="shared" si="19"/>
        <v>男子バタフライ 100m予選無差別</v>
      </c>
      <c r="Y165">
        <f t="shared" si="20"/>
        <v>198</v>
      </c>
      <c r="Z165" t="str">
        <f t="shared" si="17"/>
        <v/>
      </c>
      <c r="AA165" t="str">
        <f t="shared" si="21"/>
        <v>男子バタフライ 100m予選無差別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199</v>
      </c>
      <c r="O166">
        <f>Sheet9!E167</f>
        <v>1</v>
      </c>
      <c r="P166" t="str">
        <f>IFERROR(VLOOKUP(O166,Sheet6!A:B,2,0),"")</f>
        <v>男子</v>
      </c>
      <c r="Q166" t="str">
        <f>Sheet9!A167</f>
        <v>バタフライ　　</v>
      </c>
      <c r="R166" t="str">
        <f t="shared" si="22"/>
        <v>バタフライ</v>
      </c>
      <c r="S166" t="str">
        <f>Sheet9!B167</f>
        <v xml:space="preserve">  50m</v>
      </c>
      <c r="T166" t="s">
        <v>197</v>
      </c>
      <c r="U166" t="s">
        <v>198</v>
      </c>
      <c r="V166" t="str">
        <f t="shared" si="19"/>
        <v>男子バタフライ  50m予選無差別</v>
      </c>
      <c r="Y166">
        <f t="shared" si="20"/>
        <v>199</v>
      </c>
      <c r="Z166" t="str">
        <f t="shared" si="17"/>
        <v/>
      </c>
      <c r="AA166" t="str">
        <f t="shared" si="21"/>
        <v>男子バタフライ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200</v>
      </c>
      <c r="O167">
        <f>Sheet9!E168</f>
        <v>1</v>
      </c>
      <c r="P167" t="str">
        <f>IFERROR(VLOOKUP(O167,Sheet6!A:B,2,0),"")</f>
        <v>男子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100m</v>
      </c>
      <c r="T167" t="s">
        <v>197</v>
      </c>
      <c r="U167" t="s">
        <v>198</v>
      </c>
      <c r="V167" t="str">
        <f t="shared" si="19"/>
        <v>男子自由形 100m予選無差別</v>
      </c>
      <c r="Y167">
        <f t="shared" si="20"/>
        <v>200</v>
      </c>
      <c r="Z167" t="str">
        <f t="shared" si="17"/>
        <v/>
      </c>
      <c r="AA167" t="str">
        <f t="shared" si="21"/>
        <v>男子自由形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201</v>
      </c>
      <c r="O168">
        <f>Sheet9!E169</f>
        <v>1</v>
      </c>
      <c r="P168" t="str">
        <f>IFERROR(VLOOKUP(O168,Sheet6!A:B,2,0),"")</f>
        <v>男子</v>
      </c>
      <c r="Q168" t="str">
        <f>Sheet9!A169</f>
        <v>自由形　　　　</v>
      </c>
      <c r="R168" t="str">
        <f t="shared" si="22"/>
        <v>自由形</v>
      </c>
      <c r="S168" t="str">
        <f>Sheet9!B169</f>
        <v xml:space="preserve">  50m</v>
      </c>
      <c r="T168" t="s">
        <v>197</v>
      </c>
      <c r="U168" t="s">
        <v>198</v>
      </c>
      <c r="V168" t="str">
        <f t="shared" si="19"/>
        <v>男子自由形  50m予選無差別</v>
      </c>
      <c r="Y168">
        <f t="shared" si="20"/>
        <v>201</v>
      </c>
      <c r="Z168" t="str">
        <f t="shared" si="17"/>
        <v/>
      </c>
      <c r="AA168" t="str">
        <f t="shared" si="21"/>
        <v>男子自由形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202</v>
      </c>
      <c r="O169">
        <f>Sheet9!E170</f>
        <v>1</v>
      </c>
      <c r="P169" t="str">
        <f>IFERROR(VLOOKUP(O169,Sheet6!A:B,2,0),"")</f>
        <v>男子</v>
      </c>
      <c r="Q169" t="str">
        <f>Sheet9!A170</f>
        <v>平泳ぎ　　　　</v>
      </c>
      <c r="R169" t="str">
        <f t="shared" si="22"/>
        <v>平泳ぎ</v>
      </c>
      <c r="S169" t="str">
        <f>Sheet9!B170</f>
        <v xml:space="preserve">  50m</v>
      </c>
      <c r="T169" t="s">
        <v>197</v>
      </c>
      <c r="U169" t="s">
        <v>198</v>
      </c>
      <c r="V169" t="str">
        <f t="shared" si="19"/>
        <v>男子平泳ぎ  50m予選無差別</v>
      </c>
      <c r="Y169">
        <f t="shared" si="20"/>
        <v>202</v>
      </c>
      <c r="Z169" t="str">
        <f t="shared" si="17"/>
        <v/>
      </c>
      <c r="AA169" t="str">
        <f t="shared" si="21"/>
        <v>男子平泳ぎ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203</v>
      </c>
      <c r="O170">
        <f>Sheet9!E171</f>
        <v>1</v>
      </c>
      <c r="P170" t="str">
        <f>IFERROR(VLOOKUP(O170,Sheet6!A:B,2,0),"")</f>
        <v>男子</v>
      </c>
      <c r="Q170" t="str">
        <f>Sheet9!A171</f>
        <v>自由形　　　　</v>
      </c>
      <c r="R170" t="str">
        <f t="shared" si="22"/>
        <v>自由形</v>
      </c>
      <c r="S170" t="str">
        <f>Sheet9!B171</f>
        <v xml:space="preserve">  50m</v>
      </c>
      <c r="T170" t="s">
        <v>197</v>
      </c>
      <c r="U170" t="s">
        <v>198</v>
      </c>
      <c r="V170" t="str">
        <f t="shared" si="19"/>
        <v>男子自由形  50m予選無差別</v>
      </c>
      <c r="Y170">
        <f t="shared" si="20"/>
        <v>203</v>
      </c>
      <c r="Z170" t="str">
        <f t="shared" si="17"/>
        <v/>
      </c>
      <c r="AA170" t="str">
        <f t="shared" si="21"/>
        <v>男子自由形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204</v>
      </c>
      <c r="O171">
        <f>Sheet9!E172</f>
        <v>1</v>
      </c>
      <c r="P171" t="str">
        <f>IFERROR(VLOOKUP(O171,Sheet6!A:B,2,0),"")</f>
        <v>男子</v>
      </c>
      <c r="Q171" t="str">
        <f>Sheet9!A172</f>
        <v>自由形　　　　</v>
      </c>
      <c r="R171" t="str">
        <f t="shared" si="22"/>
        <v>自由形</v>
      </c>
      <c r="S171" t="str">
        <f>Sheet9!B172</f>
        <v xml:space="preserve">  50m</v>
      </c>
      <c r="T171" t="s">
        <v>197</v>
      </c>
      <c r="U171" t="s">
        <v>198</v>
      </c>
      <c r="V171" t="str">
        <f t="shared" si="19"/>
        <v>男子自由形  50m予選無差別</v>
      </c>
      <c r="Y171">
        <f t="shared" si="20"/>
        <v>204</v>
      </c>
      <c r="Z171" t="str">
        <f t="shared" si="17"/>
        <v/>
      </c>
      <c r="AA171" t="str">
        <f t="shared" si="21"/>
        <v>男子自由形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205</v>
      </c>
      <c r="O172">
        <f>Sheet9!E173</f>
        <v>1</v>
      </c>
      <c r="P172" t="str">
        <f>IFERROR(VLOOKUP(O172,Sheet6!A:B,2,0),"")</f>
        <v>男子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 50m</v>
      </c>
      <c r="T172" t="s">
        <v>197</v>
      </c>
      <c r="U172" t="s">
        <v>198</v>
      </c>
      <c r="V172" t="str">
        <f t="shared" si="19"/>
        <v>男子自由形  50m予選無差別</v>
      </c>
      <c r="Y172">
        <f t="shared" si="20"/>
        <v>205</v>
      </c>
      <c r="Z172" t="str">
        <f t="shared" si="17"/>
        <v/>
      </c>
      <c r="AA172" t="str">
        <f t="shared" si="21"/>
        <v>男子自由形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206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100m</v>
      </c>
      <c r="T173" t="s">
        <v>197</v>
      </c>
      <c r="U173" t="s">
        <v>198</v>
      </c>
      <c r="V173" t="str">
        <f t="shared" si="19"/>
        <v>男子自由形 100m予選無差別</v>
      </c>
      <c r="Y173">
        <f t="shared" si="20"/>
        <v>206</v>
      </c>
      <c r="Z173" t="str">
        <f t="shared" si="17"/>
        <v/>
      </c>
      <c r="AA173" t="str">
        <f t="shared" si="21"/>
        <v>男子自由形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207</v>
      </c>
      <c r="O174">
        <f>Sheet9!E175</f>
        <v>1</v>
      </c>
      <c r="P174" t="str">
        <f>IFERROR(VLOOKUP(O174,Sheet6!A:B,2,0),"")</f>
        <v>男子</v>
      </c>
      <c r="Q174" t="str">
        <f>Sheet9!A175</f>
        <v>自由形　　　　</v>
      </c>
      <c r="R174" t="str">
        <f t="shared" si="22"/>
        <v>自由形</v>
      </c>
      <c r="S174" t="str">
        <f>Sheet9!B175</f>
        <v xml:space="preserve">  50m</v>
      </c>
      <c r="T174" t="s">
        <v>197</v>
      </c>
      <c r="U174" t="s">
        <v>198</v>
      </c>
      <c r="V174" t="str">
        <f t="shared" si="19"/>
        <v>男子自由形  50m予選無差別</v>
      </c>
      <c r="Y174">
        <f t="shared" si="20"/>
        <v>207</v>
      </c>
      <c r="Z174" t="str">
        <f t="shared" si="17"/>
        <v/>
      </c>
      <c r="AA174" t="str">
        <f t="shared" si="21"/>
        <v>男子自由形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208</v>
      </c>
      <c r="O175">
        <f>Sheet9!E176</f>
        <v>1</v>
      </c>
      <c r="P175" t="str">
        <f>IFERROR(VLOOKUP(O175,Sheet6!A:B,2,0),"")</f>
        <v>男子</v>
      </c>
      <c r="Q175" t="str">
        <f>Sheet9!A176</f>
        <v>平泳ぎ　　　　</v>
      </c>
      <c r="R175" t="str">
        <f t="shared" si="22"/>
        <v>平泳ぎ</v>
      </c>
      <c r="S175" t="str">
        <f>Sheet9!B176</f>
        <v xml:space="preserve">  50m</v>
      </c>
      <c r="T175" t="s">
        <v>197</v>
      </c>
      <c r="U175" t="s">
        <v>198</v>
      </c>
      <c r="V175" t="str">
        <f t="shared" si="19"/>
        <v>男子平泳ぎ  50m予選無差別</v>
      </c>
      <c r="Y175">
        <f t="shared" si="20"/>
        <v>208</v>
      </c>
      <c r="Z175" t="str">
        <f t="shared" si="17"/>
        <v/>
      </c>
      <c r="AA175" t="str">
        <f t="shared" si="21"/>
        <v>男子平泳ぎ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209</v>
      </c>
      <c r="O176">
        <f>Sheet9!E177</f>
        <v>1</v>
      </c>
      <c r="P176" t="str">
        <f>IFERROR(VLOOKUP(O176,Sheet6!A:B,2,0),"")</f>
        <v>男子</v>
      </c>
      <c r="Q176" t="str">
        <f>Sheet9!A177</f>
        <v>バタフライ　　</v>
      </c>
      <c r="R176" t="str">
        <f t="shared" si="22"/>
        <v>バタフライ</v>
      </c>
      <c r="S176" t="str">
        <f>Sheet9!B177</f>
        <v xml:space="preserve">  50m</v>
      </c>
      <c r="T176" t="s">
        <v>197</v>
      </c>
      <c r="U176" t="s">
        <v>198</v>
      </c>
      <c r="V176" t="str">
        <f t="shared" si="19"/>
        <v>男子バタフライ  50m予選無差別</v>
      </c>
      <c r="Y176">
        <f t="shared" si="20"/>
        <v>209</v>
      </c>
      <c r="Z176" t="str">
        <f t="shared" si="17"/>
        <v/>
      </c>
      <c r="AA176" t="str">
        <f t="shared" si="21"/>
        <v>男子バタフライ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210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100m</v>
      </c>
      <c r="T177" t="s">
        <v>197</v>
      </c>
      <c r="U177" t="s">
        <v>198</v>
      </c>
      <c r="V177" t="str">
        <f t="shared" si="19"/>
        <v>男子自由形 100m予選無差別</v>
      </c>
      <c r="Y177">
        <f t="shared" si="20"/>
        <v>210</v>
      </c>
      <c r="Z177" t="str">
        <f t="shared" si="17"/>
        <v/>
      </c>
      <c r="AA177" t="str">
        <f t="shared" si="21"/>
        <v>男子自由形 100m予選無差別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211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197</v>
      </c>
      <c r="U178" t="s">
        <v>198</v>
      </c>
      <c r="V178" t="str">
        <f t="shared" si="19"/>
        <v>女子自由形  50m予選無差別</v>
      </c>
      <c r="Y178">
        <f t="shared" si="20"/>
        <v>211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212</v>
      </c>
      <c r="O179">
        <f>Sheet9!E180</f>
        <v>2</v>
      </c>
      <c r="P179" t="str">
        <f>IFERROR(VLOOKUP(O179,Sheet6!A:B,2,0),"")</f>
        <v>女子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100m</v>
      </c>
      <c r="T179" t="s">
        <v>197</v>
      </c>
      <c r="U179" t="s">
        <v>198</v>
      </c>
      <c r="V179" t="str">
        <f t="shared" si="19"/>
        <v>女子自由形 100m予選無差別</v>
      </c>
      <c r="Y179">
        <f t="shared" si="20"/>
        <v>212</v>
      </c>
      <c r="Z179" t="str">
        <f t="shared" si="17"/>
        <v/>
      </c>
      <c r="AA179" t="str">
        <f t="shared" si="21"/>
        <v>女子自由形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213</v>
      </c>
      <c r="O180">
        <f>Sheet9!E181</f>
        <v>2</v>
      </c>
      <c r="P180" t="str">
        <f>IFERROR(VLOOKUP(O180,Sheet6!A:B,2,0),"")</f>
        <v>女子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 50m</v>
      </c>
      <c r="T180" t="s">
        <v>197</v>
      </c>
      <c r="U180" t="s">
        <v>198</v>
      </c>
      <c r="V180" t="str">
        <f t="shared" si="19"/>
        <v>女子自由形  50m予選無差別</v>
      </c>
      <c r="Y180">
        <f t="shared" si="20"/>
        <v>213</v>
      </c>
      <c r="Z180" t="str">
        <f t="shared" si="17"/>
        <v/>
      </c>
      <c r="AA180" t="str">
        <f t="shared" si="21"/>
        <v>女子自由形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214</v>
      </c>
      <c r="O181">
        <f>Sheet9!E182</f>
        <v>2</v>
      </c>
      <c r="P181" t="str">
        <f>IFERROR(VLOOKUP(O181,Sheet6!A:B,2,0),"")</f>
        <v>女子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100m</v>
      </c>
      <c r="T181" t="s">
        <v>197</v>
      </c>
      <c r="U181" t="s">
        <v>198</v>
      </c>
      <c r="V181" t="str">
        <f t="shared" si="19"/>
        <v>女子自由形 100m予選無差別</v>
      </c>
      <c r="Y181">
        <f t="shared" si="20"/>
        <v>214</v>
      </c>
      <c r="Z181" t="str">
        <f t="shared" si="17"/>
        <v/>
      </c>
      <c r="AA181" t="str">
        <f t="shared" si="21"/>
        <v>女子自由形 100m予選無差別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215</v>
      </c>
      <c r="O182">
        <f>Sheet9!E183</f>
        <v>2</v>
      </c>
      <c r="P182" t="str">
        <f>IFERROR(VLOOKUP(O182,Sheet6!A:B,2,0),"")</f>
        <v>女子</v>
      </c>
      <c r="Q182" t="str">
        <f>Sheet9!A183</f>
        <v>バタフライ　　</v>
      </c>
      <c r="R182" t="str">
        <f t="shared" si="22"/>
        <v>バタフライ</v>
      </c>
      <c r="S182" t="str">
        <f>Sheet9!B183</f>
        <v xml:space="preserve"> 100m</v>
      </c>
      <c r="T182" t="s">
        <v>197</v>
      </c>
      <c r="U182" t="s">
        <v>198</v>
      </c>
      <c r="V182" t="str">
        <f t="shared" si="19"/>
        <v>女子バタフライ 100m予選無差別</v>
      </c>
      <c r="Y182">
        <f t="shared" si="20"/>
        <v>215</v>
      </c>
      <c r="Z182" t="str">
        <f t="shared" si="17"/>
        <v/>
      </c>
      <c r="AA182" t="str">
        <f t="shared" si="21"/>
        <v>女子バタフライ 100m予選無差別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216</v>
      </c>
      <c r="O183">
        <f>Sheet9!E184</f>
        <v>2</v>
      </c>
      <c r="P183" t="str">
        <f>IFERROR(VLOOKUP(O183,Sheet6!A:B,2,0),"")</f>
        <v>女子</v>
      </c>
      <c r="Q183" t="str">
        <f>Sheet9!A184</f>
        <v>個人メドレー　</v>
      </c>
      <c r="R183" t="str">
        <f t="shared" si="22"/>
        <v>個人メドレー</v>
      </c>
      <c r="S183" t="str">
        <f>Sheet9!B184</f>
        <v xml:space="preserve"> 200m</v>
      </c>
      <c r="T183" t="s">
        <v>197</v>
      </c>
      <c r="U183" t="s">
        <v>198</v>
      </c>
      <c r="V183" t="str">
        <f t="shared" si="19"/>
        <v>女子個人メドレー 200m予選無差別</v>
      </c>
      <c r="Y183">
        <f t="shared" si="20"/>
        <v>216</v>
      </c>
      <c r="Z183" t="str">
        <f t="shared" si="17"/>
        <v/>
      </c>
      <c r="AA183" t="str">
        <f t="shared" si="21"/>
        <v>女子個人メドレー 200m予選無差別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217</v>
      </c>
      <c r="O184">
        <f>Sheet9!E185</f>
        <v>2</v>
      </c>
      <c r="P184" t="str">
        <f>IFERROR(VLOOKUP(O184,Sheet6!A:B,2,0),"")</f>
        <v>女子</v>
      </c>
      <c r="Q184" t="str">
        <f>Sheet9!A185</f>
        <v>平泳ぎ　　　　</v>
      </c>
      <c r="R184" t="str">
        <f t="shared" si="22"/>
        <v>平泳ぎ</v>
      </c>
      <c r="S184" t="str">
        <f>Sheet9!B185</f>
        <v xml:space="preserve"> 100m</v>
      </c>
      <c r="T184" t="s">
        <v>197</v>
      </c>
      <c r="U184" t="s">
        <v>198</v>
      </c>
      <c r="V184" t="str">
        <f t="shared" si="19"/>
        <v>女子平泳ぎ 100m予選無差別</v>
      </c>
      <c r="Y184">
        <f t="shared" si="20"/>
        <v>217</v>
      </c>
      <c r="Z184" t="str">
        <f t="shared" si="17"/>
        <v/>
      </c>
      <c r="AA184" t="str">
        <f t="shared" si="21"/>
        <v>女子平泳ぎ 100m予選無差別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218</v>
      </c>
      <c r="O185">
        <f>Sheet9!E186</f>
        <v>2</v>
      </c>
      <c r="P185" t="str">
        <f>IFERROR(VLOOKUP(O185,Sheet6!A:B,2,0),"")</f>
        <v>女子</v>
      </c>
      <c r="Q185" t="str">
        <f>Sheet9!A186</f>
        <v>個人メドレー　</v>
      </c>
      <c r="R185" t="str">
        <f t="shared" si="22"/>
        <v>個人メドレー</v>
      </c>
      <c r="S185" t="str">
        <f>Sheet9!B186</f>
        <v xml:space="preserve"> 200m</v>
      </c>
      <c r="T185" t="s">
        <v>197</v>
      </c>
      <c r="U185" t="s">
        <v>198</v>
      </c>
      <c r="V185" t="str">
        <f t="shared" si="19"/>
        <v>女子個人メドレー 200m予選無差別</v>
      </c>
      <c r="Y185">
        <f t="shared" si="20"/>
        <v>218</v>
      </c>
      <c r="Z185" t="str">
        <f t="shared" si="17"/>
        <v/>
      </c>
      <c r="AA185" t="str">
        <f t="shared" si="21"/>
        <v>女子個人メドレー 200m予選無差別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569</v>
      </c>
      <c r="O186">
        <f>Sheet9!E187</f>
        <v>2</v>
      </c>
      <c r="P186" t="str">
        <f>IFERROR(VLOOKUP(O186,Sheet6!A:B,2,0),"")</f>
        <v>女子</v>
      </c>
      <c r="Q186" t="str">
        <f>Sheet9!A187</f>
        <v>自由形　　　　</v>
      </c>
      <c r="R186" t="str">
        <f t="shared" si="22"/>
        <v>自由形</v>
      </c>
      <c r="S186" t="str">
        <f>Sheet9!B187</f>
        <v xml:space="preserve"> 100m</v>
      </c>
      <c r="T186" t="s">
        <v>197</v>
      </c>
      <c r="U186" t="s">
        <v>198</v>
      </c>
      <c r="V186" t="str">
        <f t="shared" si="19"/>
        <v>女子自由形 100m予選無差別</v>
      </c>
      <c r="Y186">
        <f t="shared" si="20"/>
        <v>569</v>
      </c>
      <c r="Z186" t="str">
        <f t="shared" si="17"/>
        <v/>
      </c>
      <c r="AA186" t="str">
        <f t="shared" si="21"/>
        <v>女子自由形 100m予選無差別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570</v>
      </c>
      <c r="O187">
        <f>Sheet9!E188</f>
        <v>2</v>
      </c>
      <c r="P187" t="str">
        <f>IFERROR(VLOOKUP(O187,Sheet6!A:B,2,0),"")</f>
        <v>女子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200m</v>
      </c>
      <c r="T187" t="s">
        <v>197</v>
      </c>
      <c r="U187" t="s">
        <v>198</v>
      </c>
      <c r="V187" t="str">
        <f t="shared" si="19"/>
        <v>女子自由形 200m予選無差別</v>
      </c>
      <c r="Y187">
        <f t="shared" si="20"/>
        <v>570</v>
      </c>
      <c r="Z187" t="str">
        <f t="shared" si="17"/>
        <v/>
      </c>
      <c r="AA187" t="str">
        <f t="shared" si="21"/>
        <v>女子自由形 200m予選無差別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571</v>
      </c>
      <c r="O188">
        <f>Sheet9!E189</f>
        <v>2</v>
      </c>
      <c r="P188" t="str">
        <f>IFERROR(VLOOKUP(O188,Sheet6!A:B,2,0),"")</f>
        <v>女子</v>
      </c>
      <c r="Q188" t="str">
        <f>Sheet9!A189</f>
        <v>個人メドレー　</v>
      </c>
      <c r="R188" t="str">
        <f t="shared" si="22"/>
        <v>個人メドレー</v>
      </c>
      <c r="S188" t="str">
        <f>Sheet9!B189</f>
        <v xml:space="preserve"> 200m</v>
      </c>
      <c r="T188" t="s">
        <v>197</v>
      </c>
      <c r="U188" t="s">
        <v>198</v>
      </c>
      <c r="V188" t="str">
        <f t="shared" si="19"/>
        <v>女子個人メドレー 200m予選無差別</v>
      </c>
      <c r="Y188">
        <f t="shared" si="20"/>
        <v>571</v>
      </c>
      <c r="Z188" t="str">
        <f t="shared" si="17"/>
        <v/>
      </c>
      <c r="AA188" t="str">
        <f t="shared" si="21"/>
        <v>女子個人メドレー 200m予選無差別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572</v>
      </c>
      <c r="O189">
        <f>Sheet9!E190</f>
        <v>2</v>
      </c>
      <c r="P189" t="str">
        <f>IFERROR(VLOOKUP(O189,Sheet6!A:B,2,0),"")</f>
        <v>女子</v>
      </c>
      <c r="Q189" t="str">
        <f>Sheet9!A190</f>
        <v>バタフライ　　</v>
      </c>
      <c r="R189" t="str">
        <f t="shared" ref="R189:R220" si="23">IFERROR(VLOOKUP(Q189,AG:AH,2,0),"")</f>
        <v>バタフライ</v>
      </c>
      <c r="S189" t="str">
        <f>Sheet9!B190</f>
        <v xml:space="preserve">  50m</v>
      </c>
      <c r="T189" t="s">
        <v>197</v>
      </c>
      <c r="U189" t="s">
        <v>198</v>
      </c>
      <c r="V189" t="str">
        <f t="shared" si="19"/>
        <v>女子バタフライ  50m予選無差別</v>
      </c>
      <c r="Y189">
        <f t="shared" si="20"/>
        <v>572</v>
      </c>
      <c r="Z189" t="str">
        <f t="shared" si="17"/>
        <v/>
      </c>
      <c r="AA189" t="str">
        <f t="shared" si="21"/>
        <v>女子バタフライ  50m予選無差別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573</v>
      </c>
      <c r="O190">
        <f>Sheet9!E191</f>
        <v>2</v>
      </c>
      <c r="P190" t="str">
        <f>IFERROR(VLOOKUP(O190,Sheet6!A:B,2,0),"")</f>
        <v>女子</v>
      </c>
      <c r="Q190" t="str">
        <f>Sheet9!A191</f>
        <v>平泳ぎ　　　　</v>
      </c>
      <c r="R190" t="str">
        <f t="shared" si="23"/>
        <v>平泳ぎ</v>
      </c>
      <c r="S190" t="str">
        <f>Sheet9!B191</f>
        <v xml:space="preserve"> 100m</v>
      </c>
      <c r="T190" t="s">
        <v>197</v>
      </c>
      <c r="U190" t="s">
        <v>198</v>
      </c>
      <c r="V190" t="str">
        <f t="shared" si="19"/>
        <v>女子平泳ぎ 100m予選無差別</v>
      </c>
      <c r="Y190">
        <f t="shared" si="20"/>
        <v>573</v>
      </c>
      <c r="Z190" t="str">
        <f t="shared" si="17"/>
        <v/>
      </c>
      <c r="AA190" t="str">
        <f t="shared" si="21"/>
        <v>女子平泳ぎ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574</v>
      </c>
      <c r="O191">
        <f>Sheet9!E192</f>
        <v>2</v>
      </c>
      <c r="P191" t="str">
        <f>IFERROR(VLOOKUP(O191,Sheet6!A:B,2,0),"")</f>
        <v>女子</v>
      </c>
      <c r="Q191" t="str">
        <f>Sheet9!A192</f>
        <v>バタフライ　　</v>
      </c>
      <c r="R191" t="str">
        <f t="shared" si="23"/>
        <v>バタフライ</v>
      </c>
      <c r="S191" t="str">
        <f>Sheet9!B192</f>
        <v xml:space="preserve">  50m</v>
      </c>
      <c r="T191" t="s">
        <v>197</v>
      </c>
      <c r="U191" t="s">
        <v>198</v>
      </c>
      <c r="V191" t="str">
        <f t="shared" si="19"/>
        <v>女子バタフライ  50m予選無差別</v>
      </c>
      <c r="Y191">
        <f t="shared" si="20"/>
        <v>574</v>
      </c>
      <c r="Z191" t="str">
        <f t="shared" si="17"/>
        <v/>
      </c>
      <c r="AA191" t="str">
        <f t="shared" si="21"/>
        <v>女子バタフライ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575</v>
      </c>
      <c r="O192">
        <f>Sheet9!E193</f>
        <v>2</v>
      </c>
      <c r="P192" t="str">
        <f>IFERROR(VLOOKUP(O192,Sheet6!A:B,2,0),"")</f>
        <v>女子</v>
      </c>
      <c r="Q192" t="str">
        <f>Sheet9!A193</f>
        <v>バタフライ　　</v>
      </c>
      <c r="R192" t="str">
        <f t="shared" si="23"/>
        <v>バタフライ</v>
      </c>
      <c r="S192" t="str">
        <f>Sheet9!B193</f>
        <v xml:space="preserve"> 100m</v>
      </c>
      <c r="T192" t="s">
        <v>197</v>
      </c>
      <c r="U192" t="s">
        <v>198</v>
      </c>
      <c r="V192" t="str">
        <f t="shared" si="19"/>
        <v>女子バタフライ 100m予選無差別</v>
      </c>
      <c r="Y192">
        <f t="shared" si="20"/>
        <v>575</v>
      </c>
      <c r="Z192" t="str">
        <f t="shared" si="17"/>
        <v/>
      </c>
      <c r="AA192" t="str">
        <f t="shared" si="21"/>
        <v>女子バタフライ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576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197</v>
      </c>
      <c r="U193" t="s">
        <v>198</v>
      </c>
      <c r="V193" t="str">
        <f t="shared" si="19"/>
        <v>女子自由形  50m予選無差別</v>
      </c>
      <c r="Y193">
        <f t="shared" si="20"/>
        <v>576</v>
      </c>
      <c r="Z193" t="str">
        <f t="shared" ref="Z193:Z250" si="24">IFERROR(VLOOKUP(V193,I:M,5,0),"")</f>
        <v/>
      </c>
      <c r="AA193" t="str">
        <f t="shared" si="21"/>
        <v>女子自由形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577</v>
      </c>
      <c r="O194">
        <f>Sheet9!E195</f>
        <v>2</v>
      </c>
      <c r="P194" t="str">
        <f>IFERROR(VLOOKUP(O194,Sheet6!A:B,2,0),"")</f>
        <v>女子</v>
      </c>
      <c r="Q194" t="str">
        <f>Sheet9!A195</f>
        <v>背泳ぎ　　　　</v>
      </c>
      <c r="R194" t="str">
        <f t="shared" si="23"/>
        <v>背泳ぎ</v>
      </c>
      <c r="S194" t="str">
        <f>Sheet9!B195</f>
        <v xml:space="preserve">  50m</v>
      </c>
      <c r="T194" t="s">
        <v>197</v>
      </c>
      <c r="U194" t="s">
        <v>198</v>
      </c>
      <c r="V194" t="str">
        <f t="shared" ref="V194:V250" si="26">CONCATENATE(P194,R194,S194,T194,U194)</f>
        <v>女子背泳ぎ  50m予選無差別</v>
      </c>
      <c r="Y194">
        <f t="shared" ref="Y194:Y250" si="27">N194</f>
        <v>577</v>
      </c>
      <c r="Z194" t="str">
        <f t="shared" si="24"/>
        <v/>
      </c>
      <c r="AA194" t="str">
        <f t="shared" ref="AA194:AA225" si="28">V194</f>
        <v>女子背泳ぎ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578</v>
      </c>
      <c r="O195">
        <f>Sheet9!E196</f>
        <v>2</v>
      </c>
      <c r="P195" t="str">
        <f>IFERROR(VLOOKUP(O195,Sheet6!A:B,2,0),"")</f>
        <v>女子</v>
      </c>
      <c r="Q195" t="str">
        <f>Sheet9!A196</f>
        <v>平泳ぎ　　　　</v>
      </c>
      <c r="R195" t="str">
        <f t="shared" si="23"/>
        <v>平泳ぎ</v>
      </c>
      <c r="S195" t="str">
        <f>Sheet9!B196</f>
        <v xml:space="preserve">  50m</v>
      </c>
      <c r="T195" t="s">
        <v>197</v>
      </c>
      <c r="U195" t="s">
        <v>198</v>
      </c>
      <c r="V195" t="str">
        <f t="shared" si="26"/>
        <v>女子平泳ぎ  50m予選無差別</v>
      </c>
      <c r="Y195">
        <f t="shared" si="27"/>
        <v>578</v>
      </c>
      <c r="Z195" t="str">
        <f t="shared" si="24"/>
        <v/>
      </c>
      <c r="AA195" t="str">
        <f t="shared" si="28"/>
        <v>女子平泳ぎ  50m予選無差別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579</v>
      </c>
      <c r="O196">
        <f>Sheet9!E197</f>
        <v>2</v>
      </c>
      <c r="P196" t="str">
        <f>IFERROR(VLOOKUP(O196,Sheet6!A:B,2,0),"")</f>
        <v>女子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 50m</v>
      </c>
      <c r="T196" t="s">
        <v>197</v>
      </c>
      <c r="U196" t="s">
        <v>198</v>
      </c>
      <c r="V196" t="str">
        <f t="shared" si="26"/>
        <v>女子自由形  50m予選無差別</v>
      </c>
      <c r="Y196">
        <f t="shared" si="27"/>
        <v>579</v>
      </c>
      <c r="Z196" t="str">
        <f t="shared" si="24"/>
        <v/>
      </c>
      <c r="AA196" t="str">
        <f t="shared" si="28"/>
        <v>女子自由形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580</v>
      </c>
      <c r="O197">
        <f>Sheet9!E198</f>
        <v>2</v>
      </c>
      <c r="P197" t="str">
        <f>IFERROR(VLOOKUP(O197,Sheet6!A:B,2,0),"")</f>
        <v>女子</v>
      </c>
      <c r="Q197" t="str">
        <f>Sheet9!A198</f>
        <v>背泳ぎ　　　　</v>
      </c>
      <c r="R197" t="str">
        <f t="shared" si="23"/>
        <v>背泳ぎ</v>
      </c>
      <c r="S197" t="str">
        <f>Sheet9!B198</f>
        <v xml:space="preserve">  50m</v>
      </c>
      <c r="T197" t="s">
        <v>197</v>
      </c>
      <c r="U197" t="s">
        <v>198</v>
      </c>
      <c r="V197" t="str">
        <f t="shared" si="26"/>
        <v>女子背泳ぎ  50m予選無差別</v>
      </c>
      <c r="Y197">
        <f t="shared" si="27"/>
        <v>580</v>
      </c>
      <c r="Z197" t="str">
        <f t="shared" si="24"/>
        <v/>
      </c>
      <c r="AA197" t="str">
        <f t="shared" si="28"/>
        <v>女子背泳ぎ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581</v>
      </c>
      <c r="O198">
        <f>Sheet9!E199</f>
        <v>2</v>
      </c>
      <c r="P198" t="str">
        <f>IFERROR(VLOOKUP(O198,Sheet6!A:B,2,0),"")</f>
        <v>女子</v>
      </c>
      <c r="Q198" t="str">
        <f>Sheet9!A199</f>
        <v>個人メドレー　</v>
      </c>
      <c r="R198" t="str">
        <f t="shared" si="23"/>
        <v>個人メドレー</v>
      </c>
      <c r="S198" t="str">
        <f>Sheet9!B199</f>
        <v xml:space="preserve"> 200m</v>
      </c>
      <c r="T198" t="s">
        <v>197</v>
      </c>
      <c r="U198" t="s">
        <v>198</v>
      </c>
      <c r="V198" t="str">
        <f t="shared" si="26"/>
        <v>女子個人メドレー 200m予選無差別</v>
      </c>
      <c r="Y198">
        <f t="shared" si="27"/>
        <v>581</v>
      </c>
      <c r="Z198" t="str">
        <f t="shared" si="24"/>
        <v/>
      </c>
      <c r="AA198" t="str">
        <f t="shared" si="28"/>
        <v>女子個人メドレー 200m予選無差別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582</v>
      </c>
      <c r="O199">
        <f>Sheet9!E200</f>
        <v>2</v>
      </c>
      <c r="P199" t="str">
        <f>IFERROR(VLOOKUP(O199,Sheet6!A:B,2,0),"")</f>
        <v>女子</v>
      </c>
      <c r="Q199" t="str">
        <f>Sheet9!A200</f>
        <v>平泳ぎ　　　　</v>
      </c>
      <c r="R199" t="str">
        <f t="shared" si="23"/>
        <v>平泳ぎ</v>
      </c>
      <c r="S199" t="str">
        <f>Sheet9!B200</f>
        <v xml:space="preserve">  50m</v>
      </c>
      <c r="T199" t="s">
        <v>197</v>
      </c>
      <c r="U199" t="s">
        <v>198</v>
      </c>
      <c r="V199" t="str">
        <f t="shared" si="26"/>
        <v>女子平泳ぎ  50m予選無差別</v>
      </c>
      <c r="Y199">
        <f t="shared" si="27"/>
        <v>582</v>
      </c>
      <c r="Z199" t="str">
        <f t="shared" si="24"/>
        <v/>
      </c>
      <c r="AA199" t="str">
        <f t="shared" si="28"/>
        <v>女子平泳ぎ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583</v>
      </c>
      <c r="O200">
        <f>Sheet9!E201</f>
        <v>2</v>
      </c>
      <c r="P200" t="str">
        <f>IFERROR(VLOOKUP(O200,Sheet6!A:B,2,0),"")</f>
        <v>女子</v>
      </c>
      <c r="Q200" t="str">
        <f>Sheet9!A201</f>
        <v>自由形　　　　</v>
      </c>
      <c r="R200" t="str">
        <f t="shared" si="23"/>
        <v>自由形</v>
      </c>
      <c r="S200" t="str">
        <f>Sheet9!B201</f>
        <v xml:space="preserve">  50m</v>
      </c>
      <c r="T200" t="s">
        <v>197</v>
      </c>
      <c r="U200" t="s">
        <v>198</v>
      </c>
      <c r="V200" t="str">
        <f t="shared" si="26"/>
        <v>女子自由形  50m予選無差別</v>
      </c>
      <c r="Y200">
        <f t="shared" si="27"/>
        <v>583</v>
      </c>
      <c r="Z200" t="str">
        <f t="shared" si="24"/>
        <v/>
      </c>
      <c r="AA200" t="str">
        <f t="shared" si="28"/>
        <v>女子自由形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584</v>
      </c>
      <c r="O201">
        <f>Sheet9!E202</f>
        <v>2</v>
      </c>
      <c r="P201" t="str">
        <f>IFERROR(VLOOKUP(O201,Sheet6!A:B,2,0),"")</f>
        <v>女子</v>
      </c>
      <c r="Q201" t="str">
        <f>Sheet9!A202</f>
        <v>平泳ぎ　　　　</v>
      </c>
      <c r="R201" t="str">
        <f t="shared" si="23"/>
        <v>平泳ぎ</v>
      </c>
      <c r="S201" t="str">
        <f>Sheet9!B202</f>
        <v xml:space="preserve">  50m</v>
      </c>
      <c r="T201" t="s">
        <v>197</v>
      </c>
      <c r="U201" t="s">
        <v>198</v>
      </c>
      <c r="V201" t="str">
        <f t="shared" si="26"/>
        <v>女子平泳ぎ  50m予選無差別</v>
      </c>
      <c r="Y201">
        <f t="shared" si="27"/>
        <v>584</v>
      </c>
      <c r="Z201" t="str">
        <f t="shared" si="24"/>
        <v/>
      </c>
      <c r="AA201" t="str">
        <f t="shared" si="28"/>
        <v>女子平泳ぎ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585</v>
      </c>
      <c r="O202">
        <f>Sheet9!E203</f>
        <v>2</v>
      </c>
      <c r="P202" t="str">
        <f>IFERROR(VLOOKUP(O202,Sheet6!A:B,2,0),"")</f>
        <v>女子</v>
      </c>
      <c r="Q202" t="str">
        <f>Sheet9!A203</f>
        <v>個人メドレー　</v>
      </c>
      <c r="R202" t="str">
        <f t="shared" si="23"/>
        <v>個人メドレー</v>
      </c>
      <c r="S202" t="str">
        <f>Sheet9!B203</f>
        <v xml:space="preserve"> 200m</v>
      </c>
      <c r="T202" t="s">
        <v>197</v>
      </c>
      <c r="U202" t="s">
        <v>198</v>
      </c>
      <c r="V202" t="str">
        <f t="shared" si="26"/>
        <v>女子個人メドレー 200m予選無差別</v>
      </c>
      <c r="Y202">
        <f t="shared" si="27"/>
        <v>585</v>
      </c>
      <c r="Z202" t="str">
        <f t="shared" si="24"/>
        <v/>
      </c>
      <c r="AA202" t="str">
        <f t="shared" si="28"/>
        <v>女子個人メドレー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586</v>
      </c>
      <c r="O203">
        <f>Sheet9!E204</f>
        <v>2</v>
      </c>
      <c r="P203" t="str">
        <f>IFERROR(VLOOKUP(O203,Sheet6!A:B,2,0),"")</f>
        <v>女子</v>
      </c>
      <c r="Q203" t="str">
        <f>Sheet9!A204</f>
        <v>バタフライ　　</v>
      </c>
      <c r="R203" t="str">
        <f t="shared" si="23"/>
        <v>バタフライ</v>
      </c>
      <c r="S203" t="str">
        <f>Sheet9!B204</f>
        <v xml:space="preserve">  50m</v>
      </c>
      <c r="T203" t="s">
        <v>197</v>
      </c>
      <c r="U203" t="s">
        <v>198</v>
      </c>
      <c r="V203" t="str">
        <f t="shared" si="26"/>
        <v>女子バタフライ  50m予選無差別</v>
      </c>
      <c r="Y203">
        <f t="shared" si="27"/>
        <v>586</v>
      </c>
      <c r="Z203" t="str">
        <f t="shared" si="24"/>
        <v/>
      </c>
      <c r="AA203" t="str">
        <f t="shared" si="28"/>
        <v>女子バタフライ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587</v>
      </c>
      <c r="O204">
        <f>Sheet9!E205</f>
        <v>2</v>
      </c>
      <c r="P204" t="str">
        <f>IFERROR(VLOOKUP(O204,Sheet6!A:B,2,0),"")</f>
        <v>女子</v>
      </c>
      <c r="Q204" t="str">
        <f>Sheet9!A205</f>
        <v>背泳ぎ　　　　</v>
      </c>
      <c r="R204" t="str">
        <f t="shared" si="23"/>
        <v>背泳ぎ</v>
      </c>
      <c r="S204" t="str">
        <f>Sheet9!B205</f>
        <v xml:space="preserve">  50m</v>
      </c>
      <c r="T204" t="s">
        <v>197</v>
      </c>
      <c r="U204" t="s">
        <v>198</v>
      </c>
      <c r="V204" t="str">
        <f t="shared" si="26"/>
        <v>女子背泳ぎ  50m予選無差別</v>
      </c>
      <c r="Y204">
        <f t="shared" si="27"/>
        <v>587</v>
      </c>
      <c r="Z204" t="str">
        <f t="shared" si="24"/>
        <v/>
      </c>
      <c r="AA204" t="str">
        <f t="shared" si="28"/>
        <v>女子背泳ぎ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588</v>
      </c>
      <c r="O205">
        <f>Sheet9!E206</f>
        <v>2</v>
      </c>
      <c r="P205" t="str">
        <f>IFERROR(VLOOKUP(O205,Sheet6!A:B,2,0),"")</f>
        <v>女子</v>
      </c>
      <c r="Q205" t="str">
        <f>Sheet9!A206</f>
        <v>背泳ぎ　　　　</v>
      </c>
      <c r="R205" t="str">
        <f t="shared" si="23"/>
        <v>背泳ぎ</v>
      </c>
      <c r="S205" t="str">
        <f>Sheet9!B206</f>
        <v xml:space="preserve"> 100m</v>
      </c>
      <c r="T205" t="s">
        <v>197</v>
      </c>
      <c r="U205" t="s">
        <v>198</v>
      </c>
      <c r="V205" t="str">
        <f t="shared" si="26"/>
        <v>女子背泳ぎ 100m予選無差別</v>
      </c>
      <c r="Y205">
        <f t="shared" si="27"/>
        <v>588</v>
      </c>
      <c r="Z205" t="str">
        <f t="shared" si="24"/>
        <v/>
      </c>
      <c r="AA205" t="str">
        <f t="shared" si="28"/>
        <v>女子背泳ぎ 100m予選無差別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589</v>
      </c>
      <c r="O206">
        <f>Sheet9!E207</f>
        <v>2</v>
      </c>
      <c r="P206" t="str">
        <f>IFERROR(VLOOKUP(O206,Sheet6!A:B,2,0),"")</f>
        <v>女子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 50m</v>
      </c>
      <c r="T206" t="s">
        <v>197</v>
      </c>
      <c r="U206" t="s">
        <v>198</v>
      </c>
      <c r="V206" t="str">
        <f t="shared" si="26"/>
        <v>女子自由形  50m予選無差別</v>
      </c>
      <c r="Y206">
        <f t="shared" si="27"/>
        <v>589</v>
      </c>
      <c r="Z206" t="str">
        <f t="shared" si="24"/>
        <v/>
      </c>
      <c r="AA206" t="str">
        <f t="shared" si="28"/>
        <v>女子自由形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590</v>
      </c>
      <c r="O207">
        <f>Sheet9!E208</f>
        <v>2</v>
      </c>
      <c r="P207" t="str">
        <f>IFERROR(VLOOKUP(O207,Sheet6!A:B,2,0),"")</f>
        <v>女子</v>
      </c>
      <c r="Q207" t="str">
        <f>Sheet9!A208</f>
        <v>背泳ぎ　　　　</v>
      </c>
      <c r="R207" t="str">
        <f t="shared" si="23"/>
        <v>背泳ぎ</v>
      </c>
      <c r="S207" t="str">
        <f>Sheet9!B208</f>
        <v xml:space="preserve">  50m</v>
      </c>
      <c r="T207" t="s">
        <v>197</v>
      </c>
      <c r="U207" t="s">
        <v>198</v>
      </c>
      <c r="V207" t="str">
        <f t="shared" si="26"/>
        <v>女子背泳ぎ  50m予選無差別</v>
      </c>
      <c r="Y207">
        <f t="shared" si="27"/>
        <v>590</v>
      </c>
      <c r="Z207" t="str">
        <f t="shared" si="24"/>
        <v/>
      </c>
      <c r="AA207" t="str">
        <f t="shared" si="28"/>
        <v>女子背泳ぎ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591</v>
      </c>
      <c r="O208">
        <f>Sheet9!E209</f>
        <v>2</v>
      </c>
      <c r="P208" t="str">
        <f>IFERROR(VLOOKUP(O208,Sheet6!A:B,2,0),"")</f>
        <v>女子</v>
      </c>
      <c r="Q208" t="str">
        <f>Sheet9!A209</f>
        <v>平泳ぎ　　　　</v>
      </c>
      <c r="R208" t="str">
        <f t="shared" si="23"/>
        <v>平泳ぎ</v>
      </c>
      <c r="S208" t="str">
        <f>Sheet9!B209</f>
        <v xml:space="preserve">  50m</v>
      </c>
      <c r="T208" t="s">
        <v>197</v>
      </c>
      <c r="U208" t="s">
        <v>198</v>
      </c>
      <c r="V208" t="str">
        <f t="shared" si="26"/>
        <v>女子平泳ぎ  50m予選無差別</v>
      </c>
      <c r="Y208">
        <f t="shared" si="27"/>
        <v>591</v>
      </c>
      <c r="Z208" t="str">
        <f t="shared" si="24"/>
        <v/>
      </c>
      <c r="AA208" t="str">
        <f t="shared" si="28"/>
        <v>女子平泳ぎ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592</v>
      </c>
      <c r="O209">
        <f>Sheet9!E210</f>
        <v>2</v>
      </c>
      <c r="P209" t="str">
        <f>IFERROR(VLOOKUP(O209,Sheet6!A:B,2,0),"")</f>
        <v>女子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197</v>
      </c>
      <c r="U209" t="s">
        <v>198</v>
      </c>
      <c r="V209" t="str">
        <f t="shared" si="26"/>
        <v>女子自由形  50m予選無差別</v>
      </c>
      <c r="Y209">
        <f t="shared" si="27"/>
        <v>592</v>
      </c>
      <c r="Z209" t="str">
        <f t="shared" si="24"/>
        <v/>
      </c>
      <c r="AA209" t="str">
        <f t="shared" si="28"/>
        <v>女子自由形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593</v>
      </c>
      <c r="O210">
        <f>Sheet9!E211</f>
        <v>2</v>
      </c>
      <c r="P210" t="str">
        <f>IFERROR(VLOOKUP(O210,Sheet6!A:B,2,0),"")</f>
        <v>女子</v>
      </c>
      <c r="Q210" t="str">
        <f>Sheet9!A211</f>
        <v>バタフライ　　</v>
      </c>
      <c r="R210" t="str">
        <f t="shared" si="23"/>
        <v>バタフライ</v>
      </c>
      <c r="S210" t="str">
        <f>Sheet9!B211</f>
        <v xml:space="preserve">  50m</v>
      </c>
      <c r="T210" t="s">
        <v>197</v>
      </c>
      <c r="U210" t="s">
        <v>198</v>
      </c>
      <c r="V210" t="str">
        <f t="shared" si="26"/>
        <v>女子バタフライ  50m予選無差別</v>
      </c>
      <c r="Y210">
        <f t="shared" si="27"/>
        <v>593</v>
      </c>
      <c r="Z210" t="str">
        <f t="shared" si="24"/>
        <v/>
      </c>
      <c r="AA210" t="str">
        <f t="shared" si="28"/>
        <v>女子バタフライ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594</v>
      </c>
      <c r="O211">
        <f>Sheet9!E212</f>
        <v>2</v>
      </c>
      <c r="P211" t="str">
        <f>IFERROR(VLOOKUP(O211,Sheet6!A:B,2,0),"")</f>
        <v>女子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 25m</v>
      </c>
      <c r="T211" t="s">
        <v>197</v>
      </c>
      <c r="U211" t="s">
        <v>198</v>
      </c>
      <c r="V211" t="str">
        <f t="shared" si="26"/>
        <v>女子背泳ぎ  25m予選無差別</v>
      </c>
      <c r="Y211">
        <f t="shared" si="27"/>
        <v>594</v>
      </c>
      <c r="Z211" t="str">
        <f t="shared" si="24"/>
        <v/>
      </c>
      <c r="AA211" t="str">
        <f t="shared" si="28"/>
        <v>女子背泳ぎ  25m予選無差別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595</v>
      </c>
      <c r="O212">
        <f>Sheet9!E213</f>
        <v>2</v>
      </c>
      <c r="P212" t="str">
        <f>IFERROR(VLOOKUP(O212,Sheet6!A:B,2,0),"")</f>
        <v>女子</v>
      </c>
      <c r="Q212" t="str">
        <f>Sheet9!A213</f>
        <v>平泳ぎ　　　　</v>
      </c>
      <c r="R212" t="str">
        <f t="shared" si="23"/>
        <v>平泳ぎ</v>
      </c>
      <c r="S212" t="str">
        <f>Sheet9!B213</f>
        <v xml:space="preserve">  25m</v>
      </c>
      <c r="T212" t="s">
        <v>197</v>
      </c>
      <c r="U212" t="s">
        <v>198</v>
      </c>
      <c r="V212" t="str">
        <f t="shared" si="26"/>
        <v>女子平泳ぎ  25m予選無差別</v>
      </c>
      <c r="Y212">
        <f t="shared" si="27"/>
        <v>595</v>
      </c>
      <c r="Z212" t="str">
        <f t="shared" si="24"/>
        <v/>
      </c>
      <c r="AA212" t="str">
        <f t="shared" si="28"/>
        <v>女子平泳ぎ  25m予選無差別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596</v>
      </c>
      <c r="O213">
        <f>Sheet9!E214</f>
        <v>2</v>
      </c>
      <c r="P213" t="str">
        <f>IFERROR(VLOOKUP(O213,Sheet6!A:B,2,0),"")</f>
        <v>女子</v>
      </c>
      <c r="Q213" t="str">
        <f>Sheet9!A214</f>
        <v>個人メドレー　</v>
      </c>
      <c r="R213" t="str">
        <f t="shared" si="23"/>
        <v>個人メドレー</v>
      </c>
      <c r="S213" t="str">
        <f>Sheet9!B214</f>
        <v xml:space="preserve"> 100m</v>
      </c>
      <c r="T213" t="s">
        <v>197</v>
      </c>
      <c r="U213" t="s">
        <v>198</v>
      </c>
      <c r="V213" t="str">
        <f t="shared" si="26"/>
        <v>女子個人メドレー 100m予選無差別</v>
      </c>
      <c r="Y213">
        <f t="shared" si="27"/>
        <v>596</v>
      </c>
      <c r="Z213" t="str">
        <f t="shared" si="24"/>
        <v/>
      </c>
      <c r="AA213" t="str">
        <f t="shared" si="28"/>
        <v>女子個人メドレー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597</v>
      </c>
      <c r="O214">
        <f>Sheet9!E215</f>
        <v>2</v>
      </c>
      <c r="P214" t="str">
        <f>IFERROR(VLOOKUP(O214,Sheet6!A:B,2,0),"")</f>
        <v>女子</v>
      </c>
      <c r="Q214" t="str">
        <f>Sheet9!A215</f>
        <v>背泳ぎ　　　　</v>
      </c>
      <c r="R214" t="str">
        <f t="shared" si="23"/>
        <v>背泳ぎ</v>
      </c>
      <c r="S214" t="str">
        <f>Sheet9!B215</f>
        <v xml:space="preserve">  50m</v>
      </c>
      <c r="T214" t="s">
        <v>197</v>
      </c>
      <c r="U214" t="s">
        <v>198</v>
      </c>
      <c r="V214" t="str">
        <f t="shared" si="26"/>
        <v>女子背泳ぎ  50m予選無差別</v>
      </c>
      <c r="Y214">
        <f t="shared" si="27"/>
        <v>597</v>
      </c>
      <c r="Z214" t="str">
        <f t="shared" si="24"/>
        <v/>
      </c>
      <c r="AA214" t="str">
        <f t="shared" si="28"/>
        <v>女子背泳ぎ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598</v>
      </c>
      <c r="O215">
        <f>Sheet9!E216</f>
        <v>2</v>
      </c>
      <c r="P215" t="str">
        <f>IFERROR(VLOOKUP(O215,Sheet6!A:B,2,0),"")</f>
        <v>女子</v>
      </c>
      <c r="Q215" t="str">
        <f>Sheet9!A216</f>
        <v>平泳ぎ　　　　</v>
      </c>
      <c r="R215" t="str">
        <f t="shared" si="23"/>
        <v>平泳ぎ</v>
      </c>
      <c r="S215" t="str">
        <f>Sheet9!B216</f>
        <v xml:space="preserve">  50m</v>
      </c>
      <c r="T215" t="s">
        <v>197</v>
      </c>
      <c r="U215" t="s">
        <v>198</v>
      </c>
      <c r="V215" t="str">
        <f t="shared" si="26"/>
        <v>女子平泳ぎ  50m予選無差別</v>
      </c>
      <c r="Y215">
        <f t="shared" si="27"/>
        <v>598</v>
      </c>
      <c r="Z215" t="str">
        <f t="shared" si="24"/>
        <v/>
      </c>
      <c r="AA215" t="str">
        <f t="shared" si="28"/>
        <v>女子平泳ぎ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599</v>
      </c>
      <c r="O216">
        <f>Sheet9!E217</f>
        <v>2</v>
      </c>
      <c r="P216" t="str">
        <f>IFERROR(VLOOKUP(O216,Sheet6!A:B,2,0),"")</f>
        <v>女子</v>
      </c>
      <c r="Q216" t="str">
        <f>Sheet9!A217</f>
        <v>バタフライ　　</v>
      </c>
      <c r="R216" t="str">
        <f t="shared" si="23"/>
        <v>バタフライ</v>
      </c>
      <c r="S216" t="str">
        <f>Sheet9!B217</f>
        <v xml:space="preserve">  50m</v>
      </c>
      <c r="T216" t="s">
        <v>197</v>
      </c>
      <c r="U216" t="s">
        <v>198</v>
      </c>
      <c r="V216" t="str">
        <f t="shared" si="26"/>
        <v>女子バタフライ  50m予選無差別</v>
      </c>
      <c r="Y216">
        <f t="shared" si="27"/>
        <v>599</v>
      </c>
      <c r="Z216" t="str">
        <f t="shared" si="24"/>
        <v/>
      </c>
      <c r="AA216" t="str">
        <f t="shared" si="28"/>
        <v>女子バタフライ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600</v>
      </c>
      <c r="O217">
        <f>Sheet9!E218</f>
        <v>2</v>
      </c>
      <c r="P217" t="str">
        <f>IFERROR(VLOOKUP(O217,Sheet6!A:B,2,0),"")</f>
        <v>女子</v>
      </c>
      <c r="Q217" t="str">
        <f>Sheet9!A218</f>
        <v>自由形　　　　</v>
      </c>
      <c r="R217" t="str">
        <f t="shared" si="23"/>
        <v>自由形</v>
      </c>
      <c r="S217" t="str">
        <f>Sheet9!B218</f>
        <v xml:space="preserve">  50m</v>
      </c>
      <c r="T217" t="s">
        <v>197</v>
      </c>
      <c r="U217" t="s">
        <v>198</v>
      </c>
      <c r="V217" t="str">
        <f t="shared" si="26"/>
        <v>女子自由形  50m予選無差別</v>
      </c>
      <c r="Y217">
        <f t="shared" si="27"/>
        <v>600</v>
      </c>
      <c r="Z217" t="str">
        <f t="shared" si="24"/>
        <v/>
      </c>
      <c r="AA217" t="str">
        <f t="shared" si="28"/>
        <v>女子自由形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601</v>
      </c>
      <c r="O218">
        <f>Sheet9!E219</f>
        <v>2</v>
      </c>
      <c r="P218" t="str">
        <f>IFERROR(VLOOKUP(O218,Sheet6!A:B,2,0),"")</f>
        <v>女子</v>
      </c>
      <c r="Q218" t="str">
        <f>Sheet9!A219</f>
        <v>自由形　　　　</v>
      </c>
      <c r="R218" t="str">
        <f t="shared" si="23"/>
        <v>自由形</v>
      </c>
      <c r="S218" t="str">
        <f>Sheet9!B219</f>
        <v xml:space="preserve">  50m</v>
      </c>
      <c r="T218" t="s">
        <v>197</v>
      </c>
      <c r="U218" t="s">
        <v>198</v>
      </c>
      <c r="V218" t="str">
        <f t="shared" si="26"/>
        <v>女子自由形  50m予選無差別</v>
      </c>
      <c r="Y218">
        <f t="shared" si="27"/>
        <v>601</v>
      </c>
      <c r="Z218" t="str">
        <f t="shared" si="24"/>
        <v/>
      </c>
      <c r="AA218" t="str">
        <f t="shared" si="28"/>
        <v>女子自由形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602</v>
      </c>
      <c r="O219">
        <f>Sheet9!E220</f>
        <v>2</v>
      </c>
      <c r="P219" t="str">
        <f>IFERROR(VLOOKUP(O219,Sheet6!A:B,2,0),"")</f>
        <v>女子</v>
      </c>
      <c r="Q219" t="str">
        <f>Sheet9!A220</f>
        <v>バタフライ　　</v>
      </c>
      <c r="R219" t="str">
        <f t="shared" si="23"/>
        <v>バタフライ</v>
      </c>
      <c r="S219" t="str">
        <f>Sheet9!B220</f>
        <v xml:space="preserve">  50m</v>
      </c>
      <c r="T219" t="s">
        <v>197</v>
      </c>
      <c r="U219" t="s">
        <v>198</v>
      </c>
      <c r="V219" t="str">
        <f t="shared" si="26"/>
        <v>女子バタフライ  50m予選無差別</v>
      </c>
      <c r="Y219">
        <f t="shared" si="27"/>
        <v>602</v>
      </c>
      <c r="Z219" t="str">
        <f t="shared" si="24"/>
        <v/>
      </c>
      <c r="AA219" t="str">
        <f t="shared" si="28"/>
        <v>女子バタフライ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603</v>
      </c>
      <c r="O220">
        <f>Sheet9!E221</f>
        <v>2</v>
      </c>
      <c r="P220" t="str">
        <f>IFERROR(VLOOKUP(O220,Sheet6!A:B,2,0),"")</f>
        <v>女子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 50m</v>
      </c>
      <c r="T220" t="s">
        <v>197</v>
      </c>
      <c r="U220" t="s">
        <v>198</v>
      </c>
      <c r="V220" t="str">
        <f t="shared" si="26"/>
        <v>女子平泳ぎ  50m予選無差別</v>
      </c>
      <c r="Y220">
        <f t="shared" si="27"/>
        <v>603</v>
      </c>
      <c r="Z220" t="str">
        <f t="shared" si="24"/>
        <v/>
      </c>
      <c r="AA220" t="str">
        <f t="shared" si="28"/>
        <v>女子平泳ぎ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604</v>
      </c>
      <c r="O221">
        <f>Sheet9!E222</f>
        <v>2</v>
      </c>
      <c r="P221" t="str">
        <f>IFERROR(VLOOKUP(O221,Sheet6!A:B,2,0),"")</f>
        <v>女子</v>
      </c>
      <c r="Q221" t="str">
        <f>Sheet9!A222</f>
        <v>背泳ぎ　　　　</v>
      </c>
      <c r="R221" t="str">
        <f t="shared" ref="R221:R250" si="29">IFERROR(VLOOKUP(Q221,AG:AH,2,0),"")</f>
        <v>背泳ぎ</v>
      </c>
      <c r="S221" t="str">
        <f>Sheet9!B222</f>
        <v xml:space="preserve">  50m</v>
      </c>
      <c r="T221" t="s">
        <v>197</v>
      </c>
      <c r="U221" t="s">
        <v>198</v>
      </c>
      <c r="V221" t="str">
        <f t="shared" si="26"/>
        <v>女子背泳ぎ  50m予選無差別</v>
      </c>
      <c r="Y221">
        <f t="shared" si="27"/>
        <v>604</v>
      </c>
      <c r="Z221" t="str">
        <f t="shared" si="24"/>
        <v/>
      </c>
      <c r="AA221" t="str">
        <f t="shared" si="28"/>
        <v>女子背泳ぎ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605</v>
      </c>
      <c r="O222">
        <f>Sheet9!E223</f>
        <v>2</v>
      </c>
      <c r="P222" t="str">
        <f>IFERROR(VLOOKUP(O222,Sheet6!A:B,2,0),"")</f>
        <v>女子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 50m</v>
      </c>
      <c r="T222" t="s">
        <v>197</v>
      </c>
      <c r="U222" t="s">
        <v>198</v>
      </c>
      <c r="V222" t="str">
        <f t="shared" si="26"/>
        <v>女子平泳ぎ  50m予選無差別</v>
      </c>
      <c r="Y222">
        <f t="shared" si="27"/>
        <v>605</v>
      </c>
      <c r="Z222" t="str">
        <f t="shared" si="24"/>
        <v/>
      </c>
      <c r="AA222" t="str">
        <f t="shared" si="28"/>
        <v>女子平泳ぎ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606</v>
      </c>
      <c r="O223">
        <f>Sheet9!E224</f>
        <v>2</v>
      </c>
      <c r="P223" t="str">
        <f>IFERROR(VLOOKUP(O223,Sheet6!A:B,2,0),"")</f>
        <v>女子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 50m</v>
      </c>
      <c r="T223" t="s">
        <v>197</v>
      </c>
      <c r="U223" t="s">
        <v>198</v>
      </c>
      <c r="V223" t="str">
        <f t="shared" si="26"/>
        <v>女子自由形  50m予選無差別</v>
      </c>
      <c r="Y223">
        <f t="shared" si="27"/>
        <v>606</v>
      </c>
      <c r="Z223" t="str">
        <f t="shared" si="24"/>
        <v/>
      </c>
      <c r="AA223" t="str">
        <f t="shared" si="28"/>
        <v>女子自由形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607</v>
      </c>
      <c r="O224">
        <f>Sheet9!E225</f>
        <v>2</v>
      </c>
      <c r="P224" t="str">
        <f>IFERROR(VLOOKUP(O224,Sheet6!A:B,2,0),"")</f>
        <v>女子</v>
      </c>
      <c r="Q224" t="str">
        <f>Sheet9!A225</f>
        <v>背泳ぎ　　　　</v>
      </c>
      <c r="R224" t="str">
        <f t="shared" si="29"/>
        <v>背泳ぎ</v>
      </c>
      <c r="S224" t="str">
        <f>Sheet9!B225</f>
        <v xml:space="preserve">  50m</v>
      </c>
      <c r="T224" t="s">
        <v>197</v>
      </c>
      <c r="U224" t="s">
        <v>198</v>
      </c>
      <c r="V224" t="str">
        <f t="shared" si="26"/>
        <v>女子背泳ぎ  50m予選無差別</v>
      </c>
      <c r="Y224">
        <f t="shared" si="27"/>
        <v>607</v>
      </c>
      <c r="Z224" t="str">
        <f t="shared" si="24"/>
        <v/>
      </c>
      <c r="AA224" t="str">
        <f t="shared" si="28"/>
        <v>女子背泳ぎ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608</v>
      </c>
      <c r="O225">
        <f>Sheet9!E226</f>
        <v>2</v>
      </c>
      <c r="P225" t="str">
        <f>IFERROR(VLOOKUP(O225,Sheet6!A:B,2,0),"")</f>
        <v>女子</v>
      </c>
      <c r="Q225" t="str">
        <f>Sheet9!A226</f>
        <v>自由形　　　　</v>
      </c>
      <c r="R225" t="str">
        <f t="shared" si="29"/>
        <v>自由形</v>
      </c>
      <c r="S225" t="str">
        <f>Sheet9!B226</f>
        <v xml:space="preserve">  50m</v>
      </c>
      <c r="T225" t="s">
        <v>197</v>
      </c>
      <c r="U225" t="s">
        <v>198</v>
      </c>
      <c r="V225" t="str">
        <f t="shared" si="26"/>
        <v>女子自由形  50m予選無差別</v>
      </c>
      <c r="Y225">
        <f t="shared" si="27"/>
        <v>608</v>
      </c>
      <c r="Z225" t="str">
        <f t="shared" si="24"/>
        <v/>
      </c>
      <c r="AA225" t="str">
        <f t="shared" si="28"/>
        <v>女子自由形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609</v>
      </c>
      <c r="O226">
        <f>Sheet9!E227</f>
        <v>2</v>
      </c>
      <c r="P226" t="str">
        <f>IFERROR(VLOOKUP(O226,Sheet6!A:B,2,0),"")</f>
        <v>女子</v>
      </c>
      <c r="Q226" t="str">
        <f>Sheet9!A227</f>
        <v>自由形　　　　</v>
      </c>
      <c r="R226" t="str">
        <f t="shared" si="29"/>
        <v>自由形</v>
      </c>
      <c r="S226" t="str">
        <f>Sheet9!B227</f>
        <v xml:space="preserve">  25m</v>
      </c>
      <c r="T226" t="s">
        <v>197</v>
      </c>
      <c r="U226" t="s">
        <v>198</v>
      </c>
      <c r="V226" t="str">
        <f t="shared" si="26"/>
        <v>女子自由形  25m予選無差別</v>
      </c>
      <c r="Y226">
        <f t="shared" si="27"/>
        <v>609</v>
      </c>
      <c r="Z226" t="str">
        <f t="shared" si="24"/>
        <v/>
      </c>
      <c r="AA226" t="str">
        <f t="shared" ref="AA226:AA250" si="30">V226</f>
        <v>女子自由形  25m予選無差別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610</v>
      </c>
      <c r="O227">
        <f>Sheet9!E228</f>
        <v>2</v>
      </c>
      <c r="P227" t="str">
        <f>IFERROR(VLOOKUP(O227,Sheet6!A:B,2,0),"")</f>
        <v>女子</v>
      </c>
      <c r="Q227" t="str">
        <f>Sheet9!A228</f>
        <v>平泳ぎ　　　　</v>
      </c>
      <c r="R227" t="str">
        <f t="shared" si="29"/>
        <v>平泳ぎ</v>
      </c>
      <c r="S227" t="str">
        <f>Sheet9!B228</f>
        <v xml:space="preserve">  25m</v>
      </c>
      <c r="T227" t="s">
        <v>197</v>
      </c>
      <c r="U227" t="s">
        <v>198</v>
      </c>
      <c r="V227" t="str">
        <f t="shared" si="26"/>
        <v>女子平泳ぎ  25m予選無差別</v>
      </c>
      <c r="Y227">
        <f t="shared" si="27"/>
        <v>610</v>
      </c>
      <c r="Z227" t="str">
        <f t="shared" si="24"/>
        <v/>
      </c>
      <c r="AA227" t="str">
        <f t="shared" si="30"/>
        <v>女子平泳ぎ  25m予選無差別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611</v>
      </c>
      <c r="O228">
        <f>Sheet9!E229</f>
        <v>2</v>
      </c>
      <c r="P228" t="str">
        <f>IFERROR(VLOOKUP(O228,Sheet6!A:B,2,0),"")</f>
        <v>女子</v>
      </c>
      <c r="Q228" t="str">
        <f>Sheet9!A229</f>
        <v>背泳ぎ　　　　</v>
      </c>
      <c r="R228" t="str">
        <f t="shared" si="29"/>
        <v>背泳ぎ</v>
      </c>
      <c r="S228" t="str">
        <f>Sheet9!B229</f>
        <v xml:space="preserve">  25m</v>
      </c>
      <c r="T228" t="s">
        <v>197</v>
      </c>
      <c r="U228" t="s">
        <v>198</v>
      </c>
      <c r="V228" t="str">
        <f t="shared" si="26"/>
        <v>女子背泳ぎ  25m予選無差別</v>
      </c>
      <c r="Y228">
        <f t="shared" si="27"/>
        <v>611</v>
      </c>
      <c r="Z228" t="str">
        <f t="shared" si="24"/>
        <v/>
      </c>
      <c r="AA228" t="str">
        <f t="shared" si="30"/>
        <v>女子背泳ぎ  25m予選無差別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612</v>
      </c>
      <c r="O229">
        <f>Sheet9!E230</f>
        <v>2</v>
      </c>
      <c r="P229" t="str">
        <f>IFERROR(VLOOKUP(O229,Sheet6!A:B,2,0),"")</f>
        <v>女子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 50m</v>
      </c>
      <c r="T229" t="s">
        <v>197</v>
      </c>
      <c r="U229" t="s">
        <v>198</v>
      </c>
      <c r="V229" t="str">
        <f t="shared" si="26"/>
        <v>女子自由形  50m予選無差別</v>
      </c>
      <c r="Y229">
        <f t="shared" si="27"/>
        <v>612</v>
      </c>
      <c r="Z229" t="str">
        <f t="shared" si="24"/>
        <v/>
      </c>
      <c r="AA229" t="str">
        <f t="shared" si="30"/>
        <v>女子自由形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613</v>
      </c>
      <c r="O230">
        <f>Sheet9!E231</f>
        <v>2</v>
      </c>
      <c r="P230" t="str">
        <f>IFERROR(VLOOKUP(O230,Sheet6!A:B,2,0),"")</f>
        <v>女子</v>
      </c>
      <c r="Q230" t="str">
        <f>Sheet9!A231</f>
        <v>バタフライ　　</v>
      </c>
      <c r="R230" t="str">
        <f t="shared" si="29"/>
        <v>バタフライ</v>
      </c>
      <c r="S230" t="str">
        <f>Sheet9!B231</f>
        <v xml:space="preserve">  50m</v>
      </c>
      <c r="T230" t="s">
        <v>197</v>
      </c>
      <c r="U230" t="s">
        <v>198</v>
      </c>
      <c r="V230" t="str">
        <f t="shared" si="26"/>
        <v>女子バタフライ  50m予選無差別</v>
      </c>
      <c r="Y230">
        <f t="shared" si="27"/>
        <v>613</v>
      </c>
      <c r="Z230" t="str">
        <f t="shared" si="24"/>
        <v/>
      </c>
      <c r="AA230" t="str">
        <f t="shared" si="30"/>
        <v>女子バタフライ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614</v>
      </c>
      <c r="O231">
        <f>Sheet9!E232</f>
        <v>2</v>
      </c>
      <c r="P231" t="str">
        <f>IFERROR(VLOOKUP(O231,Sheet6!A:B,2,0),"")</f>
        <v>女子</v>
      </c>
      <c r="Q231" t="str">
        <f>Sheet9!A232</f>
        <v>平泳ぎ　　　　</v>
      </c>
      <c r="R231" t="str">
        <f t="shared" si="29"/>
        <v>平泳ぎ</v>
      </c>
      <c r="S231" t="str">
        <f>Sheet9!B232</f>
        <v xml:space="preserve">  50m</v>
      </c>
      <c r="T231" t="s">
        <v>197</v>
      </c>
      <c r="U231" t="s">
        <v>198</v>
      </c>
      <c r="V231" t="str">
        <f t="shared" si="26"/>
        <v>女子平泳ぎ  50m予選無差別</v>
      </c>
      <c r="Y231">
        <f t="shared" si="27"/>
        <v>614</v>
      </c>
      <c r="Z231" t="str">
        <f t="shared" si="24"/>
        <v/>
      </c>
      <c r="AA231" t="str">
        <f t="shared" si="30"/>
        <v>女子平泳ぎ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615</v>
      </c>
      <c r="O232">
        <f>Sheet9!E233</f>
        <v>2</v>
      </c>
      <c r="P232" t="str">
        <f>IFERROR(VLOOKUP(O232,Sheet6!A:B,2,0),"")</f>
        <v>女子</v>
      </c>
      <c r="Q232" t="str">
        <f>Sheet9!A233</f>
        <v>自由形　　　　</v>
      </c>
      <c r="R232" t="str">
        <f t="shared" si="29"/>
        <v>自由形</v>
      </c>
      <c r="S232" t="str">
        <f>Sheet9!B233</f>
        <v xml:space="preserve">  50m</v>
      </c>
      <c r="T232" t="s">
        <v>197</v>
      </c>
      <c r="U232" t="s">
        <v>198</v>
      </c>
      <c r="V232" t="str">
        <f t="shared" si="26"/>
        <v>女子自由形  50m予選無差別</v>
      </c>
      <c r="Y232">
        <f t="shared" si="27"/>
        <v>615</v>
      </c>
      <c r="Z232" t="str">
        <f t="shared" si="24"/>
        <v/>
      </c>
      <c r="AA232" t="str">
        <f t="shared" si="30"/>
        <v>女子自由形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616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　　　　</v>
      </c>
      <c r="R233" t="str">
        <f t="shared" si="29"/>
        <v>自由形</v>
      </c>
      <c r="S233" t="str">
        <f>Sheet9!B234</f>
        <v xml:space="preserve">  50m</v>
      </c>
      <c r="T233" t="s">
        <v>197</v>
      </c>
      <c r="U233" t="s">
        <v>198</v>
      </c>
      <c r="V233" t="str">
        <f t="shared" si="26"/>
        <v>女子自由形  50m予選無差別</v>
      </c>
      <c r="Y233">
        <f t="shared" si="27"/>
        <v>616</v>
      </c>
      <c r="Z233" t="str">
        <f t="shared" si="24"/>
        <v/>
      </c>
      <c r="AA233" t="str">
        <f t="shared" si="30"/>
        <v>女子自由形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617</v>
      </c>
      <c r="O234">
        <f>Sheet9!E235</f>
        <v>2</v>
      </c>
      <c r="P234" t="str">
        <f>IFERROR(VLOOKUP(O234,Sheet6!A:B,2,0),"")</f>
        <v>女子</v>
      </c>
      <c r="Q234" t="str">
        <f>Sheet9!A235</f>
        <v>背泳ぎ　　　　</v>
      </c>
      <c r="R234" t="str">
        <f t="shared" si="29"/>
        <v>背泳ぎ</v>
      </c>
      <c r="S234" t="str">
        <f>Sheet9!B235</f>
        <v xml:space="preserve">  25m</v>
      </c>
      <c r="T234" t="s">
        <v>197</v>
      </c>
      <c r="U234" t="s">
        <v>198</v>
      </c>
      <c r="V234" t="str">
        <f t="shared" si="26"/>
        <v>女子背泳ぎ  25m予選無差別</v>
      </c>
      <c r="Y234">
        <f t="shared" si="27"/>
        <v>617</v>
      </c>
      <c r="Z234" t="str">
        <f t="shared" si="24"/>
        <v/>
      </c>
      <c r="AA234" t="str">
        <f t="shared" si="30"/>
        <v>女子背泳ぎ  25m予選無差別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618</v>
      </c>
      <c r="O235">
        <f>Sheet9!E236</f>
        <v>1</v>
      </c>
      <c r="P235" t="str">
        <f>IFERROR(VLOOKUP(O235,Sheet6!A:B,2,0),"")</f>
        <v>男子</v>
      </c>
      <c r="Q235" t="str">
        <f>Sheet9!A236</f>
        <v>平泳ぎ　　　　</v>
      </c>
      <c r="R235" t="str">
        <f t="shared" si="29"/>
        <v>平泳ぎ</v>
      </c>
      <c r="S235" t="str">
        <f>Sheet9!B236</f>
        <v xml:space="preserve"> 100m</v>
      </c>
      <c r="T235" t="s">
        <v>197</v>
      </c>
      <c r="U235" t="s">
        <v>198</v>
      </c>
      <c r="V235" t="str">
        <f t="shared" si="26"/>
        <v>男子平泳ぎ 100m予選無差別</v>
      </c>
      <c r="Y235">
        <f t="shared" si="27"/>
        <v>618</v>
      </c>
      <c r="Z235" t="str">
        <f t="shared" si="24"/>
        <v/>
      </c>
      <c r="AA235" t="str">
        <f t="shared" si="30"/>
        <v>男子平泳ぎ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619</v>
      </c>
      <c r="O236">
        <f>Sheet9!E237</f>
        <v>1</v>
      </c>
      <c r="P236" t="str">
        <f>IFERROR(VLOOKUP(O236,Sheet6!A:B,2,0),"")</f>
        <v>男子</v>
      </c>
      <c r="Q236" t="str">
        <f>Sheet9!A237</f>
        <v>平泳ぎ　　　　</v>
      </c>
      <c r="R236" t="str">
        <f t="shared" si="29"/>
        <v>平泳ぎ</v>
      </c>
      <c r="S236" t="str">
        <f>Sheet9!B237</f>
        <v xml:space="preserve"> 200m</v>
      </c>
      <c r="T236" t="s">
        <v>197</v>
      </c>
      <c r="U236" t="s">
        <v>198</v>
      </c>
      <c r="V236" t="str">
        <f t="shared" si="26"/>
        <v>男子平泳ぎ 200m予選無差別</v>
      </c>
      <c r="Y236">
        <f t="shared" si="27"/>
        <v>619</v>
      </c>
      <c r="Z236" t="str">
        <f t="shared" si="24"/>
        <v/>
      </c>
      <c r="AA236" t="str">
        <f t="shared" si="30"/>
        <v>男子平泳ぎ 200m予選無差別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620</v>
      </c>
      <c r="O237">
        <f>Sheet9!E238</f>
        <v>1</v>
      </c>
      <c r="P237" t="str">
        <f>IFERROR(VLOOKUP(O237,Sheet6!A:B,2,0),"")</f>
        <v>男子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 50m</v>
      </c>
      <c r="T237" t="s">
        <v>197</v>
      </c>
      <c r="U237" t="s">
        <v>198</v>
      </c>
      <c r="V237" t="str">
        <f t="shared" si="26"/>
        <v>男子自由形  50m予選無差別</v>
      </c>
      <c r="Y237">
        <f t="shared" si="27"/>
        <v>620</v>
      </c>
      <c r="Z237" t="str">
        <f t="shared" si="24"/>
        <v/>
      </c>
      <c r="AA237" t="str">
        <f t="shared" si="30"/>
        <v>男子自由形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621</v>
      </c>
      <c r="O238">
        <f>Sheet9!E239</f>
        <v>1</v>
      </c>
      <c r="P238" t="str">
        <f>IFERROR(VLOOKUP(O238,Sheet6!A:B,2,0),"")</f>
        <v>男子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100m</v>
      </c>
      <c r="T238" t="s">
        <v>197</v>
      </c>
      <c r="U238" t="s">
        <v>198</v>
      </c>
      <c r="V238" t="str">
        <f t="shared" si="26"/>
        <v>男子自由形 100m予選無差別</v>
      </c>
      <c r="Y238">
        <f t="shared" si="27"/>
        <v>621</v>
      </c>
      <c r="Z238" t="str">
        <f t="shared" si="24"/>
        <v/>
      </c>
      <c r="AA238" t="str">
        <f t="shared" si="30"/>
        <v>男子自由形 100m予選無差別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622</v>
      </c>
      <c r="O239">
        <f>Sheet9!E240</f>
        <v>1</v>
      </c>
      <c r="P239" t="str">
        <f>IFERROR(VLOOKUP(O239,Sheet6!A:B,2,0),"")</f>
        <v>男子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200m</v>
      </c>
      <c r="T239" t="s">
        <v>197</v>
      </c>
      <c r="U239" t="s">
        <v>198</v>
      </c>
      <c r="V239" t="str">
        <f t="shared" si="26"/>
        <v>男子自由形 200m予選無差別</v>
      </c>
      <c r="Y239">
        <f t="shared" si="27"/>
        <v>622</v>
      </c>
      <c r="Z239" t="str">
        <f t="shared" si="24"/>
        <v/>
      </c>
      <c r="AA239" t="str">
        <f t="shared" si="30"/>
        <v>男子自由形 200m予選無差別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623</v>
      </c>
      <c r="O240">
        <f>Sheet9!E241</f>
        <v>1</v>
      </c>
      <c r="P240" t="str">
        <f>IFERROR(VLOOKUP(O240,Sheet6!A:B,2,0),"")</f>
        <v>男子</v>
      </c>
      <c r="Q240" t="str">
        <f>Sheet9!A241</f>
        <v>個人メドレー　</v>
      </c>
      <c r="R240" t="str">
        <f t="shared" si="29"/>
        <v>個人メドレー</v>
      </c>
      <c r="S240" t="str">
        <f>Sheet9!B241</f>
        <v xml:space="preserve"> 200m</v>
      </c>
      <c r="T240" t="s">
        <v>197</v>
      </c>
      <c r="U240" t="s">
        <v>198</v>
      </c>
      <c r="V240" t="str">
        <f t="shared" si="26"/>
        <v>男子個人メドレー 200m予選無差別</v>
      </c>
      <c r="Y240">
        <f t="shared" si="27"/>
        <v>623</v>
      </c>
      <c r="Z240" t="str">
        <f t="shared" si="24"/>
        <v/>
      </c>
      <c r="AA240" t="str">
        <f t="shared" si="30"/>
        <v>男子個人メドレー 200m予選無差別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624</v>
      </c>
      <c r="O241">
        <f>Sheet9!E242</f>
        <v>1</v>
      </c>
      <c r="P241" t="str">
        <f>IFERROR(VLOOKUP(O241,Sheet6!A:B,2,0),"")</f>
        <v>男子</v>
      </c>
      <c r="Q241" t="str">
        <f>Sheet9!A242</f>
        <v>平泳ぎ　　　　</v>
      </c>
      <c r="R241" t="str">
        <f t="shared" si="29"/>
        <v>平泳ぎ</v>
      </c>
      <c r="S241" t="str">
        <f>Sheet9!B242</f>
        <v xml:space="preserve"> 100m</v>
      </c>
      <c r="T241" t="s">
        <v>197</v>
      </c>
      <c r="U241" t="s">
        <v>198</v>
      </c>
      <c r="V241" t="str">
        <f t="shared" si="26"/>
        <v>男子平泳ぎ 100m予選無差別</v>
      </c>
      <c r="Y241">
        <f t="shared" si="27"/>
        <v>624</v>
      </c>
      <c r="Z241" t="str">
        <f t="shared" si="24"/>
        <v/>
      </c>
      <c r="AA241" t="str">
        <f t="shared" si="30"/>
        <v>男子平泳ぎ 100m予選無差別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625</v>
      </c>
      <c r="O242">
        <f>Sheet9!E243</f>
        <v>1</v>
      </c>
      <c r="P242" t="str">
        <f>IFERROR(VLOOKUP(O242,Sheet6!A:B,2,0),"")</f>
        <v>男子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 50m</v>
      </c>
      <c r="T242" t="s">
        <v>197</v>
      </c>
      <c r="U242" t="s">
        <v>198</v>
      </c>
      <c r="V242" t="str">
        <f t="shared" si="26"/>
        <v>男子自由形  50m予選無差別</v>
      </c>
      <c r="Y242">
        <f t="shared" si="27"/>
        <v>625</v>
      </c>
      <c r="Z242" t="str">
        <f t="shared" si="24"/>
        <v/>
      </c>
      <c r="AA242" t="str">
        <f t="shared" si="30"/>
        <v>男子自由形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626</v>
      </c>
      <c r="O243">
        <f>Sheet9!E244</f>
        <v>1</v>
      </c>
      <c r="P243" t="str">
        <f>IFERROR(VLOOKUP(O243,Sheet6!A:B,2,0),"")</f>
        <v>男子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 50m</v>
      </c>
      <c r="T243" t="s">
        <v>197</v>
      </c>
      <c r="U243" t="s">
        <v>198</v>
      </c>
      <c r="V243" t="str">
        <f t="shared" si="26"/>
        <v>男子平泳ぎ  50m予選無差別</v>
      </c>
      <c r="Y243">
        <f t="shared" si="27"/>
        <v>626</v>
      </c>
      <c r="Z243" t="str">
        <f t="shared" si="24"/>
        <v/>
      </c>
      <c r="AA243" t="str">
        <f t="shared" si="30"/>
        <v>男子平泳ぎ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627</v>
      </c>
      <c r="O244">
        <f>Sheet9!E245</f>
        <v>1</v>
      </c>
      <c r="P244" t="str">
        <f>IFERROR(VLOOKUP(O244,Sheet6!A:B,2,0),"")</f>
        <v>男子</v>
      </c>
      <c r="Q244" t="str">
        <f>Sheet9!A245</f>
        <v>自由形　　　　</v>
      </c>
      <c r="R244" t="str">
        <f t="shared" si="29"/>
        <v>自由形</v>
      </c>
      <c r="S244" t="str">
        <f>Sheet9!B245</f>
        <v xml:space="preserve">  50m</v>
      </c>
      <c r="T244" t="s">
        <v>197</v>
      </c>
      <c r="U244" t="s">
        <v>198</v>
      </c>
      <c r="V244" t="str">
        <f t="shared" si="26"/>
        <v>男子自由形  50m予選無差別</v>
      </c>
      <c r="Y244">
        <f t="shared" si="27"/>
        <v>627</v>
      </c>
      <c r="Z244" t="str">
        <f t="shared" si="24"/>
        <v/>
      </c>
      <c r="AA244" t="str">
        <f t="shared" si="30"/>
        <v>男子自由形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628</v>
      </c>
      <c r="O245">
        <f>Sheet9!E246</f>
        <v>1</v>
      </c>
      <c r="P245" t="str">
        <f>IFERROR(VLOOKUP(O245,Sheet6!A:B,2,0),"")</f>
        <v>男子</v>
      </c>
      <c r="Q245" t="str">
        <f>Sheet9!A246</f>
        <v>平泳ぎ　　　　</v>
      </c>
      <c r="R245" t="str">
        <f t="shared" si="29"/>
        <v>平泳ぎ</v>
      </c>
      <c r="S245" t="str">
        <f>Sheet9!B246</f>
        <v xml:space="preserve"> 100m</v>
      </c>
      <c r="T245" t="s">
        <v>197</v>
      </c>
      <c r="U245" t="s">
        <v>198</v>
      </c>
      <c r="V245" t="str">
        <f t="shared" si="26"/>
        <v>男子平泳ぎ 100m予選無差別</v>
      </c>
      <c r="Y245">
        <f t="shared" si="27"/>
        <v>628</v>
      </c>
      <c r="Z245" t="str">
        <f t="shared" si="24"/>
        <v/>
      </c>
      <c r="AA245" t="str">
        <f t="shared" si="30"/>
        <v>男子平泳ぎ 100m予選無差別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629</v>
      </c>
      <c r="O246">
        <f>Sheet9!E247</f>
        <v>1</v>
      </c>
      <c r="P246" t="str">
        <f>IFERROR(VLOOKUP(O246,Sheet6!A:B,2,0),"")</f>
        <v>男子</v>
      </c>
      <c r="Q246" t="str">
        <f>Sheet9!A247</f>
        <v>平泳ぎ　　　　</v>
      </c>
      <c r="R246" t="str">
        <f t="shared" si="29"/>
        <v>平泳ぎ</v>
      </c>
      <c r="S246" t="str">
        <f>Sheet9!B247</f>
        <v xml:space="preserve">  50m</v>
      </c>
      <c r="T246" t="s">
        <v>197</v>
      </c>
      <c r="U246" t="s">
        <v>198</v>
      </c>
      <c r="V246" t="str">
        <f t="shared" si="26"/>
        <v>男子平泳ぎ  50m予選無差別</v>
      </c>
      <c r="Y246">
        <f t="shared" si="27"/>
        <v>629</v>
      </c>
      <c r="Z246" t="str">
        <f t="shared" si="24"/>
        <v/>
      </c>
      <c r="AA246" t="str">
        <f t="shared" si="30"/>
        <v>男子平泳ぎ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630</v>
      </c>
      <c r="O247">
        <f>Sheet9!E248</f>
        <v>1</v>
      </c>
      <c r="P247" t="str">
        <f>IFERROR(VLOOKUP(O247,Sheet6!A:B,2,0),"")</f>
        <v>男子</v>
      </c>
      <c r="Q247" t="str">
        <f>Sheet9!A248</f>
        <v>平泳ぎ　　　　</v>
      </c>
      <c r="R247" t="str">
        <f t="shared" si="29"/>
        <v>平泳ぎ</v>
      </c>
      <c r="S247" t="str">
        <f>Sheet9!B248</f>
        <v xml:space="preserve"> 100m</v>
      </c>
      <c r="T247" t="s">
        <v>197</v>
      </c>
      <c r="U247" t="s">
        <v>198</v>
      </c>
      <c r="V247" t="str">
        <f t="shared" si="26"/>
        <v>男子平泳ぎ 100m予選無差別</v>
      </c>
      <c r="Y247">
        <f t="shared" si="27"/>
        <v>630</v>
      </c>
      <c r="Z247" t="str">
        <f t="shared" si="24"/>
        <v/>
      </c>
      <c r="AA247" t="str">
        <f t="shared" si="30"/>
        <v>男子平泳ぎ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631</v>
      </c>
      <c r="O248">
        <f>Sheet9!E249</f>
        <v>1</v>
      </c>
      <c r="P248" t="str">
        <f>IFERROR(VLOOKUP(O248,Sheet6!A:B,2,0),"")</f>
        <v>男子</v>
      </c>
      <c r="Q248" t="str">
        <f>Sheet9!A249</f>
        <v>個人メドレー　</v>
      </c>
      <c r="R248" t="str">
        <f t="shared" si="29"/>
        <v>個人メドレー</v>
      </c>
      <c r="S248" t="str">
        <f>Sheet9!B249</f>
        <v xml:space="preserve"> 200m</v>
      </c>
      <c r="T248" t="s">
        <v>197</v>
      </c>
      <c r="U248" t="s">
        <v>198</v>
      </c>
      <c r="V248" t="str">
        <f t="shared" si="26"/>
        <v>男子個人メドレー 200m予選無差別</v>
      </c>
      <c r="Y248">
        <f t="shared" si="27"/>
        <v>631</v>
      </c>
      <c r="Z248" t="str">
        <f t="shared" si="24"/>
        <v/>
      </c>
      <c r="AA248" t="str">
        <f t="shared" si="30"/>
        <v>男子個人メドレー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632</v>
      </c>
      <c r="O249">
        <f>Sheet9!E250</f>
        <v>1</v>
      </c>
      <c r="P249" t="str">
        <f>IFERROR(VLOOKUP(O249,Sheet6!A:B,2,0),"")</f>
        <v>男子</v>
      </c>
      <c r="Q249" t="str">
        <f>Sheet9!A250</f>
        <v>背泳ぎ　　　　</v>
      </c>
      <c r="R249" t="str">
        <f t="shared" si="29"/>
        <v>背泳ぎ</v>
      </c>
      <c r="S249" t="str">
        <f>Sheet9!B250</f>
        <v xml:space="preserve">  50m</v>
      </c>
      <c r="T249" t="s">
        <v>197</v>
      </c>
      <c r="U249" t="s">
        <v>198</v>
      </c>
      <c r="V249" t="str">
        <f t="shared" si="26"/>
        <v>男子背泳ぎ  50m予選無差別</v>
      </c>
      <c r="Y249">
        <f t="shared" si="27"/>
        <v>632</v>
      </c>
      <c r="Z249" t="str">
        <f t="shared" si="24"/>
        <v/>
      </c>
      <c r="AA249" t="str">
        <f t="shared" si="30"/>
        <v>男子背泳ぎ  50m予選無差別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633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100m</v>
      </c>
      <c r="T250" t="s">
        <v>197</v>
      </c>
      <c r="U250" t="s">
        <v>198</v>
      </c>
      <c r="V250" t="str">
        <f t="shared" si="26"/>
        <v>男子自由形 100m予選無差別</v>
      </c>
      <c r="Y250">
        <f t="shared" si="27"/>
        <v>633</v>
      </c>
      <c r="Z250" t="str">
        <f t="shared" si="24"/>
        <v/>
      </c>
      <c r="AA250" t="str">
        <f t="shared" si="30"/>
        <v>男子自由形 100m予選無差別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634</v>
      </c>
      <c r="N251">
        <f>Sheet9!D252</f>
        <v>634</v>
      </c>
      <c r="O251">
        <f>Sheet9!E252</f>
        <v>1</v>
      </c>
      <c r="P251" t="str">
        <f>IFERROR(VLOOKUP(O251,Sheet6!A:B,2,0),"")</f>
        <v>男子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100m</v>
      </c>
      <c r="T251" t="s">
        <v>197</v>
      </c>
      <c r="U251" t="s">
        <v>198</v>
      </c>
      <c r="V251" t="str">
        <f t="shared" ref="V251:V314" si="34">CONCATENATE(P251,R251,S251,T251,U251)</f>
        <v>男子自由形 100m予選無差別</v>
      </c>
      <c r="Y251">
        <f t="shared" ref="Y251:Y314" si="35">N251</f>
        <v>634</v>
      </c>
      <c r="Z251" t="str">
        <f t="shared" ref="Z251:Z314" si="36">IFERROR(VLOOKUP(V251,I:M,5,0),"")</f>
        <v/>
      </c>
      <c r="AA251" t="str">
        <f t="shared" ref="AA251:AA314" si="37">V251</f>
        <v>男子自由形 100m予選無差別</v>
      </c>
      <c r="AD251" s="37"/>
    </row>
    <row r="252" spans="1:30" x14ac:dyDescent="0.15">
      <c r="N252">
        <f>Sheet9!D253</f>
        <v>635</v>
      </c>
      <c r="O252">
        <f>Sheet9!E253</f>
        <v>1</v>
      </c>
      <c r="P252" t="str">
        <f>IFERROR(VLOOKUP(O252,Sheet6!A:B,2,0),"")</f>
        <v>男子</v>
      </c>
      <c r="Q252" t="str">
        <f>Sheet9!A253</f>
        <v>平泳ぎ　　　　</v>
      </c>
      <c r="R252" t="str">
        <f t="shared" si="33"/>
        <v>平泳ぎ</v>
      </c>
      <c r="S252" t="str">
        <f>Sheet9!B253</f>
        <v xml:space="preserve"> 100m</v>
      </c>
      <c r="T252" t="s">
        <v>197</v>
      </c>
      <c r="U252" t="s">
        <v>198</v>
      </c>
      <c r="V252" t="str">
        <f t="shared" si="34"/>
        <v>男子平泳ぎ 100m予選無差別</v>
      </c>
      <c r="Y252">
        <f t="shared" si="35"/>
        <v>635</v>
      </c>
      <c r="Z252" t="str">
        <f t="shared" si="36"/>
        <v/>
      </c>
      <c r="AA252" t="str">
        <f t="shared" si="37"/>
        <v>男子平泳ぎ 100m予選無差別</v>
      </c>
      <c r="AD252" s="37"/>
    </row>
    <row r="253" spans="1:30" x14ac:dyDescent="0.15">
      <c r="N253">
        <f>Sheet9!D254</f>
        <v>636</v>
      </c>
      <c r="O253">
        <f>Sheet9!E254</f>
        <v>1</v>
      </c>
      <c r="P253" t="str">
        <f>IFERROR(VLOOKUP(O253,Sheet6!A:B,2,0),"")</f>
        <v>男子</v>
      </c>
      <c r="Q253" t="str">
        <f>Sheet9!A254</f>
        <v>バタフライ　　</v>
      </c>
      <c r="R253" t="str">
        <f t="shared" si="33"/>
        <v>バタフライ</v>
      </c>
      <c r="S253" t="str">
        <f>Sheet9!B254</f>
        <v xml:space="preserve">  50m</v>
      </c>
      <c r="T253" t="s">
        <v>197</v>
      </c>
      <c r="U253" t="s">
        <v>198</v>
      </c>
      <c r="V253" t="str">
        <f t="shared" si="34"/>
        <v>男子バタフライ  50m予選無差別</v>
      </c>
      <c r="Y253">
        <f t="shared" si="35"/>
        <v>636</v>
      </c>
      <c r="Z253" t="str">
        <f t="shared" si="36"/>
        <v/>
      </c>
      <c r="AA253" t="str">
        <f t="shared" si="37"/>
        <v>男子バタフライ  50m予選無差別</v>
      </c>
      <c r="AD253" s="37"/>
    </row>
    <row r="254" spans="1:30" x14ac:dyDescent="0.15">
      <c r="N254">
        <f>Sheet9!D255</f>
        <v>637</v>
      </c>
      <c r="O254">
        <f>Sheet9!E255</f>
        <v>1</v>
      </c>
      <c r="P254" t="str">
        <f>IFERROR(VLOOKUP(O254,Sheet6!A:B,2,0),"")</f>
        <v>男子</v>
      </c>
      <c r="Q254" t="str">
        <f>Sheet9!A255</f>
        <v>個人メドレー　</v>
      </c>
      <c r="R254" t="str">
        <f t="shared" si="33"/>
        <v>個人メドレー</v>
      </c>
      <c r="S254" t="str">
        <f>Sheet9!B255</f>
        <v xml:space="preserve"> 200m</v>
      </c>
      <c r="T254" t="s">
        <v>197</v>
      </c>
      <c r="U254" t="s">
        <v>198</v>
      </c>
      <c r="V254" t="str">
        <f t="shared" si="34"/>
        <v>男子個人メドレー 200m予選無差別</v>
      </c>
      <c r="Y254">
        <f t="shared" si="35"/>
        <v>637</v>
      </c>
      <c r="Z254" t="str">
        <f t="shared" si="36"/>
        <v/>
      </c>
      <c r="AA254" t="str">
        <f t="shared" si="37"/>
        <v>男子個人メドレー 200m予選無差別</v>
      </c>
      <c r="AD254" s="37"/>
    </row>
    <row r="255" spans="1:30" x14ac:dyDescent="0.15">
      <c r="N255">
        <f>Sheet9!D256</f>
        <v>638</v>
      </c>
      <c r="O255">
        <f>Sheet9!E256</f>
        <v>1</v>
      </c>
      <c r="P255" t="str">
        <f>IFERROR(VLOOKUP(O255,Sheet6!A:B,2,0),"")</f>
        <v>男子</v>
      </c>
      <c r="Q255" t="str">
        <f>Sheet9!A256</f>
        <v>個人メドレー　</v>
      </c>
      <c r="R255" t="str">
        <f t="shared" si="33"/>
        <v>個人メドレー</v>
      </c>
      <c r="S255" t="str">
        <f>Sheet9!B256</f>
        <v xml:space="preserve"> 100m</v>
      </c>
      <c r="T255" t="s">
        <v>197</v>
      </c>
      <c r="U255" t="s">
        <v>198</v>
      </c>
      <c r="V255" t="str">
        <f t="shared" si="34"/>
        <v>男子個人メドレー 100m予選無差別</v>
      </c>
      <c r="Y255">
        <f t="shared" si="35"/>
        <v>638</v>
      </c>
      <c r="Z255" t="str">
        <f t="shared" si="36"/>
        <v/>
      </c>
      <c r="AA255" t="str">
        <f t="shared" si="37"/>
        <v>男子個人メドレー 100m予選無差別</v>
      </c>
      <c r="AD255" s="37"/>
    </row>
    <row r="256" spans="1:30" x14ac:dyDescent="0.15">
      <c r="N256">
        <f>Sheet9!D257</f>
        <v>639</v>
      </c>
      <c r="O256">
        <f>Sheet9!E257</f>
        <v>1</v>
      </c>
      <c r="P256" t="str">
        <f>IFERROR(VLOOKUP(O256,Sheet6!A:B,2,0),"")</f>
        <v>男子</v>
      </c>
      <c r="Q256" t="str">
        <f>Sheet9!A257</f>
        <v>バタフライ　　</v>
      </c>
      <c r="R256" t="str">
        <f t="shared" si="33"/>
        <v>バタフライ</v>
      </c>
      <c r="S256" t="str">
        <f>Sheet9!B257</f>
        <v xml:space="preserve">  50m</v>
      </c>
      <c r="T256" t="s">
        <v>197</v>
      </c>
      <c r="U256" t="s">
        <v>198</v>
      </c>
      <c r="V256" t="str">
        <f t="shared" si="34"/>
        <v>男子バタフライ  50m予選無差別</v>
      </c>
      <c r="Y256">
        <f t="shared" si="35"/>
        <v>639</v>
      </c>
      <c r="Z256" t="str">
        <f t="shared" si="36"/>
        <v/>
      </c>
      <c r="AA256" t="str">
        <f t="shared" si="37"/>
        <v>男子バタフライ  50m予選無差別</v>
      </c>
      <c r="AD256" s="37"/>
    </row>
    <row r="257" spans="14:30" x14ac:dyDescent="0.15">
      <c r="N257">
        <f>Sheet9!D258</f>
        <v>640</v>
      </c>
      <c r="O257">
        <f>Sheet9!E258</f>
        <v>1</v>
      </c>
      <c r="P257" t="str">
        <f>IFERROR(VLOOKUP(O257,Sheet6!A:B,2,0),"")</f>
        <v>男子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100m</v>
      </c>
      <c r="T257" t="s">
        <v>197</v>
      </c>
      <c r="U257" t="s">
        <v>198</v>
      </c>
      <c r="V257" t="str">
        <f t="shared" si="34"/>
        <v>男子自由形 100m予選無差別</v>
      </c>
      <c r="Y257">
        <f t="shared" si="35"/>
        <v>640</v>
      </c>
      <c r="Z257" t="str">
        <f t="shared" si="36"/>
        <v/>
      </c>
      <c r="AA257" t="str">
        <f t="shared" si="37"/>
        <v>男子自由形 100m予選無差別</v>
      </c>
      <c r="AD257" s="37"/>
    </row>
    <row r="258" spans="14:30" x14ac:dyDescent="0.15">
      <c r="N258">
        <f>Sheet9!D259</f>
        <v>641</v>
      </c>
      <c r="O258">
        <f>Sheet9!E259</f>
        <v>1</v>
      </c>
      <c r="P258" t="str">
        <f>IFERROR(VLOOKUP(O258,Sheet6!A:B,2,0),"")</f>
        <v>男子</v>
      </c>
      <c r="Q258" t="str">
        <f>Sheet9!A259</f>
        <v>背泳ぎ　　　　</v>
      </c>
      <c r="R258" t="str">
        <f t="shared" si="33"/>
        <v>背泳ぎ</v>
      </c>
      <c r="S258" t="str">
        <f>Sheet9!B259</f>
        <v xml:space="preserve">  50m</v>
      </c>
      <c r="T258" t="s">
        <v>197</v>
      </c>
      <c r="U258" t="s">
        <v>198</v>
      </c>
      <c r="V258" t="str">
        <f t="shared" si="34"/>
        <v>男子背泳ぎ  50m予選無差別</v>
      </c>
      <c r="Y258">
        <f t="shared" si="35"/>
        <v>641</v>
      </c>
      <c r="Z258" t="str">
        <f t="shared" si="36"/>
        <v/>
      </c>
      <c r="AA258" t="str">
        <f t="shared" si="37"/>
        <v>男子背泳ぎ  50m予選無差別</v>
      </c>
      <c r="AD258" s="37"/>
    </row>
    <row r="259" spans="14:30" x14ac:dyDescent="0.15">
      <c r="N259">
        <f>Sheet9!D260</f>
        <v>642</v>
      </c>
      <c r="O259">
        <f>Sheet9!E260</f>
        <v>1</v>
      </c>
      <c r="P259" t="str">
        <f>IFERROR(VLOOKUP(O259,Sheet6!A:B,2,0),"")</f>
        <v>男子</v>
      </c>
      <c r="Q259" t="str">
        <f>Sheet9!A260</f>
        <v>平泳ぎ　　　　</v>
      </c>
      <c r="R259" t="str">
        <f t="shared" si="33"/>
        <v>平泳ぎ</v>
      </c>
      <c r="S259" t="str">
        <f>Sheet9!B260</f>
        <v xml:space="preserve">  50m</v>
      </c>
      <c r="T259" t="s">
        <v>197</v>
      </c>
      <c r="U259" t="s">
        <v>198</v>
      </c>
      <c r="V259" t="str">
        <f t="shared" si="34"/>
        <v>男子平泳ぎ  50m予選無差別</v>
      </c>
      <c r="Y259">
        <f t="shared" si="35"/>
        <v>642</v>
      </c>
      <c r="Z259" t="str">
        <f t="shared" si="36"/>
        <v/>
      </c>
      <c r="AA259" t="str">
        <f t="shared" si="37"/>
        <v>男子平泳ぎ  50m予選無差別</v>
      </c>
      <c r="AD259" s="37"/>
    </row>
    <row r="260" spans="14:30" x14ac:dyDescent="0.15">
      <c r="N260">
        <f>Sheet9!D261</f>
        <v>643</v>
      </c>
      <c r="O260">
        <f>Sheet9!E261</f>
        <v>1</v>
      </c>
      <c r="P260" t="str">
        <f>IFERROR(VLOOKUP(O260,Sheet6!A:B,2,0),"")</f>
        <v>男子</v>
      </c>
      <c r="Q260" t="str">
        <f>Sheet9!A261</f>
        <v>背泳ぎ　　　　</v>
      </c>
      <c r="R260" t="str">
        <f t="shared" si="33"/>
        <v>背泳ぎ</v>
      </c>
      <c r="S260" t="str">
        <f>Sheet9!B261</f>
        <v xml:space="preserve">  50m</v>
      </c>
      <c r="T260" t="s">
        <v>197</v>
      </c>
      <c r="U260" t="s">
        <v>198</v>
      </c>
      <c r="V260" t="str">
        <f t="shared" si="34"/>
        <v>男子背泳ぎ  50m予選無差別</v>
      </c>
      <c r="Y260">
        <f t="shared" si="35"/>
        <v>643</v>
      </c>
      <c r="Z260" t="str">
        <f t="shared" si="36"/>
        <v/>
      </c>
      <c r="AA260" t="str">
        <f t="shared" si="37"/>
        <v>男子背泳ぎ  50m予選無差別</v>
      </c>
      <c r="AD260" s="37"/>
    </row>
    <row r="261" spans="14:30" x14ac:dyDescent="0.15">
      <c r="N261">
        <f>Sheet9!D262</f>
        <v>644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100m</v>
      </c>
      <c r="T261" t="s">
        <v>197</v>
      </c>
      <c r="U261" t="s">
        <v>198</v>
      </c>
      <c r="V261" t="str">
        <f t="shared" si="34"/>
        <v>男子自由形 100m予選無差別</v>
      </c>
      <c r="Y261">
        <f t="shared" si="35"/>
        <v>644</v>
      </c>
      <c r="Z261" t="str">
        <f t="shared" si="36"/>
        <v/>
      </c>
      <c r="AA261" t="str">
        <f t="shared" si="37"/>
        <v>男子自由形 100m予選無差別</v>
      </c>
      <c r="AD261" s="37"/>
    </row>
    <row r="262" spans="14:30" x14ac:dyDescent="0.15">
      <c r="N262">
        <f>Sheet9!D263</f>
        <v>645</v>
      </c>
      <c r="O262">
        <f>Sheet9!E263</f>
        <v>1</v>
      </c>
      <c r="P262" t="str">
        <f>IFERROR(VLOOKUP(O262,Sheet6!A:B,2,0),"")</f>
        <v>男子</v>
      </c>
      <c r="Q262" t="str">
        <f>Sheet9!A263</f>
        <v>バタフライ　　</v>
      </c>
      <c r="R262" t="str">
        <f t="shared" si="33"/>
        <v>バタフライ</v>
      </c>
      <c r="S262" t="str">
        <f>Sheet9!B263</f>
        <v xml:space="preserve"> 100m</v>
      </c>
      <c r="T262" t="s">
        <v>197</v>
      </c>
      <c r="U262" t="s">
        <v>198</v>
      </c>
      <c r="V262" t="str">
        <f t="shared" si="34"/>
        <v>男子バタフライ 100m予選無差別</v>
      </c>
      <c r="Y262">
        <f t="shared" si="35"/>
        <v>645</v>
      </c>
      <c r="Z262" t="str">
        <f t="shared" si="36"/>
        <v/>
      </c>
      <c r="AA262" t="str">
        <f t="shared" si="37"/>
        <v>男子バタフライ 100m予選無差別</v>
      </c>
      <c r="AD262" s="37"/>
    </row>
    <row r="263" spans="14:30" x14ac:dyDescent="0.15">
      <c r="N263">
        <f>Sheet9!D264</f>
        <v>646</v>
      </c>
      <c r="O263">
        <f>Sheet9!E264</f>
        <v>1</v>
      </c>
      <c r="P263" t="str">
        <f>IFERROR(VLOOKUP(O263,Sheet6!A:B,2,0),"")</f>
        <v>男子</v>
      </c>
      <c r="Q263" t="str">
        <f>Sheet9!A264</f>
        <v>個人メドレー　</v>
      </c>
      <c r="R263" t="str">
        <f t="shared" si="33"/>
        <v>個人メドレー</v>
      </c>
      <c r="S263" t="str">
        <f>Sheet9!B264</f>
        <v xml:space="preserve"> 100m</v>
      </c>
      <c r="T263" t="s">
        <v>197</v>
      </c>
      <c r="U263" t="s">
        <v>198</v>
      </c>
      <c r="V263" t="str">
        <f t="shared" si="34"/>
        <v>男子個人メドレー 100m予選無差別</v>
      </c>
      <c r="Y263">
        <f t="shared" si="35"/>
        <v>646</v>
      </c>
      <c r="Z263" t="str">
        <f t="shared" si="36"/>
        <v/>
      </c>
      <c r="AA263" t="str">
        <f t="shared" si="37"/>
        <v>男子個人メドレー 100m予選無差別</v>
      </c>
      <c r="AD263" s="37"/>
    </row>
    <row r="264" spans="14:30" x14ac:dyDescent="0.15">
      <c r="N264">
        <f>Sheet9!D265</f>
        <v>647</v>
      </c>
      <c r="O264">
        <f>Sheet9!E265</f>
        <v>1</v>
      </c>
      <c r="P264" t="str">
        <f>IFERROR(VLOOKUP(O264,Sheet6!A:B,2,0),"")</f>
        <v>男子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 50m</v>
      </c>
      <c r="T264" t="s">
        <v>197</v>
      </c>
      <c r="U264" t="s">
        <v>198</v>
      </c>
      <c r="V264" t="str">
        <f t="shared" si="34"/>
        <v>男子自由形  50m予選無差別</v>
      </c>
      <c r="Y264">
        <f t="shared" si="35"/>
        <v>647</v>
      </c>
      <c r="Z264" t="str">
        <f t="shared" si="36"/>
        <v/>
      </c>
      <c r="AA264" t="str">
        <f t="shared" si="37"/>
        <v>男子自由形  50m予選無差別</v>
      </c>
      <c r="AD264" s="37"/>
    </row>
    <row r="265" spans="14:30" x14ac:dyDescent="0.15">
      <c r="N265">
        <f>Sheet9!D266</f>
        <v>648</v>
      </c>
      <c r="O265">
        <f>Sheet9!E266</f>
        <v>1</v>
      </c>
      <c r="P265" t="str">
        <f>IFERROR(VLOOKUP(O265,Sheet6!A:B,2,0),"")</f>
        <v>男子</v>
      </c>
      <c r="Q265" t="str">
        <f>Sheet9!A266</f>
        <v>平泳ぎ　　　　</v>
      </c>
      <c r="R265" t="str">
        <f t="shared" si="33"/>
        <v>平泳ぎ</v>
      </c>
      <c r="S265" t="str">
        <f>Sheet9!B266</f>
        <v xml:space="preserve">  50m</v>
      </c>
      <c r="T265" t="s">
        <v>197</v>
      </c>
      <c r="U265" t="s">
        <v>198</v>
      </c>
      <c r="V265" t="str">
        <f t="shared" si="34"/>
        <v>男子平泳ぎ  50m予選無差別</v>
      </c>
      <c r="Y265">
        <f t="shared" si="35"/>
        <v>648</v>
      </c>
      <c r="Z265" t="str">
        <f t="shared" si="36"/>
        <v/>
      </c>
      <c r="AA265" t="str">
        <f t="shared" si="37"/>
        <v>男子平泳ぎ  50m予選無差別</v>
      </c>
      <c r="AD265" s="37"/>
    </row>
    <row r="266" spans="14:30" x14ac:dyDescent="0.15">
      <c r="N266">
        <f>Sheet9!D267</f>
        <v>649</v>
      </c>
      <c r="O266">
        <f>Sheet9!E267</f>
        <v>1</v>
      </c>
      <c r="P266" t="str">
        <f>IFERROR(VLOOKUP(O266,Sheet6!A:B,2,0),"")</f>
        <v>男子</v>
      </c>
      <c r="Q266" t="str">
        <f>Sheet9!A267</f>
        <v>背泳ぎ　　　　</v>
      </c>
      <c r="R266" t="str">
        <f t="shared" si="33"/>
        <v>背泳ぎ</v>
      </c>
      <c r="S266" t="str">
        <f>Sheet9!B267</f>
        <v xml:space="preserve">  50m</v>
      </c>
      <c r="T266" t="s">
        <v>197</v>
      </c>
      <c r="U266" t="s">
        <v>198</v>
      </c>
      <c r="V266" t="str">
        <f t="shared" si="34"/>
        <v>男子背泳ぎ  50m予選無差別</v>
      </c>
      <c r="Y266">
        <f t="shared" si="35"/>
        <v>649</v>
      </c>
      <c r="Z266" t="str">
        <f t="shared" si="36"/>
        <v/>
      </c>
      <c r="AA266" t="str">
        <f t="shared" si="37"/>
        <v>男子背泳ぎ  50m予選無差別</v>
      </c>
      <c r="AD266" s="37"/>
    </row>
    <row r="267" spans="14:30" x14ac:dyDescent="0.15">
      <c r="N267">
        <f>Sheet9!D268</f>
        <v>650</v>
      </c>
      <c r="O267">
        <f>Sheet9!E268</f>
        <v>1</v>
      </c>
      <c r="P267" t="str">
        <f>IFERROR(VLOOKUP(O267,Sheet6!A:B,2,0),"")</f>
        <v>男子</v>
      </c>
      <c r="Q267" t="str">
        <f>Sheet9!A268</f>
        <v>バタフライ　　</v>
      </c>
      <c r="R267" t="str">
        <f t="shared" si="33"/>
        <v>バタフライ</v>
      </c>
      <c r="S267" t="str">
        <f>Sheet9!B268</f>
        <v xml:space="preserve">  50m</v>
      </c>
      <c r="T267" t="s">
        <v>197</v>
      </c>
      <c r="U267" t="s">
        <v>198</v>
      </c>
      <c r="V267" t="str">
        <f t="shared" si="34"/>
        <v>男子バタフライ  50m予選無差別</v>
      </c>
      <c r="Y267">
        <f t="shared" si="35"/>
        <v>650</v>
      </c>
      <c r="Z267" t="str">
        <f t="shared" si="36"/>
        <v/>
      </c>
      <c r="AA267" t="str">
        <f t="shared" si="37"/>
        <v>男子バタフライ  50m予選無差別</v>
      </c>
    </row>
    <row r="268" spans="14:30" x14ac:dyDescent="0.15">
      <c r="N268">
        <f>Sheet9!D269</f>
        <v>651</v>
      </c>
      <c r="O268">
        <f>Sheet9!E269</f>
        <v>1</v>
      </c>
      <c r="P268" t="str">
        <f>IFERROR(VLOOKUP(O268,Sheet6!A:B,2,0),"")</f>
        <v>男子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 50m</v>
      </c>
      <c r="T268" t="s">
        <v>197</v>
      </c>
      <c r="U268" t="s">
        <v>198</v>
      </c>
      <c r="V268" t="str">
        <f t="shared" si="34"/>
        <v>男子バタフライ  50m予選無差別</v>
      </c>
      <c r="Y268">
        <f t="shared" si="35"/>
        <v>651</v>
      </c>
      <c r="Z268" t="str">
        <f t="shared" si="36"/>
        <v/>
      </c>
      <c r="AA268" t="str">
        <f t="shared" si="37"/>
        <v>男子バタフライ  50m予選無差別</v>
      </c>
    </row>
    <row r="269" spans="14:30" x14ac:dyDescent="0.15">
      <c r="N269">
        <f>Sheet9!D270</f>
        <v>652</v>
      </c>
      <c r="O269">
        <f>Sheet9!E270</f>
        <v>1</v>
      </c>
      <c r="P269" t="str">
        <f>IFERROR(VLOOKUP(O269,Sheet6!A:B,2,0),"")</f>
        <v>男子</v>
      </c>
      <c r="Q269" t="str">
        <f>Sheet9!A270</f>
        <v>背泳ぎ　　　　</v>
      </c>
      <c r="R269" t="str">
        <f t="shared" si="33"/>
        <v>背泳ぎ</v>
      </c>
      <c r="S269" t="str">
        <f>Sheet9!B270</f>
        <v xml:space="preserve">  50m</v>
      </c>
      <c r="T269" t="s">
        <v>197</v>
      </c>
      <c r="U269" t="s">
        <v>198</v>
      </c>
      <c r="V269" t="str">
        <f t="shared" si="34"/>
        <v>男子背泳ぎ  50m予選無差別</v>
      </c>
      <c r="Y269">
        <f t="shared" si="35"/>
        <v>652</v>
      </c>
      <c r="Z269" t="str">
        <f t="shared" si="36"/>
        <v/>
      </c>
      <c r="AA269" t="str">
        <f t="shared" si="37"/>
        <v>男子背泳ぎ  50m予選無差別</v>
      </c>
    </row>
    <row r="270" spans="14:30" x14ac:dyDescent="0.15">
      <c r="N270">
        <f>Sheet9!D271</f>
        <v>653</v>
      </c>
      <c r="O270">
        <f>Sheet9!E271</f>
        <v>1</v>
      </c>
      <c r="P270" t="str">
        <f>IFERROR(VLOOKUP(O270,Sheet6!A:B,2,0),"")</f>
        <v>男子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197</v>
      </c>
      <c r="U270" t="s">
        <v>198</v>
      </c>
      <c r="V270" t="str">
        <f t="shared" si="34"/>
        <v>男子自由形  50m予選無差別</v>
      </c>
      <c r="Y270">
        <f t="shared" si="35"/>
        <v>653</v>
      </c>
      <c r="Z270" t="str">
        <f t="shared" si="36"/>
        <v/>
      </c>
      <c r="AA270" t="str">
        <f t="shared" si="37"/>
        <v>男子自由形  50m予選無差別</v>
      </c>
    </row>
    <row r="271" spans="14:30" x14ac:dyDescent="0.15">
      <c r="N271">
        <f>Sheet9!D272</f>
        <v>654</v>
      </c>
      <c r="O271">
        <f>Sheet9!E272</f>
        <v>1</v>
      </c>
      <c r="P271" t="str">
        <f>IFERROR(VLOOKUP(O271,Sheet6!A:B,2,0),"")</f>
        <v>男子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 25m</v>
      </c>
      <c r="T271" t="s">
        <v>197</v>
      </c>
      <c r="U271" t="s">
        <v>198</v>
      </c>
      <c r="V271" t="str">
        <f t="shared" si="34"/>
        <v>男子自由形  25m予選無差別</v>
      </c>
      <c r="Y271">
        <f t="shared" si="35"/>
        <v>654</v>
      </c>
      <c r="Z271" t="str">
        <f t="shared" si="36"/>
        <v/>
      </c>
      <c r="AA271" t="str">
        <f t="shared" si="37"/>
        <v>男子自由形  25m予選無差別</v>
      </c>
    </row>
    <row r="272" spans="14:30" x14ac:dyDescent="0.15">
      <c r="N272">
        <f>Sheet9!D273</f>
        <v>655</v>
      </c>
      <c r="O272">
        <f>Sheet9!E273</f>
        <v>1</v>
      </c>
      <c r="P272" t="str">
        <f>IFERROR(VLOOKUP(O272,Sheet6!A:B,2,0),"")</f>
        <v>男子</v>
      </c>
      <c r="Q272" t="str">
        <f>Sheet9!A273</f>
        <v>自由形　　　　</v>
      </c>
      <c r="R272" t="str">
        <f t="shared" si="33"/>
        <v>自由形</v>
      </c>
      <c r="S272" t="str">
        <f>Sheet9!B273</f>
        <v xml:space="preserve">  25m</v>
      </c>
      <c r="T272" t="s">
        <v>197</v>
      </c>
      <c r="U272" t="s">
        <v>198</v>
      </c>
      <c r="V272" t="str">
        <f t="shared" si="34"/>
        <v>男子自由形  25m予選無差別</v>
      </c>
      <c r="Y272">
        <f t="shared" si="35"/>
        <v>655</v>
      </c>
      <c r="Z272" t="str">
        <f t="shared" si="36"/>
        <v/>
      </c>
      <c r="AA272" t="str">
        <f t="shared" si="37"/>
        <v>男子自由形  25m予選無差別</v>
      </c>
    </row>
    <row r="273" spans="14:27" x14ac:dyDescent="0.15">
      <c r="N273">
        <f>Sheet9!D274</f>
        <v>656</v>
      </c>
      <c r="O273">
        <f>Sheet9!E274</f>
        <v>1</v>
      </c>
      <c r="P273" t="str">
        <f>IFERROR(VLOOKUP(O273,Sheet6!A:B,2,0),"")</f>
        <v>男子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 25m</v>
      </c>
      <c r="T273" t="s">
        <v>197</v>
      </c>
      <c r="U273" t="s">
        <v>198</v>
      </c>
      <c r="V273" t="str">
        <f t="shared" si="34"/>
        <v>男子背泳ぎ  25m予選無差別</v>
      </c>
      <c r="Y273">
        <f t="shared" si="35"/>
        <v>656</v>
      </c>
      <c r="Z273" t="str">
        <f t="shared" si="36"/>
        <v/>
      </c>
      <c r="AA273" t="str">
        <f t="shared" si="37"/>
        <v>男子背泳ぎ  25m予選無差別</v>
      </c>
    </row>
    <row r="274" spans="14:27" x14ac:dyDescent="0.15">
      <c r="N274">
        <f>Sheet9!D275</f>
        <v>657</v>
      </c>
      <c r="O274">
        <f>Sheet9!E275</f>
        <v>1</v>
      </c>
      <c r="P274" t="str">
        <f>IFERROR(VLOOKUP(O274,Sheet6!A:B,2,0),"")</f>
        <v>男子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197</v>
      </c>
      <c r="U274" t="s">
        <v>198</v>
      </c>
      <c r="V274" t="str">
        <f t="shared" si="34"/>
        <v>男子自由形  50m予選無差別</v>
      </c>
      <c r="Y274">
        <f t="shared" si="35"/>
        <v>657</v>
      </c>
      <c r="Z274" t="str">
        <f t="shared" si="36"/>
        <v/>
      </c>
      <c r="AA274" t="str">
        <f t="shared" si="37"/>
        <v>男子自由形  50m予選無差別</v>
      </c>
    </row>
    <row r="275" spans="14:27" x14ac:dyDescent="0.15">
      <c r="N275">
        <f>Sheet9!D276</f>
        <v>658</v>
      </c>
      <c r="O275">
        <f>Sheet9!E276</f>
        <v>2</v>
      </c>
      <c r="P275" t="str">
        <f>IFERROR(VLOOKUP(O275,Sheet6!A:B,2,0),"")</f>
        <v>女子</v>
      </c>
      <c r="Q275" t="str">
        <f>Sheet9!A276</f>
        <v>個人メドレー　</v>
      </c>
      <c r="R275" t="str">
        <f t="shared" si="33"/>
        <v>個人メドレー</v>
      </c>
      <c r="S275" t="str">
        <f>Sheet9!B276</f>
        <v xml:space="preserve"> 200m</v>
      </c>
      <c r="T275" t="s">
        <v>197</v>
      </c>
      <c r="U275" t="s">
        <v>198</v>
      </c>
      <c r="V275" t="str">
        <f t="shared" si="34"/>
        <v>女子個人メドレー 200m予選無差別</v>
      </c>
      <c r="Y275">
        <f t="shared" si="35"/>
        <v>658</v>
      </c>
      <c r="Z275" t="str">
        <f t="shared" si="36"/>
        <v/>
      </c>
      <c r="AA275" t="str">
        <f t="shared" si="37"/>
        <v>女子個人メドレー 200m予選無差別</v>
      </c>
    </row>
    <row r="276" spans="14:27" x14ac:dyDescent="0.15">
      <c r="N276">
        <f>Sheet9!D277</f>
        <v>659</v>
      </c>
      <c r="O276">
        <f>Sheet9!E277</f>
        <v>2</v>
      </c>
      <c r="P276" t="str">
        <f>IFERROR(VLOOKUP(O276,Sheet6!A:B,2,0),"")</f>
        <v>女子</v>
      </c>
      <c r="Q276" t="str">
        <f>Sheet9!A277</f>
        <v>背泳ぎ　　　　</v>
      </c>
      <c r="R276" t="str">
        <f t="shared" si="33"/>
        <v>背泳ぎ</v>
      </c>
      <c r="S276" t="str">
        <f>Sheet9!B277</f>
        <v xml:space="preserve"> 100m</v>
      </c>
      <c r="T276" t="s">
        <v>197</v>
      </c>
      <c r="U276" t="s">
        <v>198</v>
      </c>
      <c r="V276" t="str">
        <f t="shared" si="34"/>
        <v>女子背泳ぎ 100m予選無差別</v>
      </c>
      <c r="Y276">
        <f t="shared" si="35"/>
        <v>659</v>
      </c>
      <c r="Z276" t="str">
        <f t="shared" si="36"/>
        <v/>
      </c>
      <c r="AA276" t="str">
        <f t="shared" si="37"/>
        <v>女子背泳ぎ 100m予選無差別</v>
      </c>
    </row>
    <row r="277" spans="14:27" x14ac:dyDescent="0.15">
      <c r="N277">
        <f>Sheet9!D278</f>
        <v>660</v>
      </c>
      <c r="O277">
        <f>Sheet9!E278</f>
        <v>2</v>
      </c>
      <c r="P277" t="str">
        <f>IFERROR(VLOOKUP(O277,Sheet6!A:B,2,0),"")</f>
        <v>女子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100m</v>
      </c>
      <c r="T277" t="s">
        <v>197</v>
      </c>
      <c r="U277" t="s">
        <v>198</v>
      </c>
      <c r="V277" t="str">
        <f t="shared" si="34"/>
        <v>女子自由形 100m予選無差別</v>
      </c>
      <c r="Y277">
        <f t="shared" si="35"/>
        <v>660</v>
      </c>
      <c r="Z277" t="str">
        <f t="shared" si="36"/>
        <v/>
      </c>
      <c r="AA277" t="str">
        <f t="shared" si="37"/>
        <v>女子自由形 100m予選無差別</v>
      </c>
    </row>
    <row r="278" spans="14:27" x14ac:dyDescent="0.15">
      <c r="N278">
        <f>Sheet9!D279</f>
        <v>661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200m</v>
      </c>
      <c r="T278" t="s">
        <v>197</v>
      </c>
      <c r="U278" t="s">
        <v>198</v>
      </c>
      <c r="V278" t="str">
        <f t="shared" si="34"/>
        <v>女子自由形 200m予選無差別</v>
      </c>
      <c r="Y278">
        <f t="shared" si="35"/>
        <v>661</v>
      </c>
      <c r="Z278" t="str">
        <f t="shared" si="36"/>
        <v/>
      </c>
      <c r="AA278" t="str">
        <f t="shared" si="37"/>
        <v>女子自由形 200m予選無差別</v>
      </c>
    </row>
    <row r="279" spans="14:27" x14ac:dyDescent="0.15">
      <c r="N279">
        <f>Sheet9!D280</f>
        <v>662</v>
      </c>
      <c r="O279">
        <f>Sheet9!E280</f>
        <v>2</v>
      </c>
      <c r="P279" t="str">
        <f>IFERROR(VLOOKUP(O279,Sheet6!A:B,2,0),"")</f>
        <v>女子</v>
      </c>
      <c r="Q279" t="str">
        <f>Sheet9!A280</f>
        <v>平泳ぎ　　　　</v>
      </c>
      <c r="R279" t="str">
        <f t="shared" si="33"/>
        <v>平泳ぎ</v>
      </c>
      <c r="S279" t="str">
        <f>Sheet9!B280</f>
        <v xml:space="preserve">  50m</v>
      </c>
      <c r="T279" t="s">
        <v>197</v>
      </c>
      <c r="U279" t="s">
        <v>198</v>
      </c>
      <c r="V279" t="str">
        <f t="shared" si="34"/>
        <v>女子平泳ぎ  50m予選無差別</v>
      </c>
      <c r="Y279">
        <f t="shared" si="35"/>
        <v>662</v>
      </c>
      <c r="Z279" t="str">
        <f t="shared" si="36"/>
        <v/>
      </c>
      <c r="AA279" t="str">
        <f t="shared" si="37"/>
        <v>女子平泳ぎ  50m予選無差別</v>
      </c>
    </row>
    <row r="280" spans="14:27" x14ac:dyDescent="0.15">
      <c r="N280">
        <f>Sheet9!D281</f>
        <v>663</v>
      </c>
      <c r="O280">
        <f>Sheet9!E281</f>
        <v>2</v>
      </c>
      <c r="P280" t="str">
        <f>IFERROR(VLOOKUP(O280,Sheet6!A:B,2,0),"")</f>
        <v>女子</v>
      </c>
      <c r="Q280" t="str">
        <f>Sheet9!A281</f>
        <v>背泳ぎ　　　　</v>
      </c>
      <c r="R280" t="str">
        <f t="shared" si="33"/>
        <v>背泳ぎ</v>
      </c>
      <c r="S280" t="str">
        <f>Sheet9!B281</f>
        <v xml:space="preserve"> 100m</v>
      </c>
      <c r="T280" t="s">
        <v>197</v>
      </c>
      <c r="U280" t="s">
        <v>198</v>
      </c>
      <c r="V280" t="str">
        <f t="shared" si="34"/>
        <v>女子背泳ぎ 100m予選無差別</v>
      </c>
      <c r="Y280">
        <f t="shared" si="35"/>
        <v>663</v>
      </c>
      <c r="Z280" t="str">
        <f t="shared" si="36"/>
        <v/>
      </c>
      <c r="AA280" t="str">
        <f t="shared" si="37"/>
        <v>女子背泳ぎ 100m予選無差別</v>
      </c>
    </row>
    <row r="281" spans="14:27" x14ac:dyDescent="0.15">
      <c r="N281">
        <f>Sheet9!D282</f>
        <v>664</v>
      </c>
      <c r="O281">
        <f>Sheet9!E282</f>
        <v>1</v>
      </c>
      <c r="P281" t="str">
        <f>IFERROR(VLOOKUP(O281,Sheet6!A:B,2,0),"")</f>
        <v>男子</v>
      </c>
      <c r="Q281" t="str">
        <f>Sheet9!A282</f>
        <v>バタフライ　　</v>
      </c>
      <c r="R281" t="str">
        <f t="shared" si="33"/>
        <v>バタフライ</v>
      </c>
      <c r="S281" t="str">
        <f>Sheet9!B282</f>
        <v xml:space="preserve">  50m</v>
      </c>
      <c r="T281" t="s">
        <v>197</v>
      </c>
      <c r="U281" t="s">
        <v>198</v>
      </c>
      <c r="V281" t="str">
        <f t="shared" si="34"/>
        <v>男子バタフライ  50m予選無差別</v>
      </c>
      <c r="Y281">
        <f t="shared" si="35"/>
        <v>664</v>
      </c>
      <c r="Z281" t="str">
        <f t="shared" si="36"/>
        <v/>
      </c>
      <c r="AA281" t="str">
        <f t="shared" si="37"/>
        <v>男子バタフライ  50m予選無差別</v>
      </c>
    </row>
    <row r="282" spans="14:27" x14ac:dyDescent="0.15">
      <c r="N282">
        <f>Sheet9!D283</f>
        <v>665</v>
      </c>
      <c r="O282">
        <f>Sheet9!E283</f>
        <v>1</v>
      </c>
      <c r="P282" t="str">
        <f>IFERROR(VLOOKUP(O282,Sheet6!A:B,2,0),"")</f>
        <v>男子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100m</v>
      </c>
      <c r="T282" t="s">
        <v>197</v>
      </c>
      <c r="U282" t="s">
        <v>198</v>
      </c>
      <c r="V282" t="str">
        <f t="shared" si="34"/>
        <v>男子背泳ぎ 100m予選無差別</v>
      </c>
      <c r="Y282">
        <f t="shared" si="35"/>
        <v>665</v>
      </c>
      <c r="Z282" t="str">
        <f t="shared" si="36"/>
        <v/>
      </c>
      <c r="AA282" t="str">
        <f t="shared" si="37"/>
        <v>男子背泳ぎ 100m予選無差別</v>
      </c>
    </row>
    <row r="283" spans="14:27" x14ac:dyDescent="0.15">
      <c r="N283">
        <f>Sheet9!D284</f>
        <v>666</v>
      </c>
      <c r="O283">
        <f>Sheet9!E284</f>
        <v>1</v>
      </c>
      <c r="P283" t="str">
        <f>IFERROR(VLOOKUP(O283,Sheet6!A:B,2,0),"")</f>
        <v>男子</v>
      </c>
      <c r="Q283" t="str">
        <f>Sheet9!A284</f>
        <v>背泳ぎ　　　　</v>
      </c>
      <c r="R283" t="str">
        <f t="shared" si="33"/>
        <v>背泳ぎ</v>
      </c>
      <c r="S283" t="str">
        <f>Sheet9!B284</f>
        <v xml:space="preserve">  50m</v>
      </c>
      <c r="T283" t="s">
        <v>197</v>
      </c>
      <c r="U283" t="s">
        <v>198</v>
      </c>
      <c r="V283" t="str">
        <f t="shared" si="34"/>
        <v>男子背泳ぎ  50m予選無差別</v>
      </c>
      <c r="Y283">
        <f t="shared" si="35"/>
        <v>666</v>
      </c>
      <c r="Z283" t="str">
        <f t="shared" si="36"/>
        <v/>
      </c>
      <c r="AA283" t="str">
        <f t="shared" si="37"/>
        <v>男子背泳ぎ  50m予選無差別</v>
      </c>
    </row>
    <row r="284" spans="14:27" x14ac:dyDescent="0.15">
      <c r="N284">
        <f>Sheet9!D285</f>
        <v>667</v>
      </c>
      <c r="O284">
        <f>Sheet9!E285</f>
        <v>1</v>
      </c>
      <c r="P284" t="str">
        <f>IFERROR(VLOOKUP(O284,Sheet6!A:B,2,0),"")</f>
        <v>男子</v>
      </c>
      <c r="Q284" t="str">
        <f>Sheet9!A285</f>
        <v>個人メドレー　</v>
      </c>
      <c r="R284" t="str">
        <f t="shared" si="33"/>
        <v>個人メドレー</v>
      </c>
      <c r="S284" t="str">
        <f>Sheet9!B285</f>
        <v xml:space="preserve"> 200m</v>
      </c>
      <c r="T284" t="s">
        <v>197</v>
      </c>
      <c r="U284" t="s">
        <v>198</v>
      </c>
      <c r="V284" t="str">
        <f t="shared" si="34"/>
        <v>男子個人メドレー 200m予選無差別</v>
      </c>
      <c r="Y284">
        <f t="shared" si="35"/>
        <v>667</v>
      </c>
      <c r="Z284" t="str">
        <f t="shared" si="36"/>
        <v/>
      </c>
      <c r="AA284" t="str">
        <f t="shared" si="37"/>
        <v>男子個人メドレー 200m予選無差別</v>
      </c>
    </row>
    <row r="285" spans="14:27" x14ac:dyDescent="0.15">
      <c r="N285">
        <f>Sheet9!D286</f>
        <v>668</v>
      </c>
      <c r="O285">
        <f>Sheet9!E286</f>
        <v>1</v>
      </c>
      <c r="P285" t="str">
        <f>IFERROR(VLOOKUP(O285,Sheet6!A:B,2,0),"")</f>
        <v>男子</v>
      </c>
      <c r="Q285" t="str">
        <f>Sheet9!A286</f>
        <v>平泳ぎ　　　　</v>
      </c>
      <c r="R285" t="str">
        <f t="shared" si="33"/>
        <v>平泳ぎ</v>
      </c>
      <c r="S285" t="str">
        <f>Sheet9!B286</f>
        <v xml:space="preserve">  50m</v>
      </c>
      <c r="T285" t="s">
        <v>197</v>
      </c>
      <c r="U285" t="s">
        <v>198</v>
      </c>
      <c r="V285" t="str">
        <f t="shared" si="34"/>
        <v>男子平泳ぎ  50m予選無差別</v>
      </c>
      <c r="Y285">
        <f t="shared" si="35"/>
        <v>668</v>
      </c>
      <c r="Z285" t="str">
        <f t="shared" si="36"/>
        <v/>
      </c>
      <c r="AA285" t="str">
        <f t="shared" si="37"/>
        <v>男子平泳ぎ  50m予選無差別</v>
      </c>
    </row>
    <row r="286" spans="14:27" x14ac:dyDescent="0.15">
      <c r="N286">
        <f>Sheet9!D287</f>
        <v>669</v>
      </c>
      <c r="O286">
        <f>Sheet9!E287</f>
        <v>1</v>
      </c>
      <c r="P286" t="str">
        <f>IFERROR(VLOOKUP(O286,Sheet6!A:B,2,0),"")</f>
        <v>男子</v>
      </c>
      <c r="Q286" t="str">
        <f>Sheet9!A287</f>
        <v>個人メドレー　</v>
      </c>
      <c r="R286" t="str">
        <f t="shared" si="33"/>
        <v>個人メドレー</v>
      </c>
      <c r="S286" t="str">
        <f>Sheet9!B287</f>
        <v xml:space="preserve"> 200m</v>
      </c>
      <c r="T286" t="s">
        <v>197</v>
      </c>
      <c r="U286" t="s">
        <v>198</v>
      </c>
      <c r="V286" t="str">
        <f t="shared" si="34"/>
        <v>男子個人メドレー 200m予選無差別</v>
      </c>
      <c r="Y286">
        <f t="shared" si="35"/>
        <v>669</v>
      </c>
      <c r="Z286" t="str">
        <f t="shared" si="36"/>
        <v/>
      </c>
      <c r="AA286" t="str">
        <f t="shared" si="37"/>
        <v>男子個人メドレー 200m予選無差別</v>
      </c>
    </row>
    <row r="287" spans="14:27" x14ac:dyDescent="0.15">
      <c r="N287">
        <f>Sheet9!D288</f>
        <v>670</v>
      </c>
      <c r="O287">
        <f>Sheet9!E288</f>
        <v>1</v>
      </c>
      <c r="P287" t="str">
        <f>IFERROR(VLOOKUP(O287,Sheet6!A:B,2,0),"")</f>
        <v>男子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200m</v>
      </c>
      <c r="T287" t="s">
        <v>197</v>
      </c>
      <c r="U287" t="s">
        <v>198</v>
      </c>
      <c r="V287" t="str">
        <f t="shared" si="34"/>
        <v>男子自由形 200m予選無差別</v>
      </c>
      <c r="Y287">
        <f t="shared" si="35"/>
        <v>670</v>
      </c>
      <c r="Z287" t="str">
        <f t="shared" si="36"/>
        <v/>
      </c>
      <c r="AA287" t="str">
        <f t="shared" si="37"/>
        <v>男子自由形 200m予選無差別</v>
      </c>
    </row>
    <row r="288" spans="14:27" x14ac:dyDescent="0.15">
      <c r="N288">
        <f>Sheet9!D289</f>
        <v>671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400m</v>
      </c>
      <c r="T288" t="s">
        <v>197</v>
      </c>
      <c r="U288" t="s">
        <v>198</v>
      </c>
      <c r="V288" t="str">
        <f t="shared" si="34"/>
        <v>男子自由形 400m予選無差別</v>
      </c>
      <c r="Y288">
        <f t="shared" si="35"/>
        <v>671</v>
      </c>
      <c r="Z288" t="str">
        <f t="shared" si="36"/>
        <v/>
      </c>
      <c r="AA288" t="str">
        <f t="shared" si="37"/>
        <v>男子自由形 400m予選無差別</v>
      </c>
    </row>
    <row r="289" spans="14:27" x14ac:dyDescent="0.15">
      <c r="N289">
        <f>Sheet9!D290</f>
        <v>672</v>
      </c>
      <c r="O289">
        <f>Sheet9!E290</f>
        <v>1</v>
      </c>
      <c r="P289" t="str">
        <f>IFERROR(VLOOKUP(O289,Sheet6!A:B,2,0),"")</f>
        <v>男子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 50m</v>
      </c>
      <c r="T289" t="s">
        <v>197</v>
      </c>
      <c r="U289" t="s">
        <v>198</v>
      </c>
      <c r="V289" t="str">
        <f t="shared" si="34"/>
        <v>男子平泳ぎ  50m予選無差別</v>
      </c>
      <c r="Y289">
        <f t="shared" si="35"/>
        <v>672</v>
      </c>
      <c r="Z289" t="str">
        <f t="shared" si="36"/>
        <v/>
      </c>
      <c r="AA289" t="str">
        <f t="shared" si="37"/>
        <v>男子平泳ぎ  50m予選無差別</v>
      </c>
    </row>
    <row r="290" spans="14:27" x14ac:dyDescent="0.15">
      <c r="N290">
        <f>Sheet9!D291</f>
        <v>673</v>
      </c>
      <c r="O290">
        <f>Sheet9!E291</f>
        <v>1</v>
      </c>
      <c r="P290" t="str">
        <f>IFERROR(VLOOKUP(O290,Sheet6!A:B,2,0),"")</f>
        <v>男子</v>
      </c>
      <c r="Q290" t="str">
        <f>Sheet9!A291</f>
        <v>平泳ぎ　　　　</v>
      </c>
      <c r="R290" t="str">
        <f t="shared" si="33"/>
        <v>平泳ぎ</v>
      </c>
      <c r="S290" t="str">
        <f>Sheet9!B291</f>
        <v xml:space="preserve"> 100m</v>
      </c>
      <c r="T290" t="s">
        <v>197</v>
      </c>
      <c r="U290" t="s">
        <v>198</v>
      </c>
      <c r="V290" t="str">
        <f t="shared" si="34"/>
        <v>男子平泳ぎ 100m予選無差別</v>
      </c>
      <c r="Y290">
        <f t="shared" si="35"/>
        <v>673</v>
      </c>
      <c r="Z290" t="str">
        <f t="shared" si="36"/>
        <v/>
      </c>
      <c r="AA290" t="str">
        <f t="shared" si="37"/>
        <v>男子平泳ぎ 100m予選無差別</v>
      </c>
    </row>
    <row r="291" spans="14:27" x14ac:dyDescent="0.15">
      <c r="N291">
        <f>Sheet9!D292</f>
        <v>674</v>
      </c>
      <c r="O291">
        <f>Sheet9!E292</f>
        <v>1</v>
      </c>
      <c r="P291" t="str">
        <f>IFERROR(VLOOKUP(O291,Sheet6!A:B,2,0),"")</f>
        <v>男子</v>
      </c>
      <c r="Q291" t="str">
        <f>Sheet9!A292</f>
        <v>個人メドレー　</v>
      </c>
      <c r="R291" t="str">
        <f t="shared" si="33"/>
        <v>個人メドレー</v>
      </c>
      <c r="S291" t="str">
        <f>Sheet9!B292</f>
        <v xml:space="preserve"> 200m</v>
      </c>
      <c r="T291" t="s">
        <v>197</v>
      </c>
      <c r="U291" t="s">
        <v>198</v>
      </c>
      <c r="V291" t="str">
        <f t="shared" si="34"/>
        <v>男子個人メドレー 200m予選無差別</v>
      </c>
      <c r="Y291">
        <f t="shared" si="35"/>
        <v>674</v>
      </c>
      <c r="Z291" t="str">
        <f t="shared" si="36"/>
        <v/>
      </c>
      <c r="AA291" t="str">
        <f t="shared" si="37"/>
        <v>男子個人メドレー 200m予選無差別</v>
      </c>
    </row>
    <row r="292" spans="14:27" x14ac:dyDescent="0.15">
      <c r="N292">
        <f>Sheet9!D293</f>
        <v>675</v>
      </c>
      <c r="O292">
        <f>Sheet9!E293</f>
        <v>1</v>
      </c>
      <c r="P292" t="str">
        <f>IFERROR(VLOOKUP(O292,Sheet6!A:B,2,0),"")</f>
        <v>男子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100m</v>
      </c>
      <c r="T292" t="s">
        <v>197</v>
      </c>
      <c r="U292" t="s">
        <v>198</v>
      </c>
      <c r="V292" t="str">
        <f t="shared" si="34"/>
        <v>男子自由形 100m予選無差別</v>
      </c>
      <c r="Y292">
        <f t="shared" si="35"/>
        <v>675</v>
      </c>
      <c r="Z292" t="str">
        <f t="shared" si="36"/>
        <v/>
      </c>
      <c r="AA292" t="str">
        <f t="shared" si="37"/>
        <v>男子自由形 100m予選無差別</v>
      </c>
    </row>
    <row r="293" spans="14:27" x14ac:dyDescent="0.15">
      <c r="N293">
        <f>Sheet9!D294</f>
        <v>676</v>
      </c>
      <c r="O293">
        <f>Sheet9!E294</f>
        <v>1</v>
      </c>
      <c r="P293" t="str">
        <f>IFERROR(VLOOKUP(O293,Sheet6!A:B,2,0),"")</f>
        <v>男子</v>
      </c>
      <c r="Q293" t="str">
        <f>Sheet9!A294</f>
        <v>平泳ぎ　　　　</v>
      </c>
      <c r="R293" t="str">
        <f t="shared" si="33"/>
        <v>平泳ぎ</v>
      </c>
      <c r="S293" t="str">
        <f>Sheet9!B294</f>
        <v xml:space="preserve"> 100m</v>
      </c>
      <c r="T293" t="s">
        <v>197</v>
      </c>
      <c r="U293" t="s">
        <v>198</v>
      </c>
      <c r="V293" t="str">
        <f t="shared" si="34"/>
        <v>男子平泳ぎ 100m予選無差別</v>
      </c>
      <c r="Y293">
        <f t="shared" si="35"/>
        <v>676</v>
      </c>
      <c r="Z293" t="str">
        <f t="shared" si="36"/>
        <v/>
      </c>
      <c r="AA293" t="str">
        <f t="shared" si="37"/>
        <v>男子平泳ぎ 100m予選無差別</v>
      </c>
    </row>
    <row r="294" spans="14:27" x14ac:dyDescent="0.15">
      <c r="N294">
        <f>Sheet9!D295</f>
        <v>677</v>
      </c>
      <c r="O294">
        <f>Sheet9!E295</f>
        <v>1</v>
      </c>
      <c r="P294" t="str">
        <f>IFERROR(VLOOKUP(O294,Sheet6!A:B,2,0),"")</f>
        <v>男子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200m</v>
      </c>
      <c r="T294" t="s">
        <v>197</v>
      </c>
      <c r="U294" t="s">
        <v>198</v>
      </c>
      <c r="V294" t="str">
        <f t="shared" si="34"/>
        <v>男子自由形 200m予選無差別</v>
      </c>
      <c r="Y294">
        <f t="shared" si="35"/>
        <v>677</v>
      </c>
      <c r="Z294" t="str">
        <f t="shared" si="36"/>
        <v/>
      </c>
      <c r="AA294" t="str">
        <f t="shared" si="37"/>
        <v>男子自由形 200m予選無差別</v>
      </c>
    </row>
    <row r="295" spans="14:27" x14ac:dyDescent="0.15">
      <c r="N295">
        <f>Sheet9!D296</f>
        <v>678</v>
      </c>
      <c r="O295">
        <f>Sheet9!E296</f>
        <v>1</v>
      </c>
      <c r="P295" t="str">
        <f>IFERROR(VLOOKUP(O295,Sheet6!A:B,2,0),"")</f>
        <v>男子</v>
      </c>
      <c r="Q295" t="str">
        <f>Sheet9!A296</f>
        <v>背泳ぎ　　　　</v>
      </c>
      <c r="R295" t="str">
        <f t="shared" si="33"/>
        <v>背泳ぎ</v>
      </c>
      <c r="S295" t="str">
        <f>Sheet9!B296</f>
        <v xml:space="preserve"> 100m</v>
      </c>
      <c r="T295" t="s">
        <v>197</v>
      </c>
      <c r="U295" t="s">
        <v>198</v>
      </c>
      <c r="V295" t="str">
        <f t="shared" si="34"/>
        <v>男子背泳ぎ 100m予選無差別</v>
      </c>
      <c r="Y295">
        <f t="shared" si="35"/>
        <v>678</v>
      </c>
      <c r="Z295" t="str">
        <f t="shared" si="36"/>
        <v/>
      </c>
      <c r="AA295" t="str">
        <f t="shared" si="37"/>
        <v>男子背泳ぎ 100m予選無差別</v>
      </c>
    </row>
    <row r="296" spans="14:27" x14ac:dyDescent="0.15">
      <c r="N296">
        <f>Sheet9!D297</f>
        <v>679</v>
      </c>
      <c r="O296">
        <f>Sheet9!E297</f>
        <v>1</v>
      </c>
      <c r="P296" t="str">
        <f>IFERROR(VLOOKUP(O296,Sheet6!A:B,2,0),"")</f>
        <v>男子</v>
      </c>
      <c r="Q296" t="str">
        <f>Sheet9!A297</f>
        <v>個人メドレー　</v>
      </c>
      <c r="R296" t="str">
        <f t="shared" si="33"/>
        <v>個人メドレー</v>
      </c>
      <c r="S296" t="str">
        <f>Sheet9!B297</f>
        <v xml:space="preserve"> 400m</v>
      </c>
      <c r="T296" t="s">
        <v>197</v>
      </c>
      <c r="U296" t="s">
        <v>198</v>
      </c>
      <c r="V296" t="str">
        <f t="shared" si="34"/>
        <v>男子個人メドレー 400m予選無差別</v>
      </c>
      <c r="Y296">
        <f t="shared" si="35"/>
        <v>679</v>
      </c>
      <c r="Z296" t="str">
        <f t="shared" si="36"/>
        <v/>
      </c>
      <c r="AA296" t="str">
        <f t="shared" si="37"/>
        <v>男子個人メドレー 400m予選無差別</v>
      </c>
    </row>
    <row r="297" spans="14:27" x14ac:dyDescent="0.15">
      <c r="N297">
        <f>Sheet9!D298</f>
        <v>680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 50m</v>
      </c>
      <c r="T297" t="s">
        <v>197</v>
      </c>
      <c r="U297" t="s">
        <v>198</v>
      </c>
      <c r="V297" t="str">
        <f t="shared" si="34"/>
        <v>男子自由形  50m予選無差別</v>
      </c>
      <c r="Y297">
        <f t="shared" si="35"/>
        <v>680</v>
      </c>
      <c r="Z297" t="str">
        <f t="shared" si="36"/>
        <v/>
      </c>
      <c r="AA297" t="str">
        <f t="shared" si="37"/>
        <v>男子自由形  50m予選無差別</v>
      </c>
    </row>
    <row r="298" spans="14:27" x14ac:dyDescent="0.15">
      <c r="N298">
        <f>Sheet9!D299</f>
        <v>681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197</v>
      </c>
      <c r="U298" t="s">
        <v>198</v>
      </c>
      <c r="V298" t="str">
        <f t="shared" si="34"/>
        <v>男子自由形 100m予選無差別</v>
      </c>
      <c r="Y298">
        <f t="shared" si="35"/>
        <v>681</v>
      </c>
      <c r="Z298" t="str">
        <f t="shared" si="36"/>
        <v/>
      </c>
      <c r="AA298" t="str">
        <f t="shared" si="37"/>
        <v>男子自由形 100m予選無差別</v>
      </c>
    </row>
    <row r="299" spans="14:27" x14ac:dyDescent="0.15">
      <c r="N299">
        <f>Sheet9!D300</f>
        <v>682</v>
      </c>
      <c r="O299">
        <f>Sheet9!E300</f>
        <v>1</v>
      </c>
      <c r="P299" t="str">
        <f>IFERROR(VLOOKUP(O299,Sheet6!A:B,2,0),"")</f>
        <v>男子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 50m</v>
      </c>
      <c r="T299" t="s">
        <v>197</v>
      </c>
      <c r="U299" t="s">
        <v>198</v>
      </c>
      <c r="V299" t="str">
        <f t="shared" si="34"/>
        <v>男子自由形  50m予選無差別</v>
      </c>
      <c r="Y299">
        <f t="shared" si="35"/>
        <v>682</v>
      </c>
      <c r="Z299" t="str">
        <f t="shared" si="36"/>
        <v/>
      </c>
      <c r="AA299" t="str">
        <f t="shared" si="37"/>
        <v>男子自由形  50m予選無差別</v>
      </c>
    </row>
    <row r="300" spans="14:27" x14ac:dyDescent="0.15">
      <c r="N300">
        <f>Sheet9!D301</f>
        <v>683</v>
      </c>
      <c r="O300">
        <f>Sheet9!E301</f>
        <v>1</v>
      </c>
      <c r="P300" t="str">
        <f>IFERROR(VLOOKUP(O300,Sheet6!A:B,2,0),"")</f>
        <v>男子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100m</v>
      </c>
      <c r="T300" t="s">
        <v>197</v>
      </c>
      <c r="U300" t="s">
        <v>198</v>
      </c>
      <c r="V300" t="str">
        <f t="shared" si="34"/>
        <v>男子自由形 100m予選無差別</v>
      </c>
      <c r="Y300">
        <f t="shared" si="35"/>
        <v>683</v>
      </c>
      <c r="Z300" t="str">
        <f t="shared" si="36"/>
        <v/>
      </c>
      <c r="AA300" t="str">
        <f t="shared" si="37"/>
        <v>男子自由形 100m予選無差別</v>
      </c>
    </row>
    <row r="301" spans="14:27" x14ac:dyDescent="0.15">
      <c r="N301">
        <f>Sheet9!D302</f>
        <v>684</v>
      </c>
      <c r="O301">
        <f>Sheet9!E302</f>
        <v>1</v>
      </c>
      <c r="P301" t="str">
        <f>IFERROR(VLOOKUP(O301,Sheet6!A:B,2,0),"")</f>
        <v>男子</v>
      </c>
      <c r="Q301" t="str">
        <f>Sheet9!A302</f>
        <v>平泳ぎ　　　　</v>
      </c>
      <c r="R301" t="str">
        <f t="shared" si="33"/>
        <v>平泳ぎ</v>
      </c>
      <c r="S301" t="str">
        <f>Sheet9!B302</f>
        <v xml:space="preserve">  50m</v>
      </c>
      <c r="T301" t="s">
        <v>197</v>
      </c>
      <c r="U301" t="s">
        <v>198</v>
      </c>
      <c r="V301" t="str">
        <f t="shared" si="34"/>
        <v>男子平泳ぎ  50m予選無差別</v>
      </c>
      <c r="Y301">
        <f t="shared" si="35"/>
        <v>684</v>
      </c>
      <c r="Z301" t="str">
        <f t="shared" si="36"/>
        <v/>
      </c>
      <c r="AA301" t="str">
        <f t="shared" si="37"/>
        <v>男子平泳ぎ  50m予選無差別</v>
      </c>
    </row>
    <row r="302" spans="14:27" x14ac:dyDescent="0.15">
      <c r="N302">
        <f>Sheet9!D303</f>
        <v>685</v>
      </c>
      <c r="O302">
        <f>Sheet9!E303</f>
        <v>1</v>
      </c>
      <c r="P302" t="str">
        <f>IFERROR(VLOOKUP(O302,Sheet6!A:B,2,0),"")</f>
        <v>男子</v>
      </c>
      <c r="Q302" t="str">
        <f>Sheet9!A303</f>
        <v>平泳ぎ　　　　</v>
      </c>
      <c r="R302" t="str">
        <f t="shared" si="33"/>
        <v>平泳ぎ</v>
      </c>
      <c r="S302" t="str">
        <f>Sheet9!B303</f>
        <v xml:space="preserve"> 100m</v>
      </c>
      <c r="T302" t="s">
        <v>197</v>
      </c>
      <c r="U302" t="s">
        <v>198</v>
      </c>
      <c r="V302" t="str">
        <f t="shared" si="34"/>
        <v>男子平泳ぎ 100m予選無差別</v>
      </c>
      <c r="Y302">
        <f t="shared" si="35"/>
        <v>685</v>
      </c>
      <c r="Z302" t="str">
        <f t="shared" si="36"/>
        <v/>
      </c>
      <c r="AA302" t="str">
        <f t="shared" si="37"/>
        <v>男子平泳ぎ 100m予選無差別</v>
      </c>
    </row>
    <row r="303" spans="14:27" x14ac:dyDescent="0.15">
      <c r="N303">
        <f>Sheet9!D304</f>
        <v>686</v>
      </c>
      <c r="O303">
        <f>Sheet9!E304</f>
        <v>1</v>
      </c>
      <c r="P303" t="str">
        <f>IFERROR(VLOOKUP(O303,Sheet6!A:B,2,0),"")</f>
        <v>男子</v>
      </c>
      <c r="Q303" t="str">
        <f>Sheet9!A304</f>
        <v>バタフライ　　</v>
      </c>
      <c r="R303" t="str">
        <f t="shared" si="33"/>
        <v>バタフライ</v>
      </c>
      <c r="S303" t="str">
        <f>Sheet9!B304</f>
        <v xml:space="preserve">  50m</v>
      </c>
      <c r="T303" t="s">
        <v>197</v>
      </c>
      <c r="U303" t="s">
        <v>198</v>
      </c>
      <c r="V303" t="str">
        <f t="shared" si="34"/>
        <v>男子バタフライ  50m予選無差別</v>
      </c>
      <c r="Y303">
        <f t="shared" si="35"/>
        <v>686</v>
      </c>
      <c r="Z303" t="str">
        <f t="shared" si="36"/>
        <v/>
      </c>
      <c r="AA303" t="str">
        <f t="shared" si="37"/>
        <v>男子バタフライ  50m予選無差別</v>
      </c>
    </row>
    <row r="304" spans="14:27" x14ac:dyDescent="0.15">
      <c r="N304">
        <f>Sheet9!D305</f>
        <v>687</v>
      </c>
      <c r="O304">
        <f>Sheet9!E305</f>
        <v>1</v>
      </c>
      <c r="P304" t="str">
        <f>IFERROR(VLOOKUP(O304,Sheet6!A:B,2,0),"")</f>
        <v>男子</v>
      </c>
      <c r="Q304" t="str">
        <f>Sheet9!A305</f>
        <v>個人メドレー　</v>
      </c>
      <c r="R304" t="str">
        <f t="shared" si="33"/>
        <v>個人メドレー</v>
      </c>
      <c r="S304" t="str">
        <f>Sheet9!B305</f>
        <v xml:space="preserve"> 200m</v>
      </c>
      <c r="T304" t="s">
        <v>197</v>
      </c>
      <c r="U304" t="s">
        <v>198</v>
      </c>
      <c r="V304" t="str">
        <f t="shared" si="34"/>
        <v>男子個人メドレー 200m予選無差別</v>
      </c>
      <c r="Y304">
        <f t="shared" si="35"/>
        <v>687</v>
      </c>
      <c r="Z304" t="str">
        <f t="shared" si="36"/>
        <v/>
      </c>
      <c r="AA304" t="str">
        <f t="shared" si="37"/>
        <v>男子個人メドレー 200m予選無差別</v>
      </c>
    </row>
    <row r="305" spans="14:27" x14ac:dyDescent="0.15">
      <c r="N305">
        <f>Sheet9!D306</f>
        <v>688</v>
      </c>
      <c r="O305">
        <f>Sheet9!E306</f>
        <v>1</v>
      </c>
      <c r="P305" t="str">
        <f>IFERROR(VLOOKUP(O305,Sheet6!A:B,2,0),"")</f>
        <v>男子</v>
      </c>
      <c r="Q305" t="str">
        <f>Sheet9!A306</f>
        <v>背泳ぎ　　　　</v>
      </c>
      <c r="R305" t="str">
        <f t="shared" si="33"/>
        <v>背泳ぎ</v>
      </c>
      <c r="S305" t="str">
        <f>Sheet9!B306</f>
        <v xml:space="preserve"> 100m</v>
      </c>
      <c r="T305" t="s">
        <v>197</v>
      </c>
      <c r="U305" t="s">
        <v>198</v>
      </c>
      <c r="V305" t="str">
        <f t="shared" si="34"/>
        <v>男子背泳ぎ 100m予選無差別</v>
      </c>
      <c r="Y305">
        <f t="shared" si="35"/>
        <v>688</v>
      </c>
      <c r="Z305" t="str">
        <f t="shared" si="36"/>
        <v/>
      </c>
      <c r="AA305" t="str">
        <f t="shared" si="37"/>
        <v>男子背泳ぎ 100m予選無差別</v>
      </c>
    </row>
    <row r="306" spans="14:27" x14ac:dyDescent="0.15">
      <c r="N306">
        <f>Sheet9!D307</f>
        <v>689</v>
      </c>
      <c r="O306">
        <f>Sheet9!E307</f>
        <v>1</v>
      </c>
      <c r="P306" t="str">
        <f>IFERROR(VLOOKUP(O306,Sheet6!A:B,2,0),"")</f>
        <v>男子</v>
      </c>
      <c r="Q306" t="str">
        <f>Sheet9!A307</f>
        <v>背泳ぎ　　　　</v>
      </c>
      <c r="R306" t="str">
        <f t="shared" si="33"/>
        <v>背泳ぎ</v>
      </c>
      <c r="S306" t="str">
        <f>Sheet9!B307</f>
        <v xml:space="preserve"> 200m</v>
      </c>
      <c r="T306" t="s">
        <v>197</v>
      </c>
      <c r="U306" t="s">
        <v>198</v>
      </c>
      <c r="V306" t="str">
        <f t="shared" si="34"/>
        <v>男子背泳ぎ 200m予選無差別</v>
      </c>
      <c r="Y306">
        <f t="shared" si="35"/>
        <v>689</v>
      </c>
      <c r="Z306" t="str">
        <f t="shared" si="36"/>
        <v/>
      </c>
      <c r="AA306" t="str">
        <f t="shared" si="37"/>
        <v>男子背泳ぎ 200m予選無差別</v>
      </c>
    </row>
    <row r="307" spans="14:27" x14ac:dyDescent="0.15">
      <c r="N307">
        <f>Sheet9!D308</f>
        <v>690</v>
      </c>
      <c r="O307">
        <f>Sheet9!E308</f>
        <v>1</v>
      </c>
      <c r="P307" t="str">
        <f>IFERROR(VLOOKUP(O307,Sheet6!A:B,2,0),"")</f>
        <v>男子</v>
      </c>
      <c r="Q307" t="str">
        <f>Sheet9!A308</f>
        <v>自由形　　　　</v>
      </c>
      <c r="R307" t="str">
        <f t="shared" si="33"/>
        <v>自由形</v>
      </c>
      <c r="S307" t="str">
        <f>Sheet9!B308</f>
        <v xml:space="preserve">  50m</v>
      </c>
      <c r="T307" t="s">
        <v>197</v>
      </c>
      <c r="U307" t="s">
        <v>198</v>
      </c>
      <c r="V307" t="str">
        <f t="shared" si="34"/>
        <v>男子自由形  50m予選無差別</v>
      </c>
      <c r="Y307">
        <f t="shared" si="35"/>
        <v>690</v>
      </c>
      <c r="Z307" t="str">
        <f t="shared" si="36"/>
        <v/>
      </c>
      <c r="AA307" t="str">
        <f t="shared" si="37"/>
        <v>男子自由形  50m予選無差別</v>
      </c>
    </row>
    <row r="308" spans="14:27" x14ac:dyDescent="0.15">
      <c r="N308">
        <f>Sheet9!D309</f>
        <v>691</v>
      </c>
      <c r="O308">
        <f>Sheet9!E309</f>
        <v>1</v>
      </c>
      <c r="P308" t="str">
        <f>IFERROR(VLOOKUP(O308,Sheet6!A:B,2,0),"")</f>
        <v>男子</v>
      </c>
      <c r="Q308" t="str">
        <f>Sheet9!A309</f>
        <v>平泳ぎ　　　　</v>
      </c>
      <c r="R308" t="str">
        <f t="shared" si="33"/>
        <v>平泳ぎ</v>
      </c>
      <c r="S308" t="str">
        <f>Sheet9!B309</f>
        <v xml:space="preserve"> 100m</v>
      </c>
      <c r="T308" t="s">
        <v>197</v>
      </c>
      <c r="U308" t="s">
        <v>198</v>
      </c>
      <c r="V308" t="str">
        <f t="shared" si="34"/>
        <v>男子平泳ぎ 100m予選無差別</v>
      </c>
      <c r="Y308">
        <f t="shared" si="35"/>
        <v>691</v>
      </c>
      <c r="Z308" t="str">
        <f t="shared" si="36"/>
        <v/>
      </c>
      <c r="AA308" t="str">
        <f t="shared" si="37"/>
        <v>男子平泳ぎ 100m予選無差別</v>
      </c>
    </row>
    <row r="309" spans="14:27" x14ac:dyDescent="0.15">
      <c r="N309">
        <f>Sheet9!D310</f>
        <v>692</v>
      </c>
      <c r="O309">
        <f>Sheet9!E310</f>
        <v>1</v>
      </c>
      <c r="P309" t="str">
        <f>IFERROR(VLOOKUP(O309,Sheet6!A:B,2,0),"")</f>
        <v>男子</v>
      </c>
      <c r="Q309" t="str">
        <f>Sheet9!A310</f>
        <v>平泳ぎ　　　　</v>
      </c>
      <c r="R309" t="str">
        <f t="shared" si="33"/>
        <v>平泳ぎ</v>
      </c>
      <c r="S309" t="str">
        <f>Sheet9!B310</f>
        <v xml:space="preserve"> 200m</v>
      </c>
      <c r="T309" t="s">
        <v>197</v>
      </c>
      <c r="U309" t="s">
        <v>198</v>
      </c>
      <c r="V309" t="str">
        <f t="shared" si="34"/>
        <v>男子平泳ぎ 200m予選無差別</v>
      </c>
      <c r="Y309">
        <f t="shared" si="35"/>
        <v>692</v>
      </c>
      <c r="Z309" t="str">
        <f t="shared" si="36"/>
        <v/>
      </c>
      <c r="AA309" t="str">
        <f t="shared" si="37"/>
        <v>男子平泳ぎ 200m予選無差別</v>
      </c>
    </row>
    <row r="310" spans="14:27" x14ac:dyDescent="0.15">
      <c r="N310">
        <f>Sheet9!D311</f>
        <v>693</v>
      </c>
      <c r="O310">
        <f>Sheet9!E311</f>
        <v>1</v>
      </c>
      <c r="P310" t="str">
        <f>IFERROR(VLOOKUP(O310,Sheet6!A:B,2,0),"")</f>
        <v>男子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 50m</v>
      </c>
      <c r="T310" t="s">
        <v>197</v>
      </c>
      <c r="U310" t="s">
        <v>198</v>
      </c>
      <c r="V310" t="str">
        <f t="shared" si="34"/>
        <v>男子自由形  50m予選無差別</v>
      </c>
      <c r="Y310">
        <f t="shared" si="35"/>
        <v>693</v>
      </c>
      <c r="Z310" t="str">
        <f t="shared" si="36"/>
        <v/>
      </c>
      <c r="AA310" t="str">
        <f t="shared" si="37"/>
        <v>男子自由形  50m予選無差別</v>
      </c>
    </row>
    <row r="311" spans="14:27" x14ac:dyDescent="0.15">
      <c r="N311">
        <f>Sheet9!D312</f>
        <v>694</v>
      </c>
      <c r="O311">
        <f>Sheet9!E312</f>
        <v>1</v>
      </c>
      <c r="P311" t="str">
        <f>IFERROR(VLOOKUP(O311,Sheet6!A:B,2,0),"")</f>
        <v>男子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100m</v>
      </c>
      <c r="T311" t="s">
        <v>197</v>
      </c>
      <c r="U311" t="s">
        <v>198</v>
      </c>
      <c r="V311" t="str">
        <f t="shared" si="34"/>
        <v>男子自由形 100m予選無差別</v>
      </c>
      <c r="Y311">
        <f t="shared" si="35"/>
        <v>694</v>
      </c>
      <c r="Z311" t="str">
        <f t="shared" si="36"/>
        <v/>
      </c>
      <c r="AA311" t="str">
        <f t="shared" si="37"/>
        <v>男子自由形 100m予選無差別</v>
      </c>
    </row>
    <row r="312" spans="14:27" x14ac:dyDescent="0.15">
      <c r="N312">
        <f>Sheet9!D313</f>
        <v>695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200m</v>
      </c>
      <c r="T312" t="s">
        <v>197</v>
      </c>
      <c r="U312" t="s">
        <v>198</v>
      </c>
      <c r="V312" t="str">
        <f t="shared" si="34"/>
        <v>男子自由形 200m予選無差別</v>
      </c>
      <c r="Y312">
        <f t="shared" si="35"/>
        <v>695</v>
      </c>
      <c r="Z312" t="str">
        <f t="shared" si="36"/>
        <v/>
      </c>
      <c r="AA312" t="str">
        <f t="shared" si="37"/>
        <v>男子自由形 200m予選無差別</v>
      </c>
    </row>
    <row r="313" spans="14:27" x14ac:dyDescent="0.15">
      <c r="N313">
        <f>Sheet9!D314</f>
        <v>774</v>
      </c>
      <c r="O313">
        <f>Sheet9!E314</f>
        <v>2</v>
      </c>
      <c r="P313" t="str">
        <f>IFERROR(VLOOKUP(O313,Sheet6!A:B,2,0),"")</f>
        <v>女子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 50m</v>
      </c>
      <c r="T313" t="s">
        <v>197</v>
      </c>
      <c r="U313" t="s">
        <v>198</v>
      </c>
      <c r="V313" t="str">
        <f t="shared" si="34"/>
        <v>女子自由形  50m予選無差別</v>
      </c>
      <c r="Y313">
        <f t="shared" si="35"/>
        <v>774</v>
      </c>
      <c r="Z313" t="str">
        <f t="shared" si="36"/>
        <v/>
      </c>
      <c r="AA313" t="str">
        <f t="shared" si="37"/>
        <v>女子自由形  50m予選無差別</v>
      </c>
    </row>
    <row r="314" spans="14:27" x14ac:dyDescent="0.15">
      <c r="N314">
        <f>Sheet9!D315</f>
        <v>775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100m</v>
      </c>
      <c r="T314" t="s">
        <v>197</v>
      </c>
      <c r="U314" t="s">
        <v>198</v>
      </c>
      <c r="V314" t="str">
        <f t="shared" si="34"/>
        <v>女子自由形 100m予選無差別</v>
      </c>
      <c r="Y314">
        <f t="shared" si="35"/>
        <v>775</v>
      </c>
      <c r="Z314" t="str">
        <f t="shared" si="36"/>
        <v/>
      </c>
      <c r="AA314" t="str">
        <f t="shared" si="37"/>
        <v>女子自由形 100m予選無差別</v>
      </c>
    </row>
    <row r="315" spans="14:27" x14ac:dyDescent="0.15">
      <c r="N315">
        <f>Sheet9!D316</f>
        <v>776</v>
      </c>
      <c r="O315">
        <f>Sheet9!E316</f>
        <v>2</v>
      </c>
      <c r="P315" t="str">
        <f>IFERROR(VLOOKUP(O315,Sheet6!A:B,2,0),"")</f>
        <v>女子</v>
      </c>
      <c r="Q315" t="str">
        <f>Sheet9!A316</f>
        <v>平泳ぎ　　　　</v>
      </c>
      <c r="R315" t="str">
        <f t="shared" ref="R315:R378" si="38">IFERROR(VLOOKUP(Q315,AG:AH,2,0),"")</f>
        <v>平泳ぎ</v>
      </c>
      <c r="S315" t="str">
        <f>Sheet9!B316</f>
        <v xml:space="preserve">  50m</v>
      </c>
      <c r="T315" t="s">
        <v>197</v>
      </c>
      <c r="U315" t="s">
        <v>198</v>
      </c>
      <c r="V315" t="str">
        <f t="shared" ref="V315:V378" si="39">CONCATENATE(P315,R315,S315,T315,U315)</f>
        <v>女子平泳ぎ  50m予選無差別</v>
      </c>
      <c r="Y315">
        <f t="shared" ref="Y315:Y378" si="40">N315</f>
        <v>776</v>
      </c>
      <c r="Z315" t="str">
        <f t="shared" ref="Z315:Z378" si="41">IFERROR(VLOOKUP(V315,I:M,5,0),"")</f>
        <v/>
      </c>
      <c r="AA315" t="str">
        <f t="shared" ref="AA315:AA378" si="42">V315</f>
        <v>女子平泳ぎ  50m予選無差別</v>
      </c>
    </row>
    <row r="316" spans="14:27" x14ac:dyDescent="0.15">
      <c r="N316">
        <f>Sheet9!D317</f>
        <v>777</v>
      </c>
      <c r="O316">
        <f>Sheet9!E317</f>
        <v>2</v>
      </c>
      <c r="P316" t="str">
        <f>IFERROR(VLOOKUP(O316,Sheet6!A:B,2,0),"")</f>
        <v>女子</v>
      </c>
      <c r="Q316" t="str">
        <f>Sheet9!A317</f>
        <v>平泳ぎ　　　　</v>
      </c>
      <c r="R316" t="str">
        <f t="shared" si="38"/>
        <v>平泳ぎ</v>
      </c>
      <c r="S316" t="str">
        <f>Sheet9!B317</f>
        <v xml:space="preserve"> 100m</v>
      </c>
      <c r="T316" t="s">
        <v>197</v>
      </c>
      <c r="U316" t="s">
        <v>198</v>
      </c>
      <c r="V316" t="str">
        <f t="shared" si="39"/>
        <v>女子平泳ぎ 100m予選無差別</v>
      </c>
      <c r="Y316">
        <f t="shared" si="40"/>
        <v>777</v>
      </c>
      <c r="Z316" t="str">
        <f t="shared" si="41"/>
        <v/>
      </c>
      <c r="AA316" t="str">
        <f t="shared" si="42"/>
        <v>女子平泳ぎ 100m予選無差別</v>
      </c>
    </row>
    <row r="317" spans="14:27" x14ac:dyDescent="0.15">
      <c r="N317">
        <f>Sheet9!D318</f>
        <v>778</v>
      </c>
      <c r="O317">
        <f>Sheet9!E318</f>
        <v>2</v>
      </c>
      <c r="P317" t="str">
        <f>IFERROR(VLOOKUP(O317,Sheet6!A:B,2,0),"")</f>
        <v>女子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 50m</v>
      </c>
      <c r="T317" t="s">
        <v>197</v>
      </c>
      <c r="U317" t="s">
        <v>198</v>
      </c>
      <c r="V317" t="str">
        <f t="shared" si="39"/>
        <v>女子自由形  50m予選無差別</v>
      </c>
      <c r="Y317">
        <f t="shared" si="40"/>
        <v>778</v>
      </c>
      <c r="Z317" t="str">
        <f t="shared" si="41"/>
        <v/>
      </c>
      <c r="AA317" t="str">
        <f t="shared" si="42"/>
        <v>女子自由形  50m予選無差別</v>
      </c>
    </row>
    <row r="318" spans="14:27" x14ac:dyDescent="0.15">
      <c r="N318">
        <f>Sheet9!D319</f>
        <v>779</v>
      </c>
      <c r="O318">
        <f>Sheet9!E319</f>
        <v>2</v>
      </c>
      <c r="P318" t="str">
        <f>IFERROR(VLOOKUP(O318,Sheet6!A:B,2,0),"")</f>
        <v>女子</v>
      </c>
      <c r="Q318" t="str">
        <f>Sheet9!A319</f>
        <v>背泳ぎ　　　　</v>
      </c>
      <c r="R318" t="str">
        <f t="shared" si="38"/>
        <v>背泳ぎ</v>
      </c>
      <c r="S318" t="str">
        <f>Sheet9!B319</f>
        <v xml:space="preserve"> 100m</v>
      </c>
      <c r="T318" t="s">
        <v>197</v>
      </c>
      <c r="U318" t="s">
        <v>198</v>
      </c>
      <c r="V318" t="str">
        <f t="shared" si="39"/>
        <v>女子背泳ぎ 100m予選無差別</v>
      </c>
      <c r="Y318">
        <f t="shared" si="40"/>
        <v>779</v>
      </c>
      <c r="Z318" t="str">
        <f t="shared" si="41"/>
        <v/>
      </c>
      <c r="AA318" t="str">
        <f t="shared" si="42"/>
        <v>女子背泳ぎ 100m予選無差別</v>
      </c>
    </row>
    <row r="319" spans="14:27" x14ac:dyDescent="0.15">
      <c r="N319">
        <f>Sheet9!D320</f>
        <v>780</v>
      </c>
      <c r="O319">
        <f>Sheet9!E320</f>
        <v>2</v>
      </c>
      <c r="P319" t="str">
        <f>IFERROR(VLOOKUP(O319,Sheet6!A:B,2,0),"")</f>
        <v>女子</v>
      </c>
      <c r="Q319" t="str">
        <f>Sheet9!A320</f>
        <v>平泳ぎ　　　　</v>
      </c>
      <c r="R319" t="str">
        <f t="shared" si="38"/>
        <v>平泳ぎ</v>
      </c>
      <c r="S319" t="str">
        <f>Sheet9!B320</f>
        <v xml:space="preserve">  50m</v>
      </c>
      <c r="T319" t="s">
        <v>197</v>
      </c>
      <c r="U319" t="s">
        <v>198</v>
      </c>
      <c r="V319" t="str">
        <f t="shared" si="39"/>
        <v>女子平泳ぎ  50m予選無差別</v>
      </c>
      <c r="Y319">
        <f t="shared" si="40"/>
        <v>780</v>
      </c>
      <c r="Z319" t="str">
        <f t="shared" si="41"/>
        <v/>
      </c>
      <c r="AA319" t="str">
        <f t="shared" si="42"/>
        <v>女子平泳ぎ  50m予選無差別</v>
      </c>
    </row>
    <row r="320" spans="14:27" x14ac:dyDescent="0.15">
      <c r="N320">
        <f>Sheet9!D321</f>
        <v>781</v>
      </c>
      <c r="O320">
        <f>Sheet9!E321</f>
        <v>2</v>
      </c>
      <c r="P320" t="str">
        <f>IFERROR(VLOOKUP(O320,Sheet6!A:B,2,0),"")</f>
        <v>女子</v>
      </c>
      <c r="Q320" t="str">
        <f>Sheet9!A321</f>
        <v>平泳ぎ　　　　</v>
      </c>
      <c r="R320" t="str">
        <f t="shared" si="38"/>
        <v>平泳ぎ</v>
      </c>
      <c r="S320" t="str">
        <f>Sheet9!B321</f>
        <v xml:space="preserve"> 100m</v>
      </c>
      <c r="T320" t="s">
        <v>197</v>
      </c>
      <c r="U320" t="s">
        <v>198</v>
      </c>
      <c r="V320" t="str">
        <f t="shared" si="39"/>
        <v>女子平泳ぎ 100m予選無差別</v>
      </c>
      <c r="Y320">
        <f t="shared" si="40"/>
        <v>781</v>
      </c>
      <c r="Z320" t="str">
        <f t="shared" si="41"/>
        <v/>
      </c>
      <c r="AA320" t="str">
        <f t="shared" si="42"/>
        <v>女子平泳ぎ 100m予選無差別</v>
      </c>
    </row>
    <row r="321" spans="14:27" x14ac:dyDescent="0.15">
      <c r="N321">
        <f>Sheet9!D322</f>
        <v>782</v>
      </c>
      <c r="O321">
        <f>Sheet9!E322</f>
        <v>2</v>
      </c>
      <c r="P321" t="str">
        <f>IFERROR(VLOOKUP(O321,Sheet6!A:B,2,0),"")</f>
        <v>女子</v>
      </c>
      <c r="Q321" t="str">
        <f>Sheet9!A322</f>
        <v>バタフライ　　</v>
      </c>
      <c r="R321" t="str">
        <f t="shared" si="38"/>
        <v>バタフライ</v>
      </c>
      <c r="S321" t="str">
        <f>Sheet9!B322</f>
        <v xml:space="preserve">  50m</v>
      </c>
      <c r="T321" t="s">
        <v>197</v>
      </c>
      <c r="U321" t="s">
        <v>198</v>
      </c>
      <c r="V321" t="str">
        <f t="shared" si="39"/>
        <v>女子バタフライ  50m予選無差別</v>
      </c>
      <c r="Y321">
        <f t="shared" si="40"/>
        <v>782</v>
      </c>
      <c r="Z321" t="str">
        <f t="shared" si="41"/>
        <v/>
      </c>
      <c r="AA321" t="str">
        <f t="shared" si="42"/>
        <v>女子バタフライ  50m予選無差別</v>
      </c>
    </row>
    <row r="322" spans="14:27" x14ac:dyDescent="0.15">
      <c r="N322">
        <f>Sheet9!D323</f>
        <v>783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197</v>
      </c>
      <c r="U322" t="s">
        <v>198</v>
      </c>
      <c r="V322" t="str">
        <f t="shared" si="39"/>
        <v>女子自由形  50m予選無差別</v>
      </c>
      <c r="Y322">
        <f t="shared" si="40"/>
        <v>783</v>
      </c>
      <c r="Z322" t="str">
        <f t="shared" si="41"/>
        <v/>
      </c>
      <c r="AA322" t="str">
        <f t="shared" si="42"/>
        <v>女子自由形  50m予選無差別</v>
      </c>
    </row>
    <row r="323" spans="14:27" x14ac:dyDescent="0.15">
      <c r="N323">
        <f>Sheet9!D324</f>
        <v>784</v>
      </c>
      <c r="O323">
        <f>Sheet9!E324</f>
        <v>2</v>
      </c>
      <c r="P323" t="str">
        <f>IFERROR(VLOOKUP(O323,Sheet6!A:B,2,0),"")</f>
        <v>女子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100m</v>
      </c>
      <c r="T323" t="s">
        <v>197</v>
      </c>
      <c r="U323" t="s">
        <v>198</v>
      </c>
      <c r="V323" t="str">
        <f t="shared" si="39"/>
        <v>女子自由形 100m予選無差別</v>
      </c>
      <c r="Y323">
        <f t="shared" si="40"/>
        <v>784</v>
      </c>
      <c r="Z323" t="str">
        <f t="shared" si="41"/>
        <v/>
      </c>
      <c r="AA323" t="str">
        <f t="shared" si="42"/>
        <v>女子自由形 100m予選無差別</v>
      </c>
    </row>
    <row r="324" spans="14:27" x14ac:dyDescent="0.15">
      <c r="N324">
        <f>Sheet9!D325</f>
        <v>785</v>
      </c>
      <c r="O324">
        <f>Sheet9!E325</f>
        <v>2</v>
      </c>
      <c r="P324" t="str">
        <f>IFERROR(VLOOKUP(O324,Sheet6!A:B,2,0),"")</f>
        <v>女子</v>
      </c>
      <c r="Q324" t="str">
        <f>Sheet9!A325</f>
        <v>背泳ぎ　　　　</v>
      </c>
      <c r="R324" t="str">
        <f t="shared" si="38"/>
        <v>背泳ぎ</v>
      </c>
      <c r="S324" t="str">
        <f>Sheet9!B325</f>
        <v xml:space="preserve">  50m</v>
      </c>
      <c r="T324" t="s">
        <v>197</v>
      </c>
      <c r="U324" t="s">
        <v>198</v>
      </c>
      <c r="V324" t="str">
        <f t="shared" si="39"/>
        <v>女子背泳ぎ  50m予選無差別</v>
      </c>
      <c r="Y324">
        <f t="shared" si="40"/>
        <v>785</v>
      </c>
      <c r="Z324" t="str">
        <f t="shared" si="41"/>
        <v/>
      </c>
      <c r="AA324" t="str">
        <f t="shared" si="42"/>
        <v>女子背泳ぎ  50m予選無差別</v>
      </c>
    </row>
    <row r="325" spans="14:27" x14ac:dyDescent="0.15">
      <c r="N325">
        <f>Sheet9!D326</f>
        <v>786</v>
      </c>
      <c r="O325">
        <f>Sheet9!E326</f>
        <v>2</v>
      </c>
      <c r="P325" t="str">
        <f>IFERROR(VLOOKUP(O325,Sheet6!A:B,2,0),"")</f>
        <v>女子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 50m</v>
      </c>
      <c r="T325" t="s">
        <v>197</v>
      </c>
      <c r="U325" t="s">
        <v>198</v>
      </c>
      <c r="V325" t="str">
        <f t="shared" si="39"/>
        <v>女子自由形  50m予選無差別</v>
      </c>
      <c r="Y325">
        <f t="shared" si="40"/>
        <v>786</v>
      </c>
      <c r="Z325" t="str">
        <f t="shared" si="41"/>
        <v/>
      </c>
      <c r="AA325" t="str">
        <f t="shared" si="42"/>
        <v>女子自由形  50m予選無差別</v>
      </c>
    </row>
    <row r="326" spans="14:27" x14ac:dyDescent="0.15">
      <c r="N326">
        <f>Sheet9!D327</f>
        <v>787</v>
      </c>
      <c r="O326">
        <f>Sheet9!E327</f>
        <v>2</v>
      </c>
      <c r="P326" t="str">
        <f>IFERROR(VLOOKUP(O326,Sheet6!A:B,2,0),"")</f>
        <v>女子</v>
      </c>
      <c r="Q326" t="str">
        <f>Sheet9!A327</f>
        <v>背泳ぎ　　　　</v>
      </c>
      <c r="R326" t="str">
        <f t="shared" si="38"/>
        <v>背泳ぎ</v>
      </c>
      <c r="S326" t="str">
        <f>Sheet9!B327</f>
        <v xml:space="preserve">  50m</v>
      </c>
      <c r="T326" t="s">
        <v>197</v>
      </c>
      <c r="U326" t="s">
        <v>198</v>
      </c>
      <c r="V326" t="str">
        <f t="shared" si="39"/>
        <v>女子背泳ぎ  50m予選無差別</v>
      </c>
      <c r="Y326">
        <f t="shared" si="40"/>
        <v>787</v>
      </c>
      <c r="Z326" t="str">
        <f t="shared" si="41"/>
        <v/>
      </c>
      <c r="AA326" t="str">
        <f t="shared" si="42"/>
        <v>女子背泳ぎ  50m予選無差別</v>
      </c>
    </row>
    <row r="327" spans="14:27" x14ac:dyDescent="0.15">
      <c r="N327">
        <f>Sheet9!D328</f>
        <v>788</v>
      </c>
      <c r="O327">
        <f>Sheet9!E328</f>
        <v>2</v>
      </c>
      <c r="P327" t="str">
        <f>IFERROR(VLOOKUP(O327,Sheet6!A:B,2,0),"")</f>
        <v>女子</v>
      </c>
      <c r="Q327" t="str">
        <f>Sheet9!A328</f>
        <v>バタフライ　　</v>
      </c>
      <c r="R327" t="str">
        <f t="shared" si="38"/>
        <v>バタフライ</v>
      </c>
      <c r="S327" t="str">
        <f>Sheet9!B328</f>
        <v xml:space="preserve">  50m</v>
      </c>
      <c r="T327" t="s">
        <v>197</v>
      </c>
      <c r="U327" t="s">
        <v>198</v>
      </c>
      <c r="V327" t="str">
        <f t="shared" si="39"/>
        <v>女子バタフライ  50m予選無差別</v>
      </c>
      <c r="Y327">
        <f t="shared" si="40"/>
        <v>788</v>
      </c>
      <c r="Z327" t="str">
        <f t="shared" si="41"/>
        <v/>
      </c>
      <c r="AA327" t="str">
        <f t="shared" si="42"/>
        <v>女子バタフライ  50m予選無差別</v>
      </c>
    </row>
    <row r="328" spans="14:27" x14ac:dyDescent="0.15">
      <c r="N328">
        <f>Sheet9!D329</f>
        <v>789</v>
      </c>
      <c r="O328">
        <f>Sheet9!E329</f>
        <v>2</v>
      </c>
      <c r="P328" t="str">
        <f>IFERROR(VLOOKUP(O328,Sheet6!A:B,2,0),"")</f>
        <v>女子</v>
      </c>
      <c r="Q328" t="str">
        <f>Sheet9!A329</f>
        <v>バタフライ　　</v>
      </c>
      <c r="R328" t="str">
        <f t="shared" si="38"/>
        <v>バタフライ</v>
      </c>
      <c r="S328" t="str">
        <f>Sheet9!B329</f>
        <v xml:space="preserve"> 100m</v>
      </c>
      <c r="T328" t="s">
        <v>197</v>
      </c>
      <c r="U328" t="s">
        <v>198</v>
      </c>
      <c r="V328" t="str">
        <f t="shared" si="39"/>
        <v>女子バタフライ 100m予選無差別</v>
      </c>
      <c r="Y328">
        <f t="shared" si="40"/>
        <v>789</v>
      </c>
      <c r="Z328" t="str">
        <f t="shared" si="41"/>
        <v/>
      </c>
      <c r="AA328" t="str">
        <f t="shared" si="42"/>
        <v>女子バタフライ 100m予選無差別</v>
      </c>
    </row>
    <row r="329" spans="14:27" x14ac:dyDescent="0.15">
      <c r="N329">
        <f>Sheet9!D330</f>
        <v>790</v>
      </c>
      <c r="O329">
        <f>Sheet9!E330</f>
        <v>2</v>
      </c>
      <c r="P329" t="str">
        <f>IFERROR(VLOOKUP(O329,Sheet6!A:B,2,0),"")</f>
        <v>女子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 50m</v>
      </c>
      <c r="T329" t="s">
        <v>197</v>
      </c>
      <c r="U329" t="s">
        <v>198</v>
      </c>
      <c r="V329" t="str">
        <f t="shared" si="39"/>
        <v>女子自由形  50m予選無差別</v>
      </c>
      <c r="Y329">
        <f t="shared" si="40"/>
        <v>790</v>
      </c>
      <c r="Z329" t="str">
        <f t="shared" si="41"/>
        <v/>
      </c>
      <c r="AA329" t="str">
        <f t="shared" si="42"/>
        <v>女子自由形  50m予選無差別</v>
      </c>
    </row>
    <row r="330" spans="14:27" x14ac:dyDescent="0.15">
      <c r="N330">
        <f>Sheet9!D331</f>
        <v>791</v>
      </c>
      <c r="O330">
        <f>Sheet9!E331</f>
        <v>2</v>
      </c>
      <c r="P330" t="str">
        <f>IFERROR(VLOOKUP(O330,Sheet6!A:B,2,0),"")</f>
        <v>女子</v>
      </c>
      <c r="Q330" t="str">
        <f>Sheet9!A331</f>
        <v>平泳ぎ　　　　</v>
      </c>
      <c r="R330" t="str">
        <f t="shared" si="38"/>
        <v>平泳ぎ</v>
      </c>
      <c r="S330" t="str">
        <f>Sheet9!B331</f>
        <v xml:space="preserve">  50m</v>
      </c>
      <c r="T330" t="s">
        <v>197</v>
      </c>
      <c r="U330" t="s">
        <v>198</v>
      </c>
      <c r="V330" t="str">
        <f t="shared" si="39"/>
        <v>女子平泳ぎ  50m予選無差別</v>
      </c>
      <c r="Y330">
        <f t="shared" si="40"/>
        <v>791</v>
      </c>
      <c r="Z330" t="str">
        <f t="shared" si="41"/>
        <v/>
      </c>
      <c r="AA330" t="str">
        <f t="shared" si="42"/>
        <v>女子平泳ぎ  50m予選無差別</v>
      </c>
    </row>
    <row r="331" spans="14:27" x14ac:dyDescent="0.15">
      <c r="N331">
        <f>Sheet9!D332</f>
        <v>792</v>
      </c>
      <c r="O331">
        <f>Sheet9!E332</f>
        <v>2</v>
      </c>
      <c r="P331" t="str">
        <f>IFERROR(VLOOKUP(O331,Sheet6!A:B,2,0),"")</f>
        <v>女子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100m</v>
      </c>
      <c r="T331" t="s">
        <v>197</v>
      </c>
      <c r="U331" t="s">
        <v>198</v>
      </c>
      <c r="V331" t="str">
        <f t="shared" si="39"/>
        <v>女子平泳ぎ 100m予選無差別</v>
      </c>
      <c r="Y331">
        <f t="shared" si="40"/>
        <v>792</v>
      </c>
      <c r="Z331" t="str">
        <f t="shared" si="41"/>
        <v/>
      </c>
      <c r="AA331" t="str">
        <f t="shared" si="42"/>
        <v>女子平泳ぎ 100m予選無差別</v>
      </c>
    </row>
    <row r="332" spans="14:27" x14ac:dyDescent="0.15">
      <c r="N332">
        <f>Sheet9!D333</f>
        <v>793</v>
      </c>
      <c r="O332">
        <f>Sheet9!E333</f>
        <v>2</v>
      </c>
      <c r="P332" t="str">
        <f>IFERROR(VLOOKUP(O332,Sheet6!A:B,2,0),"")</f>
        <v>女子</v>
      </c>
      <c r="Q332" t="str">
        <f>Sheet9!A333</f>
        <v>バタフライ　　</v>
      </c>
      <c r="R332" t="str">
        <f t="shared" si="38"/>
        <v>バタフライ</v>
      </c>
      <c r="S332" t="str">
        <f>Sheet9!B333</f>
        <v xml:space="preserve">  50m</v>
      </c>
      <c r="T332" t="s">
        <v>197</v>
      </c>
      <c r="U332" t="s">
        <v>198</v>
      </c>
      <c r="V332" t="str">
        <f t="shared" si="39"/>
        <v>女子バタフライ  50m予選無差別</v>
      </c>
      <c r="Y332">
        <f t="shared" si="40"/>
        <v>793</v>
      </c>
      <c r="Z332" t="str">
        <f t="shared" si="41"/>
        <v/>
      </c>
      <c r="AA332" t="str">
        <f t="shared" si="42"/>
        <v>女子バタフライ  50m予選無差別</v>
      </c>
    </row>
    <row r="333" spans="14:27" x14ac:dyDescent="0.15">
      <c r="N333">
        <f>Sheet9!D334</f>
        <v>794</v>
      </c>
      <c r="O333">
        <f>Sheet9!E334</f>
        <v>2</v>
      </c>
      <c r="P333" t="str">
        <f>IFERROR(VLOOKUP(O333,Sheet6!A:B,2,0),"")</f>
        <v>女子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 50m</v>
      </c>
      <c r="T333" t="s">
        <v>197</v>
      </c>
      <c r="U333" t="s">
        <v>198</v>
      </c>
      <c r="V333" t="str">
        <f t="shared" si="39"/>
        <v>女子自由形  50m予選無差別</v>
      </c>
      <c r="Y333">
        <f t="shared" si="40"/>
        <v>794</v>
      </c>
      <c r="Z333" t="str">
        <f t="shared" si="41"/>
        <v/>
      </c>
      <c r="AA333" t="str">
        <f t="shared" si="42"/>
        <v>女子自由形  50m予選無差別</v>
      </c>
    </row>
    <row r="334" spans="14:27" x14ac:dyDescent="0.15">
      <c r="N334">
        <f>Sheet9!D335</f>
        <v>795</v>
      </c>
      <c r="O334">
        <f>Sheet9!E335</f>
        <v>2</v>
      </c>
      <c r="P334" t="str">
        <f>IFERROR(VLOOKUP(O334,Sheet6!A:B,2,0),"")</f>
        <v>女子</v>
      </c>
      <c r="Q334" t="str">
        <f>Sheet9!A335</f>
        <v>背泳ぎ　　　　</v>
      </c>
      <c r="R334" t="str">
        <f t="shared" si="38"/>
        <v>背泳ぎ</v>
      </c>
      <c r="S334" t="str">
        <f>Sheet9!B335</f>
        <v xml:space="preserve">  50m</v>
      </c>
      <c r="T334" t="s">
        <v>197</v>
      </c>
      <c r="U334" t="s">
        <v>198</v>
      </c>
      <c r="V334" t="str">
        <f t="shared" si="39"/>
        <v>女子背泳ぎ  50m予選無差別</v>
      </c>
      <c r="Y334">
        <f t="shared" si="40"/>
        <v>795</v>
      </c>
      <c r="Z334" t="str">
        <f t="shared" si="41"/>
        <v/>
      </c>
      <c r="AA334" t="str">
        <f t="shared" si="42"/>
        <v>女子背泳ぎ  50m予選無差別</v>
      </c>
    </row>
    <row r="335" spans="14:27" x14ac:dyDescent="0.15">
      <c r="N335">
        <f>Sheet9!D336</f>
        <v>796</v>
      </c>
      <c r="O335">
        <f>Sheet9!E336</f>
        <v>2</v>
      </c>
      <c r="P335" t="str">
        <f>IFERROR(VLOOKUP(O335,Sheet6!A:B,2,0),"")</f>
        <v>女子</v>
      </c>
      <c r="Q335" t="str">
        <f>Sheet9!A336</f>
        <v>平泳ぎ　　　　</v>
      </c>
      <c r="R335" t="str">
        <f t="shared" si="38"/>
        <v>平泳ぎ</v>
      </c>
      <c r="S335" t="str">
        <f>Sheet9!B336</f>
        <v xml:space="preserve">  50m</v>
      </c>
      <c r="T335" t="s">
        <v>197</v>
      </c>
      <c r="U335" t="s">
        <v>198</v>
      </c>
      <c r="V335" t="str">
        <f t="shared" si="39"/>
        <v>女子平泳ぎ  50m予選無差別</v>
      </c>
      <c r="Y335">
        <f t="shared" si="40"/>
        <v>796</v>
      </c>
      <c r="Z335" t="str">
        <f t="shared" si="41"/>
        <v/>
      </c>
      <c r="AA335" t="str">
        <f t="shared" si="42"/>
        <v>女子平泳ぎ  50m予選無差別</v>
      </c>
    </row>
    <row r="336" spans="14:27" x14ac:dyDescent="0.15">
      <c r="N336">
        <f>Sheet9!D337</f>
        <v>797</v>
      </c>
      <c r="O336">
        <f>Sheet9!E337</f>
        <v>2</v>
      </c>
      <c r="P336" t="str">
        <f>IFERROR(VLOOKUP(O336,Sheet6!A:B,2,0),"")</f>
        <v>女子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197</v>
      </c>
      <c r="U336" t="s">
        <v>198</v>
      </c>
      <c r="V336" t="str">
        <f t="shared" si="39"/>
        <v>女子自由形  50m予選無差別</v>
      </c>
      <c r="Y336">
        <f t="shared" si="40"/>
        <v>797</v>
      </c>
      <c r="Z336" t="str">
        <f t="shared" si="41"/>
        <v/>
      </c>
      <c r="AA336" t="str">
        <f t="shared" si="42"/>
        <v>女子自由形  50m予選無差別</v>
      </c>
    </row>
    <row r="337" spans="14:27" x14ac:dyDescent="0.15">
      <c r="N337">
        <f>Sheet9!D338</f>
        <v>798</v>
      </c>
      <c r="O337">
        <f>Sheet9!E338</f>
        <v>2</v>
      </c>
      <c r="P337" t="str">
        <f>IFERROR(VLOOKUP(O337,Sheet6!A:B,2,0),"")</f>
        <v>女子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100m</v>
      </c>
      <c r="T337" t="s">
        <v>197</v>
      </c>
      <c r="U337" t="s">
        <v>198</v>
      </c>
      <c r="V337" t="str">
        <f t="shared" si="39"/>
        <v>女子自由形 100m予選無差別</v>
      </c>
      <c r="Y337">
        <f t="shared" si="40"/>
        <v>798</v>
      </c>
      <c r="Z337" t="str">
        <f t="shared" si="41"/>
        <v/>
      </c>
      <c r="AA337" t="str">
        <f t="shared" si="42"/>
        <v>女子自由形 100m予選無差別</v>
      </c>
    </row>
    <row r="338" spans="14:27" x14ac:dyDescent="0.15">
      <c r="N338">
        <f>Sheet9!D339</f>
        <v>799</v>
      </c>
      <c r="O338">
        <f>Sheet9!E339</f>
        <v>2</v>
      </c>
      <c r="P338" t="str">
        <f>IFERROR(VLOOKUP(O338,Sheet6!A:B,2,0),"")</f>
        <v>女子</v>
      </c>
      <c r="Q338" t="str">
        <f>Sheet9!A339</f>
        <v>背泳ぎ　　　　</v>
      </c>
      <c r="R338" t="str">
        <f t="shared" si="38"/>
        <v>背泳ぎ</v>
      </c>
      <c r="S338" t="str">
        <f>Sheet9!B339</f>
        <v xml:space="preserve">  50m</v>
      </c>
      <c r="T338" t="s">
        <v>197</v>
      </c>
      <c r="U338" t="s">
        <v>198</v>
      </c>
      <c r="V338" t="str">
        <f t="shared" si="39"/>
        <v>女子背泳ぎ  50m予選無差別</v>
      </c>
      <c r="Y338">
        <f t="shared" si="40"/>
        <v>799</v>
      </c>
      <c r="Z338" t="str">
        <f t="shared" si="41"/>
        <v/>
      </c>
      <c r="AA338" t="str">
        <f t="shared" si="42"/>
        <v>女子背泳ぎ  50m予選無差別</v>
      </c>
    </row>
    <row r="339" spans="14:27" x14ac:dyDescent="0.15">
      <c r="N339">
        <f>Sheet9!D340</f>
        <v>800</v>
      </c>
      <c r="O339">
        <f>Sheet9!E340</f>
        <v>2</v>
      </c>
      <c r="P339" t="str">
        <f>IFERROR(VLOOKUP(O339,Sheet6!A:B,2,0),"")</f>
        <v>女子</v>
      </c>
      <c r="Q339" t="str">
        <f>Sheet9!A340</f>
        <v>平泳ぎ　　　　</v>
      </c>
      <c r="R339" t="str">
        <f t="shared" si="38"/>
        <v>平泳ぎ</v>
      </c>
      <c r="S339" t="str">
        <f>Sheet9!B340</f>
        <v xml:space="preserve">  50m</v>
      </c>
      <c r="T339" t="s">
        <v>197</v>
      </c>
      <c r="U339" t="s">
        <v>198</v>
      </c>
      <c r="V339" t="str">
        <f t="shared" si="39"/>
        <v>女子平泳ぎ  50m予選無差別</v>
      </c>
      <c r="Y339">
        <f t="shared" si="40"/>
        <v>800</v>
      </c>
      <c r="Z339" t="str">
        <f t="shared" si="41"/>
        <v/>
      </c>
      <c r="AA339" t="str">
        <f t="shared" si="42"/>
        <v>女子平泳ぎ  50m予選無差別</v>
      </c>
    </row>
    <row r="340" spans="14:27" x14ac:dyDescent="0.15">
      <c r="N340">
        <f>Sheet9!D341</f>
        <v>801</v>
      </c>
      <c r="O340">
        <f>Sheet9!E341</f>
        <v>2</v>
      </c>
      <c r="P340" t="str">
        <f>IFERROR(VLOOKUP(O340,Sheet6!A:B,2,0),"")</f>
        <v>女子</v>
      </c>
      <c r="Q340" t="str">
        <f>Sheet9!A341</f>
        <v>バタフライ　　</v>
      </c>
      <c r="R340" t="str">
        <f t="shared" si="38"/>
        <v>バタフライ</v>
      </c>
      <c r="S340" t="str">
        <f>Sheet9!B341</f>
        <v xml:space="preserve">  50m</v>
      </c>
      <c r="T340" t="s">
        <v>197</v>
      </c>
      <c r="U340" t="s">
        <v>198</v>
      </c>
      <c r="V340" t="str">
        <f t="shared" si="39"/>
        <v>女子バタフライ  50m予選無差別</v>
      </c>
      <c r="Y340">
        <f t="shared" si="40"/>
        <v>801</v>
      </c>
      <c r="Z340" t="str">
        <f t="shared" si="41"/>
        <v/>
      </c>
      <c r="AA340" t="str">
        <f t="shared" si="42"/>
        <v>女子バタフライ  50m予選無差別</v>
      </c>
    </row>
    <row r="341" spans="14:27" x14ac:dyDescent="0.15">
      <c r="N341">
        <f>Sheet9!D342</f>
        <v>802</v>
      </c>
      <c r="O341">
        <f>Sheet9!E342</f>
        <v>2</v>
      </c>
      <c r="P341" t="str">
        <f>IFERROR(VLOOKUP(O341,Sheet6!A:B,2,0),"")</f>
        <v>女子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 50m</v>
      </c>
      <c r="T341" t="s">
        <v>197</v>
      </c>
      <c r="U341" t="s">
        <v>198</v>
      </c>
      <c r="V341" t="str">
        <f t="shared" si="39"/>
        <v>女子自由形  50m予選無差別</v>
      </c>
      <c r="Y341">
        <f t="shared" si="40"/>
        <v>802</v>
      </c>
      <c r="Z341" t="str">
        <f t="shared" si="41"/>
        <v/>
      </c>
      <c r="AA341" t="str">
        <f t="shared" si="42"/>
        <v>女子自由形  50m予選無差別</v>
      </c>
    </row>
    <row r="342" spans="14:27" x14ac:dyDescent="0.15">
      <c r="N342">
        <f>Sheet9!D343</f>
        <v>803</v>
      </c>
      <c r="O342">
        <f>Sheet9!E343</f>
        <v>2</v>
      </c>
      <c r="P342" t="str">
        <f>IFERROR(VLOOKUP(O342,Sheet6!A:B,2,0),"")</f>
        <v>女子</v>
      </c>
      <c r="Q342" t="str">
        <f>Sheet9!A343</f>
        <v>平泳ぎ　　　　</v>
      </c>
      <c r="R342" t="str">
        <f t="shared" si="38"/>
        <v>平泳ぎ</v>
      </c>
      <c r="S342" t="str">
        <f>Sheet9!B343</f>
        <v xml:space="preserve">  50m</v>
      </c>
      <c r="T342" t="s">
        <v>197</v>
      </c>
      <c r="U342" t="s">
        <v>198</v>
      </c>
      <c r="V342" t="str">
        <f t="shared" si="39"/>
        <v>女子平泳ぎ  50m予選無差別</v>
      </c>
      <c r="Y342">
        <f t="shared" si="40"/>
        <v>803</v>
      </c>
      <c r="Z342" t="str">
        <f t="shared" si="41"/>
        <v/>
      </c>
      <c r="AA342" t="str">
        <f t="shared" si="42"/>
        <v>女子平泳ぎ  50m予選無差別</v>
      </c>
    </row>
    <row r="343" spans="14:27" x14ac:dyDescent="0.15">
      <c r="N343">
        <f>Sheet9!D344</f>
        <v>804</v>
      </c>
      <c r="O343">
        <f>Sheet9!E344</f>
        <v>2</v>
      </c>
      <c r="P343" t="str">
        <f>IFERROR(VLOOKUP(O343,Sheet6!A:B,2,0),"")</f>
        <v>女子</v>
      </c>
      <c r="Q343" t="str">
        <f>Sheet9!A344</f>
        <v>バタフライ　　</v>
      </c>
      <c r="R343" t="str">
        <f t="shared" si="38"/>
        <v>バタフライ</v>
      </c>
      <c r="S343" t="str">
        <f>Sheet9!B344</f>
        <v xml:space="preserve">  50m</v>
      </c>
      <c r="T343" t="s">
        <v>197</v>
      </c>
      <c r="U343" t="s">
        <v>198</v>
      </c>
      <c r="V343" t="str">
        <f t="shared" si="39"/>
        <v>女子バタフライ  50m予選無差別</v>
      </c>
      <c r="Y343">
        <f t="shared" si="40"/>
        <v>804</v>
      </c>
      <c r="Z343" t="str">
        <f t="shared" si="41"/>
        <v/>
      </c>
      <c r="AA343" t="str">
        <f t="shared" si="42"/>
        <v>女子バタフライ  50m予選無差別</v>
      </c>
    </row>
    <row r="344" spans="14:27" x14ac:dyDescent="0.15">
      <c r="N344">
        <f>Sheet9!D345</f>
        <v>805</v>
      </c>
      <c r="O344">
        <f>Sheet9!E345</f>
        <v>2</v>
      </c>
      <c r="P344" t="str">
        <f>IFERROR(VLOOKUP(O344,Sheet6!A:B,2,0),"")</f>
        <v>女子</v>
      </c>
      <c r="Q344" t="str">
        <f>Sheet9!A345</f>
        <v>自由形　　　　</v>
      </c>
      <c r="R344" t="str">
        <f t="shared" si="38"/>
        <v>自由形</v>
      </c>
      <c r="S344" t="str">
        <f>Sheet9!B345</f>
        <v xml:space="preserve">  50m</v>
      </c>
      <c r="T344" t="s">
        <v>197</v>
      </c>
      <c r="U344" t="s">
        <v>198</v>
      </c>
      <c r="V344" t="str">
        <f t="shared" si="39"/>
        <v>女子自由形  50m予選無差別</v>
      </c>
      <c r="Y344">
        <f t="shared" si="40"/>
        <v>805</v>
      </c>
      <c r="Z344" t="str">
        <f t="shared" si="41"/>
        <v/>
      </c>
      <c r="AA344" t="str">
        <f t="shared" si="42"/>
        <v>女子自由形  50m予選無差別</v>
      </c>
    </row>
    <row r="345" spans="14:27" x14ac:dyDescent="0.15">
      <c r="N345">
        <f>Sheet9!D346</f>
        <v>806</v>
      </c>
      <c r="O345">
        <f>Sheet9!E346</f>
        <v>2</v>
      </c>
      <c r="P345" t="str">
        <f>IFERROR(VLOOKUP(O345,Sheet6!A:B,2,0),"")</f>
        <v>女子</v>
      </c>
      <c r="Q345" t="str">
        <f>Sheet9!A346</f>
        <v>背泳ぎ　　　　</v>
      </c>
      <c r="R345" t="str">
        <f t="shared" si="38"/>
        <v>背泳ぎ</v>
      </c>
      <c r="S345" t="str">
        <f>Sheet9!B346</f>
        <v xml:space="preserve">  50m</v>
      </c>
      <c r="T345" t="s">
        <v>197</v>
      </c>
      <c r="U345" t="s">
        <v>198</v>
      </c>
      <c r="V345" t="str">
        <f t="shared" si="39"/>
        <v>女子背泳ぎ  50m予選無差別</v>
      </c>
      <c r="Y345">
        <f t="shared" si="40"/>
        <v>806</v>
      </c>
      <c r="Z345" t="str">
        <f t="shared" si="41"/>
        <v/>
      </c>
      <c r="AA345" t="str">
        <f t="shared" si="42"/>
        <v>女子背泳ぎ  50m予選無差別</v>
      </c>
    </row>
    <row r="346" spans="14:27" x14ac:dyDescent="0.15">
      <c r="N346">
        <f>Sheet9!D347</f>
        <v>807</v>
      </c>
      <c r="O346">
        <f>Sheet9!E347</f>
        <v>2</v>
      </c>
      <c r="P346" t="str">
        <f>IFERROR(VLOOKUP(O346,Sheet6!A:B,2,0),"")</f>
        <v>女子</v>
      </c>
      <c r="Q346" t="str">
        <f>Sheet9!A347</f>
        <v>バタフライ　　</v>
      </c>
      <c r="R346" t="str">
        <f t="shared" si="38"/>
        <v>バタフライ</v>
      </c>
      <c r="S346" t="str">
        <f>Sheet9!B347</f>
        <v xml:space="preserve">  50m</v>
      </c>
      <c r="T346" t="s">
        <v>197</v>
      </c>
      <c r="U346" t="s">
        <v>198</v>
      </c>
      <c r="V346" t="str">
        <f t="shared" si="39"/>
        <v>女子バタフライ  50m予選無差別</v>
      </c>
      <c r="Y346">
        <f t="shared" si="40"/>
        <v>807</v>
      </c>
      <c r="Z346" t="str">
        <f t="shared" si="41"/>
        <v/>
      </c>
      <c r="AA346" t="str">
        <f t="shared" si="42"/>
        <v>女子バタフライ  50m予選無差別</v>
      </c>
    </row>
    <row r="347" spans="14:27" x14ac:dyDescent="0.15">
      <c r="N347">
        <f>Sheet9!D348</f>
        <v>808</v>
      </c>
      <c r="O347">
        <f>Sheet9!E348</f>
        <v>2</v>
      </c>
      <c r="P347" t="str">
        <f>IFERROR(VLOOKUP(O347,Sheet6!A:B,2,0),"")</f>
        <v>女子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197</v>
      </c>
      <c r="U347" t="s">
        <v>198</v>
      </c>
      <c r="V347" t="str">
        <f t="shared" si="39"/>
        <v>女子自由形  50m予選無差別</v>
      </c>
      <c r="Y347">
        <f t="shared" si="40"/>
        <v>808</v>
      </c>
      <c r="Z347" t="str">
        <f t="shared" si="41"/>
        <v/>
      </c>
      <c r="AA347" t="str">
        <f t="shared" si="42"/>
        <v>女子自由形  50m予選無差別</v>
      </c>
    </row>
    <row r="348" spans="14:27" x14ac:dyDescent="0.15">
      <c r="N348">
        <f>Sheet9!D349</f>
        <v>809</v>
      </c>
      <c r="O348">
        <f>Sheet9!E349</f>
        <v>2</v>
      </c>
      <c r="P348" t="str">
        <f>IFERROR(VLOOKUP(O348,Sheet6!A:B,2,0),"")</f>
        <v>女子</v>
      </c>
      <c r="Q348" t="str">
        <f>Sheet9!A349</f>
        <v>平泳ぎ　　　　</v>
      </c>
      <c r="R348" t="str">
        <f t="shared" si="38"/>
        <v>平泳ぎ</v>
      </c>
      <c r="S348" t="str">
        <f>Sheet9!B349</f>
        <v xml:space="preserve">  50m</v>
      </c>
      <c r="T348" t="s">
        <v>197</v>
      </c>
      <c r="U348" t="s">
        <v>198</v>
      </c>
      <c r="V348" t="str">
        <f t="shared" si="39"/>
        <v>女子平泳ぎ  50m予選無差別</v>
      </c>
      <c r="Y348">
        <f t="shared" si="40"/>
        <v>809</v>
      </c>
      <c r="Z348" t="str">
        <f t="shared" si="41"/>
        <v/>
      </c>
      <c r="AA348" t="str">
        <f t="shared" si="42"/>
        <v>女子平泳ぎ  50m予選無差別</v>
      </c>
    </row>
    <row r="349" spans="14:27" x14ac:dyDescent="0.15">
      <c r="N349">
        <f>Sheet9!D350</f>
        <v>810</v>
      </c>
      <c r="O349">
        <f>Sheet9!E350</f>
        <v>2</v>
      </c>
      <c r="P349" t="str">
        <f>IFERROR(VLOOKUP(O349,Sheet6!A:B,2,0),"")</f>
        <v>女子</v>
      </c>
      <c r="Q349" t="str">
        <f>Sheet9!A350</f>
        <v>バタフライ　　</v>
      </c>
      <c r="R349" t="str">
        <f t="shared" si="38"/>
        <v>バタフライ</v>
      </c>
      <c r="S349" t="str">
        <f>Sheet9!B350</f>
        <v xml:space="preserve">  50m</v>
      </c>
      <c r="T349" t="s">
        <v>197</v>
      </c>
      <c r="U349" t="s">
        <v>198</v>
      </c>
      <c r="V349" t="str">
        <f t="shared" si="39"/>
        <v>女子バタフライ  50m予選無差別</v>
      </c>
      <c r="Y349">
        <f t="shared" si="40"/>
        <v>810</v>
      </c>
      <c r="Z349" t="str">
        <f t="shared" si="41"/>
        <v/>
      </c>
      <c r="AA349" t="str">
        <f t="shared" si="42"/>
        <v>女子バタフライ  50m予選無差別</v>
      </c>
    </row>
    <row r="350" spans="14:27" x14ac:dyDescent="0.15">
      <c r="N350">
        <f>Sheet9!D351</f>
        <v>811</v>
      </c>
      <c r="O350">
        <f>Sheet9!E351</f>
        <v>2</v>
      </c>
      <c r="P350" t="str">
        <f>IFERROR(VLOOKUP(O350,Sheet6!A:B,2,0),"")</f>
        <v>女子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 50m</v>
      </c>
      <c r="T350" t="s">
        <v>197</v>
      </c>
      <c r="U350" t="s">
        <v>198</v>
      </c>
      <c r="V350" t="str">
        <f t="shared" si="39"/>
        <v>女子自由形  50m予選無差別</v>
      </c>
      <c r="Y350">
        <f t="shared" si="40"/>
        <v>811</v>
      </c>
      <c r="Z350" t="str">
        <f t="shared" si="41"/>
        <v/>
      </c>
      <c r="AA350" t="str">
        <f t="shared" si="42"/>
        <v>女子自由形  50m予選無差別</v>
      </c>
    </row>
    <row r="351" spans="14:27" x14ac:dyDescent="0.15">
      <c r="N351">
        <f>Sheet9!D352</f>
        <v>812</v>
      </c>
      <c r="O351">
        <f>Sheet9!E352</f>
        <v>2</v>
      </c>
      <c r="P351" t="str">
        <f>IFERROR(VLOOKUP(O351,Sheet6!A:B,2,0),"")</f>
        <v>女子</v>
      </c>
      <c r="Q351" t="str">
        <f>Sheet9!A352</f>
        <v>背泳ぎ　　　　</v>
      </c>
      <c r="R351" t="str">
        <f t="shared" si="38"/>
        <v>背泳ぎ</v>
      </c>
      <c r="S351" t="str">
        <f>Sheet9!B352</f>
        <v xml:space="preserve">  50m</v>
      </c>
      <c r="T351" t="s">
        <v>197</v>
      </c>
      <c r="U351" t="s">
        <v>198</v>
      </c>
      <c r="V351" t="str">
        <f t="shared" si="39"/>
        <v>女子背泳ぎ  50m予選無差別</v>
      </c>
      <c r="Y351">
        <f t="shared" si="40"/>
        <v>812</v>
      </c>
      <c r="Z351" t="str">
        <f t="shared" si="41"/>
        <v/>
      </c>
      <c r="AA351" t="str">
        <f t="shared" si="42"/>
        <v>女子背泳ぎ  50m予選無差別</v>
      </c>
    </row>
    <row r="352" spans="14:27" x14ac:dyDescent="0.15">
      <c r="N352">
        <f>Sheet9!D353</f>
        <v>813</v>
      </c>
      <c r="O352">
        <f>Sheet9!E353</f>
        <v>2</v>
      </c>
      <c r="P352" t="str">
        <f>IFERROR(VLOOKUP(O352,Sheet6!A:B,2,0),"")</f>
        <v>女子</v>
      </c>
      <c r="Q352" t="str">
        <f>Sheet9!A353</f>
        <v>バタフライ　　</v>
      </c>
      <c r="R352" t="str">
        <f t="shared" si="38"/>
        <v>バタフライ</v>
      </c>
      <c r="S352" t="str">
        <f>Sheet9!B353</f>
        <v xml:space="preserve">  50m</v>
      </c>
      <c r="T352" t="s">
        <v>197</v>
      </c>
      <c r="U352" t="s">
        <v>198</v>
      </c>
      <c r="V352" t="str">
        <f t="shared" si="39"/>
        <v>女子バタフライ  50m予選無差別</v>
      </c>
      <c r="Y352">
        <f t="shared" si="40"/>
        <v>813</v>
      </c>
      <c r="Z352" t="str">
        <f t="shared" si="41"/>
        <v/>
      </c>
      <c r="AA352" t="str">
        <f t="shared" si="42"/>
        <v>女子バタフライ  50m予選無差別</v>
      </c>
    </row>
    <row r="353" spans="14:27" x14ac:dyDescent="0.15">
      <c r="N353">
        <f>Sheet9!D354</f>
        <v>814</v>
      </c>
      <c r="O353">
        <f>Sheet9!E354</f>
        <v>2</v>
      </c>
      <c r="P353" t="str">
        <f>IFERROR(VLOOKUP(O353,Sheet6!A:B,2,0),"")</f>
        <v>女子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197</v>
      </c>
      <c r="U353" t="s">
        <v>198</v>
      </c>
      <c r="V353" t="str">
        <f t="shared" si="39"/>
        <v>女子自由形  50m予選無差別</v>
      </c>
      <c r="Y353">
        <f t="shared" si="40"/>
        <v>814</v>
      </c>
      <c r="Z353" t="str">
        <f t="shared" si="41"/>
        <v/>
      </c>
      <c r="AA353" t="str">
        <f t="shared" si="42"/>
        <v>女子自由形  50m予選無差別</v>
      </c>
    </row>
    <row r="354" spans="14:27" x14ac:dyDescent="0.15">
      <c r="N354">
        <f>Sheet9!D355</f>
        <v>815</v>
      </c>
      <c r="O354">
        <f>Sheet9!E355</f>
        <v>2</v>
      </c>
      <c r="P354" t="str">
        <f>IFERROR(VLOOKUP(O354,Sheet6!A:B,2,0),"")</f>
        <v>女子</v>
      </c>
      <c r="Q354" t="str">
        <f>Sheet9!A355</f>
        <v>背泳ぎ　　　　</v>
      </c>
      <c r="R354" t="str">
        <f t="shared" si="38"/>
        <v>背泳ぎ</v>
      </c>
      <c r="S354" t="str">
        <f>Sheet9!B355</f>
        <v xml:space="preserve">  50m</v>
      </c>
      <c r="T354" t="s">
        <v>197</v>
      </c>
      <c r="U354" t="s">
        <v>198</v>
      </c>
      <c r="V354" t="str">
        <f t="shared" si="39"/>
        <v>女子背泳ぎ  50m予選無差別</v>
      </c>
      <c r="Y354">
        <f t="shared" si="40"/>
        <v>815</v>
      </c>
      <c r="Z354" t="str">
        <f t="shared" si="41"/>
        <v/>
      </c>
      <c r="AA354" t="str">
        <f t="shared" si="42"/>
        <v>女子背泳ぎ  50m予選無差別</v>
      </c>
    </row>
    <row r="355" spans="14:27" x14ac:dyDescent="0.15">
      <c r="N355">
        <f>Sheet9!D356</f>
        <v>816</v>
      </c>
      <c r="O355">
        <f>Sheet9!E356</f>
        <v>2</v>
      </c>
      <c r="P355" t="str">
        <f>IFERROR(VLOOKUP(O355,Sheet6!A:B,2,0),"")</f>
        <v>女子</v>
      </c>
      <c r="Q355" t="str">
        <f>Sheet9!A356</f>
        <v>平泳ぎ　　　　</v>
      </c>
      <c r="R355" t="str">
        <f t="shared" si="38"/>
        <v>平泳ぎ</v>
      </c>
      <c r="S355" t="str">
        <f>Sheet9!B356</f>
        <v xml:space="preserve">  50m</v>
      </c>
      <c r="T355" t="s">
        <v>197</v>
      </c>
      <c r="U355" t="s">
        <v>198</v>
      </c>
      <c r="V355" t="str">
        <f t="shared" si="39"/>
        <v>女子平泳ぎ  50m予選無差別</v>
      </c>
      <c r="Y355">
        <f t="shared" si="40"/>
        <v>816</v>
      </c>
      <c r="Z355" t="str">
        <f t="shared" si="41"/>
        <v/>
      </c>
      <c r="AA355" t="str">
        <f t="shared" si="42"/>
        <v>女子平泳ぎ  50m予選無差別</v>
      </c>
    </row>
    <row r="356" spans="14:27" x14ac:dyDescent="0.15">
      <c r="N356">
        <f>Sheet9!D357</f>
        <v>817</v>
      </c>
      <c r="O356">
        <f>Sheet9!E357</f>
        <v>2</v>
      </c>
      <c r="P356" t="str">
        <f>IFERROR(VLOOKUP(O356,Sheet6!A:B,2,0),"")</f>
        <v>女子</v>
      </c>
      <c r="Q356" t="str">
        <f>Sheet9!A357</f>
        <v>バタフライ　　</v>
      </c>
      <c r="R356" t="str">
        <f t="shared" si="38"/>
        <v>バタフライ</v>
      </c>
      <c r="S356" t="str">
        <f>Sheet9!B357</f>
        <v xml:space="preserve">  50m</v>
      </c>
      <c r="T356" t="s">
        <v>197</v>
      </c>
      <c r="U356" t="s">
        <v>198</v>
      </c>
      <c r="V356" t="str">
        <f t="shared" si="39"/>
        <v>女子バタフライ  50m予選無差別</v>
      </c>
      <c r="Y356">
        <f t="shared" si="40"/>
        <v>817</v>
      </c>
      <c r="Z356" t="str">
        <f t="shared" si="41"/>
        <v/>
      </c>
      <c r="AA356" t="str">
        <f t="shared" si="42"/>
        <v>女子バタフライ  50m予選無差別</v>
      </c>
    </row>
    <row r="357" spans="14:27" x14ac:dyDescent="0.15">
      <c r="N357">
        <f>Sheet9!D358</f>
        <v>818</v>
      </c>
      <c r="O357">
        <f>Sheet9!E358</f>
        <v>2</v>
      </c>
      <c r="P357" t="str">
        <f>IFERROR(VLOOKUP(O357,Sheet6!A:B,2,0),"")</f>
        <v>女子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197</v>
      </c>
      <c r="U357" t="s">
        <v>198</v>
      </c>
      <c r="V357" t="str">
        <f t="shared" si="39"/>
        <v>女子自由形  50m予選無差別</v>
      </c>
      <c r="Y357">
        <f t="shared" si="40"/>
        <v>818</v>
      </c>
      <c r="Z357" t="str">
        <f t="shared" si="41"/>
        <v/>
      </c>
      <c r="AA357" t="str">
        <f t="shared" si="42"/>
        <v>女子自由形  50m予選無差別</v>
      </c>
    </row>
    <row r="358" spans="14:27" x14ac:dyDescent="0.15">
      <c r="N358">
        <f>Sheet9!D359</f>
        <v>819</v>
      </c>
      <c r="O358">
        <f>Sheet9!E359</f>
        <v>2</v>
      </c>
      <c r="P358" t="str">
        <f>IFERROR(VLOOKUP(O358,Sheet6!A:B,2,0),"")</f>
        <v>女子</v>
      </c>
      <c r="Q358" t="str">
        <f>Sheet9!A359</f>
        <v>背泳ぎ　　　　</v>
      </c>
      <c r="R358" t="str">
        <f t="shared" si="38"/>
        <v>背泳ぎ</v>
      </c>
      <c r="S358" t="str">
        <f>Sheet9!B359</f>
        <v xml:space="preserve">  50m</v>
      </c>
      <c r="T358" t="s">
        <v>197</v>
      </c>
      <c r="U358" t="s">
        <v>198</v>
      </c>
      <c r="V358" t="str">
        <f t="shared" si="39"/>
        <v>女子背泳ぎ  50m予選無差別</v>
      </c>
      <c r="Y358">
        <f t="shared" si="40"/>
        <v>819</v>
      </c>
      <c r="Z358" t="str">
        <f t="shared" si="41"/>
        <v/>
      </c>
      <c r="AA358" t="str">
        <f t="shared" si="42"/>
        <v>女子背泳ぎ  50m予選無差別</v>
      </c>
    </row>
    <row r="359" spans="14:27" x14ac:dyDescent="0.15">
      <c r="N359">
        <f>Sheet9!D360</f>
        <v>820</v>
      </c>
      <c r="O359">
        <f>Sheet9!E360</f>
        <v>2</v>
      </c>
      <c r="P359" t="str">
        <f>IFERROR(VLOOKUP(O359,Sheet6!A:B,2,0),"")</f>
        <v>女子</v>
      </c>
      <c r="Q359" t="str">
        <f>Sheet9!A360</f>
        <v>バタフライ　　</v>
      </c>
      <c r="R359" t="str">
        <f t="shared" si="38"/>
        <v>バタフライ</v>
      </c>
      <c r="S359" t="str">
        <f>Sheet9!B360</f>
        <v xml:space="preserve">  50m</v>
      </c>
      <c r="T359" t="s">
        <v>197</v>
      </c>
      <c r="U359" t="s">
        <v>198</v>
      </c>
      <c r="V359" t="str">
        <f t="shared" si="39"/>
        <v>女子バタフライ  50m予選無差別</v>
      </c>
      <c r="Y359">
        <f t="shared" si="40"/>
        <v>820</v>
      </c>
      <c r="Z359" t="str">
        <f t="shared" si="41"/>
        <v/>
      </c>
      <c r="AA359" t="str">
        <f t="shared" si="42"/>
        <v>女子バタフライ  50m予選無差別</v>
      </c>
    </row>
    <row r="360" spans="14:27" x14ac:dyDescent="0.15">
      <c r="N360">
        <f>Sheet9!D361</f>
        <v>821</v>
      </c>
      <c r="O360">
        <f>Sheet9!E361</f>
        <v>2</v>
      </c>
      <c r="P360" t="str">
        <f>IFERROR(VLOOKUP(O360,Sheet6!A:B,2,0),"")</f>
        <v>女子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 50m</v>
      </c>
      <c r="T360" t="s">
        <v>197</v>
      </c>
      <c r="U360" t="s">
        <v>198</v>
      </c>
      <c r="V360" t="str">
        <f t="shared" si="39"/>
        <v>女子自由形  50m予選無差別</v>
      </c>
      <c r="Y360">
        <f t="shared" si="40"/>
        <v>821</v>
      </c>
      <c r="Z360" t="str">
        <f t="shared" si="41"/>
        <v/>
      </c>
      <c r="AA360" t="str">
        <f t="shared" si="42"/>
        <v>女子自由形  50m予選無差別</v>
      </c>
    </row>
    <row r="361" spans="14:27" x14ac:dyDescent="0.15">
      <c r="N361">
        <f>Sheet9!D362</f>
        <v>822</v>
      </c>
      <c r="O361">
        <f>Sheet9!E362</f>
        <v>2</v>
      </c>
      <c r="P361" t="str">
        <f>IFERROR(VLOOKUP(O361,Sheet6!A:B,2,0),"")</f>
        <v>女子</v>
      </c>
      <c r="Q361" t="str">
        <f>Sheet9!A362</f>
        <v>背泳ぎ　　　　</v>
      </c>
      <c r="R361" t="str">
        <f t="shared" si="38"/>
        <v>背泳ぎ</v>
      </c>
      <c r="S361" t="str">
        <f>Sheet9!B362</f>
        <v xml:space="preserve">  50m</v>
      </c>
      <c r="T361" t="s">
        <v>197</v>
      </c>
      <c r="U361" t="s">
        <v>198</v>
      </c>
      <c r="V361" t="str">
        <f t="shared" si="39"/>
        <v>女子背泳ぎ  50m予選無差別</v>
      </c>
      <c r="Y361">
        <f t="shared" si="40"/>
        <v>822</v>
      </c>
      <c r="Z361" t="str">
        <f t="shared" si="41"/>
        <v/>
      </c>
      <c r="AA361" t="str">
        <f t="shared" si="42"/>
        <v>女子背泳ぎ  50m予選無差別</v>
      </c>
    </row>
    <row r="362" spans="14:27" x14ac:dyDescent="0.15">
      <c r="N362">
        <f>Sheet9!D363</f>
        <v>823</v>
      </c>
      <c r="O362">
        <f>Sheet9!E363</f>
        <v>2</v>
      </c>
      <c r="P362" t="str">
        <f>IFERROR(VLOOKUP(O362,Sheet6!A:B,2,0),"")</f>
        <v>女子</v>
      </c>
      <c r="Q362" t="str">
        <f>Sheet9!A363</f>
        <v>バタフライ　　</v>
      </c>
      <c r="R362" t="str">
        <f t="shared" si="38"/>
        <v>バタフライ</v>
      </c>
      <c r="S362" t="str">
        <f>Sheet9!B363</f>
        <v xml:space="preserve">  50m</v>
      </c>
      <c r="T362" t="s">
        <v>197</v>
      </c>
      <c r="U362" t="s">
        <v>198</v>
      </c>
      <c r="V362" t="str">
        <f t="shared" si="39"/>
        <v>女子バタフライ  50m予選無差別</v>
      </c>
      <c r="Y362">
        <f t="shared" si="40"/>
        <v>823</v>
      </c>
      <c r="Z362" t="str">
        <f t="shared" si="41"/>
        <v/>
      </c>
      <c r="AA362" t="str">
        <f t="shared" si="42"/>
        <v>女子バタフライ  50m予選無差別</v>
      </c>
    </row>
    <row r="363" spans="14:27" x14ac:dyDescent="0.15">
      <c r="N363">
        <f>Sheet9!D364</f>
        <v>824</v>
      </c>
      <c r="O363">
        <f>Sheet9!E364</f>
        <v>2</v>
      </c>
      <c r="P363" t="str">
        <f>IFERROR(VLOOKUP(O363,Sheet6!A:B,2,0),"")</f>
        <v>女子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 50m</v>
      </c>
      <c r="T363" t="s">
        <v>197</v>
      </c>
      <c r="U363" t="s">
        <v>198</v>
      </c>
      <c r="V363" t="str">
        <f t="shared" si="39"/>
        <v>女子自由形  50m予選無差別</v>
      </c>
      <c r="Y363">
        <f t="shared" si="40"/>
        <v>824</v>
      </c>
      <c r="Z363" t="str">
        <f t="shared" si="41"/>
        <v/>
      </c>
      <c r="AA363" t="str">
        <f t="shared" si="42"/>
        <v>女子自由形  50m予選無差別</v>
      </c>
    </row>
    <row r="364" spans="14:27" x14ac:dyDescent="0.15">
      <c r="N364">
        <f>Sheet9!D365</f>
        <v>825</v>
      </c>
      <c r="O364">
        <f>Sheet9!E365</f>
        <v>2</v>
      </c>
      <c r="P364" t="str">
        <f>IFERROR(VLOOKUP(O364,Sheet6!A:B,2,0),"")</f>
        <v>女子</v>
      </c>
      <c r="Q364" t="str">
        <f>Sheet9!A365</f>
        <v>背泳ぎ　　　　</v>
      </c>
      <c r="R364" t="str">
        <f t="shared" si="38"/>
        <v>背泳ぎ</v>
      </c>
      <c r="S364" t="str">
        <f>Sheet9!B365</f>
        <v xml:space="preserve">  50m</v>
      </c>
      <c r="T364" t="s">
        <v>197</v>
      </c>
      <c r="U364" t="s">
        <v>198</v>
      </c>
      <c r="V364" t="str">
        <f t="shared" si="39"/>
        <v>女子背泳ぎ  50m予選無差別</v>
      </c>
      <c r="Y364">
        <f t="shared" si="40"/>
        <v>825</v>
      </c>
      <c r="Z364" t="str">
        <f t="shared" si="41"/>
        <v/>
      </c>
      <c r="AA364" t="str">
        <f t="shared" si="42"/>
        <v>女子背泳ぎ  50m予選無差別</v>
      </c>
    </row>
    <row r="365" spans="14:27" x14ac:dyDescent="0.15">
      <c r="N365">
        <f>Sheet9!D366</f>
        <v>826</v>
      </c>
      <c r="O365">
        <f>Sheet9!E366</f>
        <v>2</v>
      </c>
      <c r="P365" t="str">
        <f>IFERROR(VLOOKUP(O365,Sheet6!A:B,2,0),"")</f>
        <v>女子</v>
      </c>
      <c r="Q365" t="str">
        <f>Sheet9!A366</f>
        <v>平泳ぎ　　　　</v>
      </c>
      <c r="R365" t="str">
        <f t="shared" si="38"/>
        <v>平泳ぎ</v>
      </c>
      <c r="S365" t="str">
        <f>Sheet9!B366</f>
        <v xml:space="preserve">  50m</v>
      </c>
      <c r="T365" t="s">
        <v>197</v>
      </c>
      <c r="U365" t="s">
        <v>198</v>
      </c>
      <c r="V365" t="str">
        <f t="shared" si="39"/>
        <v>女子平泳ぎ  50m予選無差別</v>
      </c>
      <c r="Y365">
        <f t="shared" si="40"/>
        <v>826</v>
      </c>
      <c r="Z365" t="str">
        <f t="shared" si="41"/>
        <v/>
      </c>
      <c r="AA365" t="str">
        <f t="shared" si="42"/>
        <v>女子平泳ぎ  50m予選無差別</v>
      </c>
    </row>
    <row r="366" spans="14:27" x14ac:dyDescent="0.15">
      <c r="N366">
        <f>Sheet9!D367</f>
        <v>827</v>
      </c>
      <c r="O366">
        <f>Sheet9!E367</f>
        <v>2</v>
      </c>
      <c r="P366" t="str">
        <f>IFERROR(VLOOKUP(O366,Sheet6!A:B,2,0),"")</f>
        <v>女子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 50m</v>
      </c>
      <c r="T366" t="s">
        <v>197</v>
      </c>
      <c r="U366" t="s">
        <v>198</v>
      </c>
      <c r="V366" t="str">
        <f t="shared" si="39"/>
        <v>女子バタフライ  50m予選無差別</v>
      </c>
      <c r="Y366">
        <f t="shared" si="40"/>
        <v>827</v>
      </c>
      <c r="Z366" t="str">
        <f t="shared" si="41"/>
        <v/>
      </c>
      <c r="AA366" t="str">
        <f t="shared" si="42"/>
        <v>女子バタフライ  50m予選無差別</v>
      </c>
    </row>
    <row r="367" spans="14:27" x14ac:dyDescent="0.15">
      <c r="N367">
        <f>Sheet9!D368</f>
        <v>828</v>
      </c>
      <c r="O367">
        <f>Sheet9!E368</f>
        <v>1</v>
      </c>
      <c r="P367" t="str">
        <f>IFERROR(VLOOKUP(O367,Sheet6!A:B,2,0),"")</f>
        <v>男子</v>
      </c>
      <c r="Q367" t="str">
        <f>Sheet9!A368</f>
        <v>自由形　　　　</v>
      </c>
      <c r="R367" t="str">
        <f t="shared" si="38"/>
        <v>自由形</v>
      </c>
      <c r="S367" t="str">
        <f>Sheet9!B368</f>
        <v xml:space="preserve"> 200m</v>
      </c>
      <c r="T367" t="s">
        <v>197</v>
      </c>
      <c r="U367" t="s">
        <v>198</v>
      </c>
      <c r="V367" t="str">
        <f t="shared" si="39"/>
        <v>男子自由形 200m予選無差別</v>
      </c>
      <c r="Y367">
        <f t="shared" si="40"/>
        <v>828</v>
      </c>
      <c r="Z367" t="str">
        <f t="shared" si="41"/>
        <v/>
      </c>
      <c r="AA367" t="str">
        <f t="shared" si="42"/>
        <v>男子自由形 200m予選無差別</v>
      </c>
    </row>
    <row r="368" spans="14:27" x14ac:dyDescent="0.15">
      <c r="N368">
        <f>Sheet9!D369</f>
        <v>829</v>
      </c>
      <c r="O368">
        <f>Sheet9!E369</f>
        <v>1</v>
      </c>
      <c r="P368" t="str">
        <f>IFERROR(VLOOKUP(O368,Sheet6!A:B,2,0),"")</f>
        <v>男子</v>
      </c>
      <c r="Q368" t="str">
        <f>Sheet9!A369</f>
        <v>バタフライ　　</v>
      </c>
      <c r="R368" t="str">
        <f t="shared" si="38"/>
        <v>バタフライ</v>
      </c>
      <c r="S368" t="str">
        <f>Sheet9!B369</f>
        <v xml:space="preserve">  50m</v>
      </c>
      <c r="T368" t="s">
        <v>197</v>
      </c>
      <c r="U368" t="s">
        <v>198</v>
      </c>
      <c r="V368" t="str">
        <f t="shared" si="39"/>
        <v>男子バタフライ  50m予選無差別</v>
      </c>
      <c r="Y368">
        <f t="shared" si="40"/>
        <v>829</v>
      </c>
      <c r="Z368" t="str">
        <f t="shared" si="41"/>
        <v/>
      </c>
      <c r="AA368" t="str">
        <f t="shared" si="42"/>
        <v>男子バタフライ  50m予選無差別</v>
      </c>
    </row>
    <row r="369" spans="14:27" x14ac:dyDescent="0.15">
      <c r="N369">
        <f>Sheet9!D370</f>
        <v>830</v>
      </c>
      <c r="O369">
        <f>Sheet9!E370</f>
        <v>1</v>
      </c>
      <c r="P369" t="str">
        <f>IFERROR(VLOOKUP(O369,Sheet6!A:B,2,0),"")</f>
        <v>男子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197</v>
      </c>
      <c r="U369" t="s">
        <v>198</v>
      </c>
      <c r="V369" t="str">
        <f t="shared" si="39"/>
        <v>男子自由形  50m予選無差別</v>
      </c>
      <c r="Y369">
        <f t="shared" si="40"/>
        <v>830</v>
      </c>
      <c r="Z369" t="str">
        <f t="shared" si="41"/>
        <v/>
      </c>
      <c r="AA369" t="str">
        <f t="shared" si="42"/>
        <v>男子自由形  50m予選無差別</v>
      </c>
    </row>
    <row r="370" spans="14:27" x14ac:dyDescent="0.15">
      <c r="N370">
        <f>Sheet9!D371</f>
        <v>831</v>
      </c>
      <c r="O370">
        <f>Sheet9!E371</f>
        <v>1</v>
      </c>
      <c r="P370" t="str">
        <f>IFERROR(VLOOKUP(O370,Sheet6!A:B,2,0),"")</f>
        <v>男子</v>
      </c>
      <c r="Q370" t="str">
        <f>Sheet9!A371</f>
        <v>自由形　　　　</v>
      </c>
      <c r="R370" t="str">
        <f t="shared" si="38"/>
        <v>自由形</v>
      </c>
      <c r="S370" t="str">
        <f>Sheet9!B371</f>
        <v xml:space="preserve"> 200m</v>
      </c>
      <c r="T370" t="s">
        <v>197</v>
      </c>
      <c r="U370" t="s">
        <v>198</v>
      </c>
      <c r="V370" t="str">
        <f t="shared" si="39"/>
        <v>男子自由形 200m予選無差別</v>
      </c>
      <c r="Y370">
        <f t="shared" si="40"/>
        <v>831</v>
      </c>
      <c r="Z370" t="str">
        <f t="shared" si="41"/>
        <v/>
      </c>
      <c r="AA370" t="str">
        <f t="shared" si="42"/>
        <v>男子自由形 200m予選無差別</v>
      </c>
    </row>
    <row r="371" spans="14:27" x14ac:dyDescent="0.15">
      <c r="N371">
        <f>Sheet9!D372</f>
        <v>832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100m</v>
      </c>
      <c r="T371" t="s">
        <v>197</v>
      </c>
      <c r="U371" t="s">
        <v>198</v>
      </c>
      <c r="V371" t="str">
        <f t="shared" si="39"/>
        <v>男子自由形 100m予選無差別</v>
      </c>
      <c r="Y371">
        <f t="shared" si="40"/>
        <v>832</v>
      </c>
      <c r="Z371" t="str">
        <f t="shared" si="41"/>
        <v/>
      </c>
      <c r="AA371" t="str">
        <f t="shared" si="42"/>
        <v>男子自由形 100m予選無差別</v>
      </c>
    </row>
    <row r="372" spans="14:27" x14ac:dyDescent="0.15">
      <c r="N372">
        <f>Sheet9!D373</f>
        <v>833</v>
      </c>
      <c r="O372">
        <f>Sheet9!E373</f>
        <v>1</v>
      </c>
      <c r="P372" t="str">
        <f>IFERROR(VLOOKUP(O372,Sheet6!A:B,2,0),"")</f>
        <v>男子</v>
      </c>
      <c r="Q372" t="str">
        <f>Sheet9!A373</f>
        <v>バタフライ　　</v>
      </c>
      <c r="R372" t="str">
        <f t="shared" si="38"/>
        <v>バタフライ</v>
      </c>
      <c r="S372" t="str">
        <f>Sheet9!B373</f>
        <v xml:space="preserve">  50m</v>
      </c>
      <c r="T372" t="s">
        <v>197</v>
      </c>
      <c r="U372" t="s">
        <v>198</v>
      </c>
      <c r="V372" t="str">
        <f t="shared" si="39"/>
        <v>男子バタフライ  50m予選無差別</v>
      </c>
      <c r="Y372">
        <f t="shared" si="40"/>
        <v>833</v>
      </c>
      <c r="Z372" t="str">
        <f t="shared" si="41"/>
        <v/>
      </c>
      <c r="AA372" t="str">
        <f t="shared" si="42"/>
        <v>男子バタフライ  50m予選無差別</v>
      </c>
    </row>
    <row r="373" spans="14:27" x14ac:dyDescent="0.15">
      <c r="N373">
        <f>Sheet9!D374</f>
        <v>834</v>
      </c>
      <c r="O373">
        <f>Sheet9!E374</f>
        <v>2</v>
      </c>
      <c r="P373" t="str">
        <f>IFERROR(VLOOKUP(O373,Sheet6!A:B,2,0),"")</f>
        <v>女子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197</v>
      </c>
      <c r="U373" t="s">
        <v>198</v>
      </c>
      <c r="V373" t="str">
        <f t="shared" si="39"/>
        <v>女子自由形  50m予選無差別</v>
      </c>
      <c r="Y373">
        <f t="shared" si="40"/>
        <v>834</v>
      </c>
      <c r="Z373" t="str">
        <f t="shared" si="41"/>
        <v/>
      </c>
      <c r="AA373" t="str">
        <f t="shared" si="42"/>
        <v>女子自由形  50m予選無差別</v>
      </c>
    </row>
    <row r="374" spans="14:27" x14ac:dyDescent="0.15">
      <c r="N374">
        <f>Sheet9!D375</f>
        <v>835</v>
      </c>
      <c r="O374">
        <f>Sheet9!E375</f>
        <v>2</v>
      </c>
      <c r="P374" t="str">
        <f>IFERROR(VLOOKUP(O374,Sheet6!A:B,2,0),"")</f>
        <v>女子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100m</v>
      </c>
      <c r="T374" t="s">
        <v>197</v>
      </c>
      <c r="U374" t="s">
        <v>198</v>
      </c>
      <c r="V374" t="str">
        <f t="shared" si="39"/>
        <v>女子自由形 100m予選無差別</v>
      </c>
      <c r="Y374">
        <f t="shared" si="40"/>
        <v>835</v>
      </c>
      <c r="Z374" t="str">
        <f t="shared" si="41"/>
        <v/>
      </c>
      <c r="AA374" t="str">
        <f t="shared" si="42"/>
        <v>女子自由形 100m予選無差別</v>
      </c>
    </row>
    <row r="375" spans="14:27" x14ac:dyDescent="0.15">
      <c r="N375">
        <f>Sheet9!D376</f>
        <v>836</v>
      </c>
      <c r="O375">
        <f>Sheet9!E376</f>
        <v>2</v>
      </c>
      <c r="P375" t="str">
        <f>IFERROR(VLOOKUP(O375,Sheet6!A:B,2,0),"")</f>
        <v>女子</v>
      </c>
      <c r="Q375" t="str">
        <f>Sheet9!A376</f>
        <v>個人メドレー　</v>
      </c>
      <c r="R375" t="str">
        <f t="shared" si="38"/>
        <v>個人メドレー</v>
      </c>
      <c r="S375" t="str">
        <f>Sheet9!B376</f>
        <v xml:space="preserve"> 200m</v>
      </c>
      <c r="T375" t="s">
        <v>197</v>
      </c>
      <c r="U375" t="s">
        <v>198</v>
      </c>
      <c r="V375" t="str">
        <f t="shared" si="39"/>
        <v>女子個人メドレー 200m予選無差別</v>
      </c>
      <c r="Y375">
        <f t="shared" si="40"/>
        <v>836</v>
      </c>
      <c r="Z375" t="str">
        <f t="shared" si="41"/>
        <v/>
      </c>
      <c r="AA375" t="str">
        <f t="shared" si="42"/>
        <v>女子個人メドレー 200m予選無差別</v>
      </c>
    </row>
    <row r="376" spans="14:27" x14ac:dyDescent="0.15">
      <c r="N376">
        <f>Sheet9!D377</f>
        <v>837</v>
      </c>
      <c r="O376">
        <f>Sheet9!E377</f>
        <v>2</v>
      </c>
      <c r="P376" t="str">
        <f>IFERROR(VLOOKUP(O376,Sheet6!A:B,2,0),"")</f>
        <v>女子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 50m</v>
      </c>
      <c r="T376" t="s">
        <v>197</v>
      </c>
      <c r="U376" t="s">
        <v>198</v>
      </c>
      <c r="V376" t="str">
        <f t="shared" si="39"/>
        <v>女子自由形  50m予選無差別</v>
      </c>
      <c r="Y376">
        <f t="shared" si="40"/>
        <v>837</v>
      </c>
      <c r="Z376" t="str">
        <f t="shared" si="41"/>
        <v/>
      </c>
      <c r="AA376" t="str">
        <f t="shared" si="42"/>
        <v>女子自由形  50m予選無差別</v>
      </c>
    </row>
    <row r="377" spans="14:27" x14ac:dyDescent="0.15">
      <c r="N377">
        <f>Sheet9!D378</f>
        <v>838</v>
      </c>
      <c r="O377">
        <f>Sheet9!E378</f>
        <v>2</v>
      </c>
      <c r="P377" t="str">
        <f>IFERROR(VLOOKUP(O377,Sheet6!A:B,2,0),"")</f>
        <v>女子</v>
      </c>
      <c r="Q377" t="str">
        <f>Sheet9!A378</f>
        <v>バタフライ　　</v>
      </c>
      <c r="R377" t="str">
        <f t="shared" si="38"/>
        <v>バタフライ</v>
      </c>
      <c r="S377" t="str">
        <f>Sheet9!B378</f>
        <v xml:space="preserve">  50m</v>
      </c>
      <c r="T377" t="s">
        <v>197</v>
      </c>
      <c r="U377" t="s">
        <v>198</v>
      </c>
      <c r="V377" t="str">
        <f t="shared" si="39"/>
        <v>女子バタフライ  50m予選無差別</v>
      </c>
      <c r="Y377">
        <f t="shared" si="40"/>
        <v>838</v>
      </c>
      <c r="Z377" t="str">
        <f t="shared" si="41"/>
        <v/>
      </c>
      <c r="AA377" t="str">
        <f t="shared" si="42"/>
        <v>女子バタフライ  50m予選無差別</v>
      </c>
    </row>
    <row r="378" spans="14:27" x14ac:dyDescent="0.15">
      <c r="N378">
        <f>Sheet9!D379</f>
        <v>839</v>
      </c>
      <c r="O378">
        <f>Sheet9!E379</f>
        <v>2</v>
      </c>
      <c r="P378" t="str">
        <f>IFERROR(VLOOKUP(O378,Sheet6!A:B,2,0),"")</f>
        <v>女子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100m</v>
      </c>
      <c r="T378" t="s">
        <v>197</v>
      </c>
      <c r="U378" t="s">
        <v>198</v>
      </c>
      <c r="V378" t="str">
        <f t="shared" si="39"/>
        <v>女子自由形 100m予選無差別</v>
      </c>
      <c r="Y378">
        <f t="shared" si="40"/>
        <v>839</v>
      </c>
      <c r="Z378" t="str">
        <f t="shared" si="41"/>
        <v/>
      </c>
      <c r="AA378" t="str">
        <f t="shared" si="42"/>
        <v>女子自由形 100m予選無差別</v>
      </c>
    </row>
    <row r="379" spans="14:27" x14ac:dyDescent="0.15">
      <c r="N379">
        <f>Sheet9!D380</f>
        <v>840</v>
      </c>
      <c r="O379">
        <f>Sheet9!E380</f>
        <v>2</v>
      </c>
      <c r="P379" t="str">
        <f>IFERROR(VLOOKUP(O379,Sheet6!A:B,2,0),"")</f>
        <v>女子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200m</v>
      </c>
      <c r="T379" t="s">
        <v>197</v>
      </c>
      <c r="U379" t="s">
        <v>198</v>
      </c>
      <c r="V379" t="str">
        <f t="shared" ref="V379:V442" si="44">CONCATENATE(P379,R379,S379,T379,U379)</f>
        <v>女子自由形 200m予選無差別</v>
      </c>
      <c r="Y379">
        <f t="shared" ref="Y379:Y442" si="45">N379</f>
        <v>840</v>
      </c>
      <c r="Z379" t="str">
        <f t="shared" ref="Z379:Z442" si="46">IFERROR(VLOOKUP(V379,I:M,5,0),"")</f>
        <v/>
      </c>
      <c r="AA379" t="str">
        <f t="shared" ref="AA379:AA442" si="47">V379</f>
        <v>女子自由形 200m予選無差別</v>
      </c>
    </row>
    <row r="380" spans="14:27" x14ac:dyDescent="0.15">
      <c r="N380">
        <f>Sheet9!D381</f>
        <v>841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 50m</v>
      </c>
      <c r="T380" t="s">
        <v>197</v>
      </c>
      <c r="U380" t="s">
        <v>198</v>
      </c>
      <c r="V380" t="str">
        <f t="shared" si="44"/>
        <v>女子自由形  50m予選無差別</v>
      </c>
      <c r="Y380">
        <f t="shared" si="45"/>
        <v>841</v>
      </c>
      <c r="Z380" t="str">
        <f t="shared" si="46"/>
        <v/>
      </c>
      <c r="AA380" t="str">
        <f t="shared" si="47"/>
        <v>女子自由形  50m予選無差別</v>
      </c>
    </row>
    <row r="381" spans="14:27" x14ac:dyDescent="0.15">
      <c r="N381">
        <f>Sheet9!D382</f>
        <v>842</v>
      </c>
      <c r="O381">
        <f>Sheet9!E382</f>
        <v>2</v>
      </c>
      <c r="P381" t="str">
        <f>IFERROR(VLOOKUP(O381,Sheet6!A:B,2,0),"")</f>
        <v>女子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200m</v>
      </c>
      <c r="T381" t="s">
        <v>197</v>
      </c>
      <c r="U381" t="s">
        <v>198</v>
      </c>
      <c r="V381" t="str">
        <f t="shared" si="44"/>
        <v>女子自由形 200m予選無差別</v>
      </c>
      <c r="Y381">
        <f t="shared" si="45"/>
        <v>842</v>
      </c>
      <c r="Z381" t="str">
        <f t="shared" si="46"/>
        <v/>
      </c>
      <c r="AA381" t="str">
        <f t="shared" si="47"/>
        <v>女子自由形 200m予選無差別</v>
      </c>
    </row>
    <row r="382" spans="14:27" x14ac:dyDescent="0.15">
      <c r="N382">
        <f>Sheet9!D383</f>
        <v>843</v>
      </c>
      <c r="O382">
        <f>Sheet9!E383</f>
        <v>2</v>
      </c>
      <c r="P382" t="str">
        <f>IFERROR(VLOOKUP(O382,Sheet6!A:B,2,0),"")</f>
        <v>女子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100m</v>
      </c>
      <c r="T382" t="s">
        <v>197</v>
      </c>
      <c r="U382" t="s">
        <v>198</v>
      </c>
      <c r="V382" t="str">
        <f t="shared" si="44"/>
        <v>女子自由形 100m予選無差別</v>
      </c>
      <c r="Y382">
        <f t="shared" si="45"/>
        <v>843</v>
      </c>
      <c r="Z382" t="str">
        <f t="shared" si="46"/>
        <v/>
      </c>
      <c r="AA382" t="str">
        <f t="shared" si="47"/>
        <v>女子自由形 100m予選無差別</v>
      </c>
    </row>
    <row r="383" spans="14:27" x14ac:dyDescent="0.15">
      <c r="N383">
        <f>Sheet9!D384</f>
        <v>844</v>
      </c>
      <c r="O383">
        <f>Sheet9!E384</f>
        <v>2</v>
      </c>
      <c r="P383" t="str">
        <f>IFERROR(VLOOKUP(O383,Sheet6!A:B,2,0),"")</f>
        <v>女子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200m</v>
      </c>
      <c r="T383" t="s">
        <v>197</v>
      </c>
      <c r="U383" t="s">
        <v>198</v>
      </c>
      <c r="V383" t="str">
        <f t="shared" si="44"/>
        <v>女子自由形 200m予選無差別</v>
      </c>
      <c r="Y383">
        <f t="shared" si="45"/>
        <v>844</v>
      </c>
      <c r="Z383" t="str">
        <f t="shared" si="46"/>
        <v/>
      </c>
      <c r="AA383" t="str">
        <f t="shared" si="47"/>
        <v>女子自由形 200m予選無差別</v>
      </c>
    </row>
    <row r="384" spans="14:27" x14ac:dyDescent="0.15">
      <c r="N384">
        <f>Sheet9!D385</f>
        <v>845</v>
      </c>
      <c r="O384">
        <f>Sheet9!E385</f>
        <v>2</v>
      </c>
      <c r="P384" t="str">
        <f>IFERROR(VLOOKUP(O384,Sheet6!A:B,2,0),"")</f>
        <v>女子</v>
      </c>
      <c r="Q384" t="str">
        <f>Sheet9!A385</f>
        <v>バタフライ　　</v>
      </c>
      <c r="R384" t="str">
        <f t="shared" si="43"/>
        <v>バタフライ</v>
      </c>
      <c r="S384" t="str">
        <f>Sheet9!B385</f>
        <v xml:space="preserve"> 100m</v>
      </c>
      <c r="T384" t="s">
        <v>197</v>
      </c>
      <c r="U384" t="s">
        <v>198</v>
      </c>
      <c r="V384" t="str">
        <f t="shared" si="44"/>
        <v>女子バタフライ 100m予選無差別</v>
      </c>
      <c r="Y384">
        <f t="shared" si="45"/>
        <v>845</v>
      </c>
      <c r="Z384" t="str">
        <f t="shared" si="46"/>
        <v/>
      </c>
      <c r="AA384" t="str">
        <f t="shared" si="47"/>
        <v>女子バタフライ 100m予選無差別</v>
      </c>
    </row>
    <row r="385" spans="14:27" x14ac:dyDescent="0.15">
      <c r="N385">
        <f>Sheet9!D386</f>
        <v>846</v>
      </c>
      <c r="O385">
        <f>Sheet9!E386</f>
        <v>2</v>
      </c>
      <c r="P385" t="str">
        <f>IFERROR(VLOOKUP(O385,Sheet6!A:B,2,0),"")</f>
        <v>女子</v>
      </c>
      <c r="Q385" t="str">
        <f>Sheet9!A386</f>
        <v>自由形　　　　</v>
      </c>
      <c r="R385" t="str">
        <f t="shared" si="43"/>
        <v>自由形</v>
      </c>
      <c r="S385" t="str">
        <f>Sheet9!B386</f>
        <v xml:space="preserve">  50m</v>
      </c>
      <c r="T385" t="s">
        <v>197</v>
      </c>
      <c r="U385" t="s">
        <v>198</v>
      </c>
      <c r="V385" t="str">
        <f t="shared" si="44"/>
        <v>女子自由形  50m予選無差別</v>
      </c>
      <c r="Y385">
        <f t="shared" si="45"/>
        <v>846</v>
      </c>
      <c r="Z385" t="str">
        <f t="shared" si="46"/>
        <v/>
      </c>
      <c r="AA385" t="str">
        <f t="shared" si="47"/>
        <v>女子自由形  50m予選無差別</v>
      </c>
    </row>
    <row r="386" spans="14:27" x14ac:dyDescent="0.15">
      <c r="N386">
        <f>Sheet9!D387</f>
        <v>847</v>
      </c>
      <c r="O386">
        <f>Sheet9!E387</f>
        <v>2</v>
      </c>
      <c r="P386" t="str">
        <f>IFERROR(VLOOKUP(O386,Sheet6!A:B,2,0),"")</f>
        <v>女子</v>
      </c>
      <c r="Q386" t="str">
        <f>Sheet9!A387</f>
        <v>平泳ぎ　　　　</v>
      </c>
      <c r="R386" t="str">
        <f t="shared" si="43"/>
        <v>平泳ぎ</v>
      </c>
      <c r="S386" t="str">
        <f>Sheet9!B387</f>
        <v xml:space="preserve">  50m</v>
      </c>
      <c r="T386" t="s">
        <v>197</v>
      </c>
      <c r="U386" t="s">
        <v>198</v>
      </c>
      <c r="V386" t="str">
        <f t="shared" si="44"/>
        <v>女子平泳ぎ  50m予選無差別</v>
      </c>
      <c r="Y386">
        <f t="shared" si="45"/>
        <v>847</v>
      </c>
      <c r="Z386" t="str">
        <f t="shared" si="46"/>
        <v/>
      </c>
      <c r="AA386" t="str">
        <f t="shared" si="47"/>
        <v>女子平泳ぎ  50m予選無差別</v>
      </c>
    </row>
    <row r="387" spans="14:27" x14ac:dyDescent="0.15">
      <c r="N387">
        <f>Sheet9!D388</f>
        <v>848</v>
      </c>
      <c r="O387">
        <f>Sheet9!E388</f>
        <v>2</v>
      </c>
      <c r="P387" t="str">
        <f>IFERROR(VLOOKUP(O387,Sheet6!A:B,2,0),"")</f>
        <v>女子</v>
      </c>
      <c r="Q387" t="str">
        <f>Sheet9!A388</f>
        <v>個人メドレー　</v>
      </c>
      <c r="R387" t="str">
        <f t="shared" si="43"/>
        <v>個人メドレー</v>
      </c>
      <c r="S387" t="str">
        <f>Sheet9!B388</f>
        <v xml:space="preserve"> 400m</v>
      </c>
      <c r="T387" t="s">
        <v>197</v>
      </c>
      <c r="U387" t="s">
        <v>198</v>
      </c>
      <c r="V387" t="str">
        <f t="shared" si="44"/>
        <v>女子個人メドレー 400m予選無差別</v>
      </c>
      <c r="Y387">
        <f t="shared" si="45"/>
        <v>848</v>
      </c>
      <c r="Z387" t="str">
        <f t="shared" si="46"/>
        <v/>
      </c>
      <c r="AA387" t="str">
        <f t="shared" si="47"/>
        <v>女子個人メドレー 400m予選無差別</v>
      </c>
    </row>
    <row r="388" spans="14:27" x14ac:dyDescent="0.15">
      <c r="N388">
        <f>Sheet9!D389</f>
        <v>849</v>
      </c>
      <c r="O388">
        <f>Sheet9!E389</f>
        <v>2</v>
      </c>
      <c r="P388" t="str">
        <f>IFERROR(VLOOKUP(O388,Sheet6!A:B,2,0),"")</f>
        <v>女子</v>
      </c>
      <c r="Q388" t="str">
        <f>Sheet9!A389</f>
        <v>個人メドレー　</v>
      </c>
      <c r="R388" t="str">
        <f t="shared" si="43"/>
        <v>個人メドレー</v>
      </c>
      <c r="S388" t="str">
        <f>Sheet9!B389</f>
        <v xml:space="preserve"> 200m</v>
      </c>
      <c r="T388" t="s">
        <v>197</v>
      </c>
      <c r="U388" t="s">
        <v>198</v>
      </c>
      <c r="V388" t="str">
        <f t="shared" si="44"/>
        <v>女子個人メドレー 200m予選無差別</v>
      </c>
      <c r="Y388">
        <f t="shared" si="45"/>
        <v>849</v>
      </c>
      <c r="Z388" t="str">
        <f t="shared" si="46"/>
        <v/>
      </c>
      <c r="AA388" t="str">
        <f t="shared" si="47"/>
        <v>女子個人メドレー 200m予選無差別</v>
      </c>
    </row>
    <row r="389" spans="14:27" x14ac:dyDescent="0.15">
      <c r="N389">
        <f>Sheet9!D390</f>
        <v>1242</v>
      </c>
      <c r="O389">
        <f>Sheet9!E390</f>
        <v>1</v>
      </c>
      <c r="P389" t="str">
        <f>IFERROR(VLOOKUP(O389,Sheet6!A:B,2,0),"")</f>
        <v>男子</v>
      </c>
      <c r="Q389" t="str">
        <f>Sheet9!A390</f>
        <v>自由形　　　　</v>
      </c>
      <c r="R389" t="str">
        <f t="shared" si="43"/>
        <v>自由形</v>
      </c>
      <c r="S389" t="str">
        <f>Sheet9!B390</f>
        <v xml:space="preserve">  25m</v>
      </c>
      <c r="T389" t="s">
        <v>197</v>
      </c>
      <c r="U389" t="s">
        <v>198</v>
      </c>
      <c r="V389" t="str">
        <f t="shared" si="44"/>
        <v>男子自由形  25m予選無差別</v>
      </c>
      <c r="Y389">
        <f t="shared" si="45"/>
        <v>1242</v>
      </c>
      <c r="Z389" t="str">
        <f t="shared" si="46"/>
        <v/>
      </c>
      <c r="AA389" t="str">
        <f t="shared" si="47"/>
        <v>男子自由形  25m予選無差別</v>
      </c>
    </row>
    <row r="390" spans="14:27" x14ac:dyDescent="0.15">
      <c r="N390">
        <f>Sheet9!D391</f>
        <v>1243</v>
      </c>
      <c r="O390">
        <f>Sheet9!E391</f>
        <v>1</v>
      </c>
      <c r="P390" t="str">
        <f>IFERROR(VLOOKUP(O390,Sheet6!A:B,2,0),"")</f>
        <v>男子</v>
      </c>
      <c r="Q390" t="str">
        <f>Sheet9!A391</f>
        <v>背泳ぎ　　　　</v>
      </c>
      <c r="R390" t="str">
        <f t="shared" si="43"/>
        <v>背泳ぎ</v>
      </c>
      <c r="S390" t="str">
        <f>Sheet9!B391</f>
        <v xml:space="preserve">  25m</v>
      </c>
      <c r="T390" t="s">
        <v>197</v>
      </c>
      <c r="U390" t="s">
        <v>198</v>
      </c>
      <c r="V390" t="str">
        <f t="shared" si="44"/>
        <v>男子背泳ぎ  25m予選無差別</v>
      </c>
      <c r="Y390">
        <f t="shared" si="45"/>
        <v>1243</v>
      </c>
      <c r="Z390" t="str">
        <f t="shared" si="46"/>
        <v/>
      </c>
      <c r="AA390" t="str">
        <f t="shared" si="47"/>
        <v>男子背泳ぎ  25m予選無差別</v>
      </c>
    </row>
    <row r="391" spans="14:27" x14ac:dyDescent="0.15">
      <c r="N391">
        <f>Sheet9!D392</f>
        <v>1244</v>
      </c>
      <c r="O391">
        <f>Sheet9!E392</f>
        <v>1</v>
      </c>
      <c r="P391" t="str">
        <f>IFERROR(VLOOKUP(O391,Sheet6!A:B,2,0),"")</f>
        <v>男子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 50m</v>
      </c>
      <c r="T391" t="s">
        <v>197</v>
      </c>
      <c r="U391" t="s">
        <v>198</v>
      </c>
      <c r="V391" t="str">
        <f t="shared" si="44"/>
        <v>男子自由形  50m予選無差別</v>
      </c>
      <c r="Y391">
        <f t="shared" si="45"/>
        <v>1244</v>
      </c>
      <c r="Z391" t="str">
        <f t="shared" si="46"/>
        <v/>
      </c>
      <c r="AA391" t="str">
        <f t="shared" si="47"/>
        <v>男子自由形  50m予選無差別</v>
      </c>
    </row>
    <row r="392" spans="14:27" x14ac:dyDescent="0.15">
      <c r="N392">
        <f>Sheet9!D393</f>
        <v>1245</v>
      </c>
      <c r="O392">
        <f>Sheet9!E393</f>
        <v>1</v>
      </c>
      <c r="P392" t="str">
        <f>IFERROR(VLOOKUP(O392,Sheet6!A:B,2,0),"")</f>
        <v>男子</v>
      </c>
      <c r="Q392" t="str">
        <f>Sheet9!A393</f>
        <v>個人メドレー　</v>
      </c>
      <c r="R392" t="str">
        <f t="shared" si="43"/>
        <v>個人メドレー</v>
      </c>
      <c r="S392" t="str">
        <f>Sheet9!B393</f>
        <v xml:space="preserve"> 100m</v>
      </c>
      <c r="T392" t="s">
        <v>197</v>
      </c>
      <c r="U392" t="s">
        <v>198</v>
      </c>
      <c r="V392" t="str">
        <f t="shared" si="44"/>
        <v>男子個人メドレー 100m予選無差別</v>
      </c>
      <c r="Y392">
        <f t="shared" si="45"/>
        <v>1245</v>
      </c>
      <c r="Z392" t="str">
        <f t="shared" si="46"/>
        <v/>
      </c>
      <c r="AA392" t="str">
        <f t="shared" si="47"/>
        <v>男子個人メドレー 100m予選無差別</v>
      </c>
    </row>
    <row r="393" spans="14:27" x14ac:dyDescent="0.15">
      <c r="N393">
        <f>Sheet9!D394</f>
        <v>1246</v>
      </c>
      <c r="O393">
        <f>Sheet9!E394</f>
        <v>1</v>
      </c>
      <c r="P393" t="str">
        <f>IFERROR(VLOOKUP(O393,Sheet6!A:B,2,0),"")</f>
        <v>男子</v>
      </c>
      <c r="Q393" t="str">
        <f>Sheet9!A394</f>
        <v>平泳ぎ　　　　</v>
      </c>
      <c r="R393" t="str">
        <f t="shared" si="43"/>
        <v>平泳ぎ</v>
      </c>
      <c r="S393" t="str">
        <f>Sheet9!B394</f>
        <v xml:space="preserve">  50m</v>
      </c>
      <c r="T393" t="s">
        <v>197</v>
      </c>
      <c r="U393" t="s">
        <v>198</v>
      </c>
      <c r="V393" t="str">
        <f t="shared" si="44"/>
        <v>男子平泳ぎ  50m予選無差別</v>
      </c>
      <c r="Y393">
        <f t="shared" si="45"/>
        <v>1246</v>
      </c>
      <c r="Z393" t="str">
        <f t="shared" si="46"/>
        <v/>
      </c>
      <c r="AA393" t="str">
        <f t="shared" si="47"/>
        <v>男子平泳ぎ  50m予選無差別</v>
      </c>
    </row>
    <row r="394" spans="14:27" x14ac:dyDescent="0.15">
      <c r="N394">
        <f>Sheet9!D395</f>
        <v>1247</v>
      </c>
      <c r="O394">
        <f>Sheet9!E395</f>
        <v>1</v>
      </c>
      <c r="P394" t="str">
        <f>IFERROR(VLOOKUP(O394,Sheet6!A:B,2,0),"")</f>
        <v>男子</v>
      </c>
      <c r="Q394" t="str">
        <f>Sheet9!A395</f>
        <v>バタフライ　　</v>
      </c>
      <c r="R394" t="str">
        <f t="shared" si="43"/>
        <v>バタフライ</v>
      </c>
      <c r="S394" t="str">
        <f>Sheet9!B395</f>
        <v xml:space="preserve">  25m</v>
      </c>
      <c r="T394" t="s">
        <v>197</v>
      </c>
      <c r="U394" t="s">
        <v>198</v>
      </c>
      <c r="V394" t="str">
        <f t="shared" si="44"/>
        <v>男子バタフライ  25m予選無差別</v>
      </c>
      <c r="Y394">
        <f t="shared" si="45"/>
        <v>1247</v>
      </c>
      <c r="Z394" t="str">
        <f t="shared" si="46"/>
        <v/>
      </c>
      <c r="AA394" t="str">
        <f t="shared" si="47"/>
        <v>男子バタフライ  25m予選無差別</v>
      </c>
    </row>
    <row r="395" spans="14:27" x14ac:dyDescent="0.15">
      <c r="N395">
        <f>Sheet9!D396</f>
        <v>1248</v>
      </c>
      <c r="O395">
        <f>Sheet9!E396</f>
        <v>1</v>
      </c>
      <c r="P395" t="str">
        <f>IFERROR(VLOOKUP(O395,Sheet6!A:B,2,0),"")</f>
        <v>男子</v>
      </c>
      <c r="Q395" t="str">
        <f>Sheet9!A396</f>
        <v>自由形　　　　</v>
      </c>
      <c r="R395" t="str">
        <f t="shared" si="43"/>
        <v>自由形</v>
      </c>
      <c r="S395" t="str">
        <f>Sheet9!B396</f>
        <v xml:space="preserve">  50m</v>
      </c>
      <c r="T395" t="s">
        <v>197</v>
      </c>
      <c r="U395" t="s">
        <v>198</v>
      </c>
      <c r="V395" t="str">
        <f t="shared" si="44"/>
        <v>男子自由形  50m予選無差別</v>
      </c>
      <c r="Y395">
        <f t="shared" si="45"/>
        <v>1248</v>
      </c>
      <c r="Z395" t="str">
        <f t="shared" si="46"/>
        <v/>
      </c>
      <c r="AA395" t="str">
        <f t="shared" si="47"/>
        <v>男子自由形  50m予選無差別</v>
      </c>
    </row>
    <row r="396" spans="14:27" x14ac:dyDescent="0.15">
      <c r="N396">
        <f>Sheet9!D397</f>
        <v>1249</v>
      </c>
      <c r="O396">
        <f>Sheet9!E397</f>
        <v>1</v>
      </c>
      <c r="P396" t="str">
        <f>IFERROR(VLOOKUP(O396,Sheet6!A:B,2,0),"")</f>
        <v>男子</v>
      </c>
      <c r="Q396" t="str">
        <f>Sheet9!A397</f>
        <v>個人メドレー　</v>
      </c>
      <c r="R396" t="str">
        <f t="shared" si="43"/>
        <v>個人メドレー</v>
      </c>
      <c r="S396" t="str">
        <f>Sheet9!B397</f>
        <v xml:space="preserve"> 100m</v>
      </c>
      <c r="T396" t="s">
        <v>197</v>
      </c>
      <c r="U396" t="s">
        <v>198</v>
      </c>
      <c r="V396" t="str">
        <f t="shared" si="44"/>
        <v>男子個人メドレー 100m予選無差別</v>
      </c>
      <c r="Y396">
        <f t="shared" si="45"/>
        <v>1249</v>
      </c>
      <c r="Z396" t="str">
        <f t="shared" si="46"/>
        <v/>
      </c>
      <c r="AA396" t="str">
        <f t="shared" si="47"/>
        <v>男子個人メドレー 100m予選無差別</v>
      </c>
    </row>
    <row r="397" spans="14:27" x14ac:dyDescent="0.15">
      <c r="N397">
        <f>Sheet9!D398</f>
        <v>1250</v>
      </c>
      <c r="O397">
        <f>Sheet9!E398</f>
        <v>1</v>
      </c>
      <c r="P397" t="str">
        <f>IFERROR(VLOOKUP(O397,Sheet6!A:B,2,0),"")</f>
        <v>男子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 50m</v>
      </c>
      <c r="T397" t="s">
        <v>197</v>
      </c>
      <c r="U397" t="s">
        <v>198</v>
      </c>
      <c r="V397" t="str">
        <f t="shared" si="44"/>
        <v>男子背泳ぎ  50m予選無差別</v>
      </c>
      <c r="Y397">
        <f t="shared" si="45"/>
        <v>1250</v>
      </c>
      <c r="Z397" t="str">
        <f t="shared" si="46"/>
        <v/>
      </c>
      <c r="AA397" t="str">
        <f t="shared" si="47"/>
        <v>男子背泳ぎ  50m予選無差別</v>
      </c>
    </row>
    <row r="398" spans="14:27" x14ac:dyDescent="0.15">
      <c r="N398">
        <f>Sheet9!D399</f>
        <v>1251</v>
      </c>
      <c r="O398">
        <f>Sheet9!E399</f>
        <v>1</v>
      </c>
      <c r="P398" t="str">
        <f>IFERROR(VLOOKUP(O398,Sheet6!A:B,2,0),"")</f>
        <v>男子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 50m</v>
      </c>
      <c r="T398" t="s">
        <v>197</v>
      </c>
      <c r="U398" t="s">
        <v>198</v>
      </c>
      <c r="V398" t="str">
        <f t="shared" si="44"/>
        <v>男子自由形  50m予選無差別</v>
      </c>
      <c r="Y398">
        <f t="shared" si="45"/>
        <v>1251</v>
      </c>
      <c r="Z398" t="str">
        <f t="shared" si="46"/>
        <v/>
      </c>
      <c r="AA398" t="str">
        <f t="shared" si="47"/>
        <v>男子自由形  50m予選無差別</v>
      </c>
    </row>
    <row r="399" spans="14:27" x14ac:dyDescent="0.15">
      <c r="N399">
        <f>Sheet9!D400</f>
        <v>1252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100m</v>
      </c>
      <c r="T399" t="s">
        <v>197</v>
      </c>
      <c r="U399" t="s">
        <v>198</v>
      </c>
      <c r="V399" t="str">
        <f t="shared" si="44"/>
        <v>男子自由形 100m予選無差別</v>
      </c>
      <c r="Y399">
        <f t="shared" si="45"/>
        <v>1252</v>
      </c>
      <c r="Z399" t="str">
        <f t="shared" si="46"/>
        <v/>
      </c>
      <c r="AA399" t="str">
        <f t="shared" si="47"/>
        <v>男子自由形 100m予選無差別</v>
      </c>
    </row>
    <row r="400" spans="14:27" x14ac:dyDescent="0.15">
      <c r="N400">
        <f>Sheet9!D401</f>
        <v>1253</v>
      </c>
      <c r="O400">
        <f>Sheet9!E401</f>
        <v>1</v>
      </c>
      <c r="P400" t="str">
        <f>IFERROR(VLOOKUP(O400,Sheet6!A:B,2,0),"")</f>
        <v>男子</v>
      </c>
      <c r="Q400" t="str">
        <f>Sheet9!A401</f>
        <v>背泳ぎ　　　　</v>
      </c>
      <c r="R400" t="str">
        <f t="shared" si="43"/>
        <v>背泳ぎ</v>
      </c>
      <c r="S400" t="str">
        <f>Sheet9!B401</f>
        <v xml:space="preserve">  50m</v>
      </c>
      <c r="T400" t="s">
        <v>197</v>
      </c>
      <c r="U400" t="s">
        <v>198</v>
      </c>
      <c r="V400" t="str">
        <f t="shared" si="44"/>
        <v>男子背泳ぎ  50m予選無差別</v>
      </c>
      <c r="Y400">
        <f t="shared" si="45"/>
        <v>1253</v>
      </c>
      <c r="Z400" t="str">
        <f t="shared" si="46"/>
        <v/>
      </c>
      <c r="AA400" t="str">
        <f t="shared" si="47"/>
        <v>男子背泳ぎ  50m予選無差別</v>
      </c>
    </row>
    <row r="401" spans="14:27" x14ac:dyDescent="0.15">
      <c r="N401">
        <f>Sheet9!D402</f>
        <v>1254</v>
      </c>
      <c r="O401">
        <f>Sheet9!E402</f>
        <v>1</v>
      </c>
      <c r="P401" t="str">
        <f>IFERROR(VLOOKUP(O401,Sheet6!A:B,2,0),"")</f>
        <v>男子</v>
      </c>
      <c r="Q401" t="str">
        <f>Sheet9!A402</f>
        <v>個人メドレー　</v>
      </c>
      <c r="R401" t="str">
        <f t="shared" si="43"/>
        <v>個人メドレー</v>
      </c>
      <c r="S401" t="str">
        <f>Sheet9!B402</f>
        <v xml:space="preserve"> 200m</v>
      </c>
      <c r="T401" t="s">
        <v>197</v>
      </c>
      <c r="U401" t="s">
        <v>198</v>
      </c>
      <c r="V401" t="str">
        <f t="shared" si="44"/>
        <v>男子個人メドレー 200m予選無差別</v>
      </c>
      <c r="Y401">
        <f t="shared" si="45"/>
        <v>1254</v>
      </c>
      <c r="Z401" t="str">
        <f t="shared" si="46"/>
        <v/>
      </c>
      <c r="AA401" t="str">
        <f t="shared" si="47"/>
        <v>男子個人メドレー 200m予選無差別</v>
      </c>
    </row>
    <row r="402" spans="14:27" x14ac:dyDescent="0.15">
      <c r="N402">
        <f>Sheet9!D403</f>
        <v>1255</v>
      </c>
      <c r="O402">
        <f>Sheet9!E403</f>
        <v>1</v>
      </c>
      <c r="P402" t="str">
        <f>IFERROR(VLOOKUP(O402,Sheet6!A:B,2,0),"")</f>
        <v>男子</v>
      </c>
      <c r="Q402" t="str">
        <f>Sheet9!A403</f>
        <v>個人メドレー　</v>
      </c>
      <c r="R402" t="str">
        <f t="shared" si="43"/>
        <v>個人メドレー</v>
      </c>
      <c r="S402" t="str">
        <f>Sheet9!B403</f>
        <v xml:space="preserve"> 100m</v>
      </c>
      <c r="T402" t="s">
        <v>197</v>
      </c>
      <c r="U402" t="s">
        <v>198</v>
      </c>
      <c r="V402" t="str">
        <f t="shared" si="44"/>
        <v>男子個人メドレー 100m予選無差別</v>
      </c>
      <c r="Y402">
        <f t="shared" si="45"/>
        <v>1255</v>
      </c>
      <c r="Z402" t="str">
        <f t="shared" si="46"/>
        <v/>
      </c>
      <c r="AA402" t="str">
        <f t="shared" si="47"/>
        <v>男子個人メドレー 100m予選無差別</v>
      </c>
    </row>
    <row r="403" spans="14:27" x14ac:dyDescent="0.15">
      <c r="N403">
        <f>Sheet9!D404</f>
        <v>1256</v>
      </c>
      <c r="O403">
        <f>Sheet9!E404</f>
        <v>1</v>
      </c>
      <c r="P403" t="str">
        <f>IFERROR(VLOOKUP(O403,Sheet6!A:B,2,0),"")</f>
        <v>男子</v>
      </c>
      <c r="Q403" t="str">
        <f>Sheet9!A404</f>
        <v>平泳ぎ　　　　</v>
      </c>
      <c r="R403" t="str">
        <f t="shared" si="43"/>
        <v>平泳ぎ</v>
      </c>
      <c r="S403" t="str">
        <f>Sheet9!B404</f>
        <v xml:space="preserve">  50m</v>
      </c>
      <c r="T403" t="s">
        <v>197</v>
      </c>
      <c r="U403" t="s">
        <v>198</v>
      </c>
      <c r="V403" t="str">
        <f t="shared" si="44"/>
        <v>男子平泳ぎ  50m予選無差別</v>
      </c>
      <c r="Y403">
        <f t="shared" si="45"/>
        <v>1256</v>
      </c>
      <c r="Z403" t="str">
        <f t="shared" si="46"/>
        <v/>
      </c>
      <c r="AA403" t="str">
        <f t="shared" si="47"/>
        <v>男子平泳ぎ  50m予選無差別</v>
      </c>
    </row>
    <row r="404" spans="14:27" x14ac:dyDescent="0.15">
      <c r="N404">
        <f>Sheet9!D405</f>
        <v>1257</v>
      </c>
      <c r="O404">
        <f>Sheet9!E405</f>
        <v>1</v>
      </c>
      <c r="P404" t="str">
        <f>IFERROR(VLOOKUP(O404,Sheet6!A:B,2,0),"")</f>
        <v>男子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 50m</v>
      </c>
      <c r="T404" t="s">
        <v>197</v>
      </c>
      <c r="U404" t="s">
        <v>198</v>
      </c>
      <c r="V404" t="str">
        <f t="shared" si="44"/>
        <v>男子自由形  50m予選無差別</v>
      </c>
      <c r="Y404">
        <f t="shared" si="45"/>
        <v>1257</v>
      </c>
      <c r="Z404" t="str">
        <f t="shared" si="46"/>
        <v/>
      </c>
      <c r="AA404" t="str">
        <f t="shared" si="47"/>
        <v>男子自由形  50m予選無差別</v>
      </c>
    </row>
    <row r="405" spans="14:27" x14ac:dyDescent="0.15">
      <c r="N405">
        <f>Sheet9!D406</f>
        <v>1258</v>
      </c>
      <c r="O405">
        <f>Sheet9!E406</f>
        <v>1</v>
      </c>
      <c r="P405" t="str">
        <f>IFERROR(VLOOKUP(O405,Sheet6!A:B,2,0),"")</f>
        <v>男子</v>
      </c>
      <c r="Q405" t="str">
        <f>Sheet9!A406</f>
        <v>平泳ぎ　　　　</v>
      </c>
      <c r="R405" t="str">
        <f t="shared" si="43"/>
        <v>平泳ぎ</v>
      </c>
      <c r="S405" t="str">
        <f>Sheet9!B406</f>
        <v xml:space="preserve">  50m</v>
      </c>
      <c r="T405" t="s">
        <v>197</v>
      </c>
      <c r="U405" t="s">
        <v>198</v>
      </c>
      <c r="V405" t="str">
        <f t="shared" si="44"/>
        <v>男子平泳ぎ  50m予選無差別</v>
      </c>
      <c r="Y405">
        <f t="shared" si="45"/>
        <v>1258</v>
      </c>
      <c r="Z405" t="str">
        <f t="shared" si="46"/>
        <v/>
      </c>
      <c r="AA405" t="str">
        <f t="shared" si="47"/>
        <v>男子平泳ぎ  50m予選無差別</v>
      </c>
    </row>
    <row r="406" spans="14:27" x14ac:dyDescent="0.15">
      <c r="N406">
        <f>Sheet9!D407</f>
        <v>1259</v>
      </c>
      <c r="O406">
        <f>Sheet9!E407</f>
        <v>1</v>
      </c>
      <c r="P406" t="str">
        <f>IFERROR(VLOOKUP(O406,Sheet6!A:B,2,0),"")</f>
        <v>男子</v>
      </c>
      <c r="Q406" t="str">
        <f>Sheet9!A407</f>
        <v>バタフライ　　</v>
      </c>
      <c r="R406" t="str">
        <f t="shared" si="43"/>
        <v>バタフライ</v>
      </c>
      <c r="S406" t="str">
        <f>Sheet9!B407</f>
        <v xml:space="preserve">  50m</v>
      </c>
      <c r="T406" t="s">
        <v>197</v>
      </c>
      <c r="U406" t="s">
        <v>198</v>
      </c>
      <c r="V406" t="str">
        <f t="shared" si="44"/>
        <v>男子バタフライ  50m予選無差別</v>
      </c>
      <c r="Y406">
        <f t="shared" si="45"/>
        <v>1259</v>
      </c>
      <c r="Z406" t="str">
        <f t="shared" si="46"/>
        <v/>
      </c>
      <c r="AA406" t="str">
        <f t="shared" si="47"/>
        <v>男子バタフライ  50m予選無差別</v>
      </c>
    </row>
    <row r="407" spans="14:27" x14ac:dyDescent="0.15">
      <c r="N407">
        <f>Sheet9!D408</f>
        <v>1260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197</v>
      </c>
      <c r="U407" t="s">
        <v>198</v>
      </c>
      <c r="V407" t="str">
        <f t="shared" si="44"/>
        <v>男子自由形  50m予選無差別</v>
      </c>
      <c r="Y407">
        <f t="shared" si="45"/>
        <v>1260</v>
      </c>
      <c r="Z407" t="str">
        <f t="shared" si="46"/>
        <v/>
      </c>
      <c r="AA407" t="str">
        <f t="shared" si="47"/>
        <v>男子自由形  50m予選無差別</v>
      </c>
    </row>
    <row r="408" spans="14:27" x14ac:dyDescent="0.15">
      <c r="N408">
        <f>Sheet9!D409</f>
        <v>1261</v>
      </c>
      <c r="O408">
        <f>Sheet9!E409</f>
        <v>1</v>
      </c>
      <c r="P408" t="str">
        <f>IFERROR(VLOOKUP(O408,Sheet6!A:B,2,0),"")</f>
        <v>男子</v>
      </c>
      <c r="Q408" t="str">
        <f>Sheet9!A409</f>
        <v>バタフライ　　</v>
      </c>
      <c r="R408" t="str">
        <f t="shared" si="43"/>
        <v>バタフライ</v>
      </c>
      <c r="S408" t="str">
        <f>Sheet9!B409</f>
        <v xml:space="preserve">  50m</v>
      </c>
      <c r="T408" t="s">
        <v>197</v>
      </c>
      <c r="U408" t="s">
        <v>198</v>
      </c>
      <c r="V408" t="str">
        <f t="shared" si="44"/>
        <v>男子バタフライ  50m予選無差別</v>
      </c>
      <c r="Y408">
        <f t="shared" si="45"/>
        <v>1261</v>
      </c>
      <c r="Z408" t="str">
        <f t="shared" si="46"/>
        <v/>
      </c>
      <c r="AA408" t="str">
        <f t="shared" si="47"/>
        <v>男子バタフライ  50m予選無差別</v>
      </c>
    </row>
    <row r="409" spans="14:27" x14ac:dyDescent="0.15">
      <c r="N409">
        <f>Sheet9!D410</f>
        <v>1262</v>
      </c>
      <c r="O409">
        <f>Sheet9!E410</f>
        <v>1</v>
      </c>
      <c r="P409" t="str">
        <f>IFERROR(VLOOKUP(O409,Sheet6!A:B,2,0),"")</f>
        <v>男子</v>
      </c>
      <c r="Q409" t="str">
        <f>Sheet9!A410</f>
        <v>背泳ぎ　　　　</v>
      </c>
      <c r="R409" t="str">
        <f t="shared" si="43"/>
        <v>背泳ぎ</v>
      </c>
      <c r="S409" t="str">
        <f>Sheet9!B410</f>
        <v xml:space="preserve">  50m</v>
      </c>
      <c r="T409" t="s">
        <v>197</v>
      </c>
      <c r="U409" t="s">
        <v>198</v>
      </c>
      <c r="V409" t="str">
        <f t="shared" si="44"/>
        <v>男子背泳ぎ  50m予選無差別</v>
      </c>
      <c r="Y409">
        <f t="shared" si="45"/>
        <v>1262</v>
      </c>
      <c r="Z409" t="str">
        <f t="shared" si="46"/>
        <v/>
      </c>
      <c r="AA409" t="str">
        <f t="shared" si="47"/>
        <v>男子背泳ぎ  50m予選無差別</v>
      </c>
    </row>
    <row r="410" spans="14:27" x14ac:dyDescent="0.15">
      <c r="N410">
        <f>Sheet9!D411</f>
        <v>1263</v>
      </c>
      <c r="O410">
        <f>Sheet9!E411</f>
        <v>1</v>
      </c>
      <c r="P410" t="str">
        <f>IFERROR(VLOOKUP(O410,Sheet6!A:B,2,0),"")</f>
        <v>男子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 50m</v>
      </c>
      <c r="T410" t="s">
        <v>197</v>
      </c>
      <c r="U410" t="s">
        <v>198</v>
      </c>
      <c r="V410" t="str">
        <f t="shared" si="44"/>
        <v>男子自由形  50m予選無差別</v>
      </c>
      <c r="Y410">
        <f t="shared" si="45"/>
        <v>1263</v>
      </c>
      <c r="Z410" t="str">
        <f t="shared" si="46"/>
        <v/>
      </c>
      <c r="AA410" t="str">
        <f t="shared" si="47"/>
        <v>男子自由形  50m予選無差別</v>
      </c>
    </row>
    <row r="411" spans="14:27" x14ac:dyDescent="0.15">
      <c r="N411">
        <f>Sheet9!D412</f>
        <v>1264</v>
      </c>
      <c r="O411">
        <f>Sheet9!E412</f>
        <v>1</v>
      </c>
      <c r="P411" t="str">
        <f>IFERROR(VLOOKUP(O411,Sheet6!A:B,2,0),"")</f>
        <v>男子</v>
      </c>
      <c r="Q411" t="str">
        <f>Sheet9!A412</f>
        <v>個人メドレー　</v>
      </c>
      <c r="R411" t="str">
        <f t="shared" si="43"/>
        <v>個人メドレー</v>
      </c>
      <c r="S411" t="str">
        <f>Sheet9!B412</f>
        <v xml:space="preserve"> 100m</v>
      </c>
      <c r="T411" t="s">
        <v>197</v>
      </c>
      <c r="U411" t="s">
        <v>198</v>
      </c>
      <c r="V411" t="str">
        <f t="shared" si="44"/>
        <v>男子個人メドレー 100m予選無差別</v>
      </c>
      <c r="Y411">
        <f t="shared" si="45"/>
        <v>1264</v>
      </c>
      <c r="Z411" t="str">
        <f t="shared" si="46"/>
        <v/>
      </c>
      <c r="AA411" t="str">
        <f t="shared" si="47"/>
        <v>男子個人メドレー 100m予選無差別</v>
      </c>
    </row>
    <row r="412" spans="14:27" x14ac:dyDescent="0.15">
      <c r="N412">
        <f>Sheet9!D413</f>
        <v>1265</v>
      </c>
      <c r="O412">
        <f>Sheet9!E413</f>
        <v>1</v>
      </c>
      <c r="P412" t="str">
        <f>IFERROR(VLOOKUP(O412,Sheet6!A:B,2,0),"")</f>
        <v>男子</v>
      </c>
      <c r="Q412" t="str">
        <f>Sheet9!A413</f>
        <v>平泳ぎ　　　　</v>
      </c>
      <c r="R412" t="str">
        <f t="shared" si="43"/>
        <v>平泳ぎ</v>
      </c>
      <c r="S412" t="str">
        <f>Sheet9!B413</f>
        <v xml:space="preserve">  50m</v>
      </c>
      <c r="T412" t="s">
        <v>197</v>
      </c>
      <c r="U412" t="s">
        <v>198</v>
      </c>
      <c r="V412" t="str">
        <f t="shared" si="44"/>
        <v>男子平泳ぎ  50m予選無差別</v>
      </c>
      <c r="Y412">
        <f t="shared" si="45"/>
        <v>1265</v>
      </c>
      <c r="Z412" t="str">
        <f t="shared" si="46"/>
        <v/>
      </c>
      <c r="AA412" t="str">
        <f t="shared" si="47"/>
        <v>男子平泳ぎ  50m予選無差別</v>
      </c>
    </row>
    <row r="413" spans="14:27" x14ac:dyDescent="0.15">
      <c r="N413">
        <f>Sheet9!D414</f>
        <v>1266</v>
      </c>
      <c r="O413">
        <f>Sheet9!E414</f>
        <v>1</v>
      </c>
      <c r="P413" t="str">
        <f>IFERROR(VLOOKUP(O413,Sheet6!A:B,2,0),"")</f>
        <v>男子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 50m</v>
      </c>
      <c r="T413" t="s">
        <v>197</v>
      </c>
      <c r="U413" t="s">
        <v>198</v>
      </c>
      <c r="V413" t="str">
        <f t="shared" si="44"/>
        <v>男子自由形  50m予選無差別</v>
      </c>
      <c r="Y413">
        <f t="shared" si="45"/>
        <v>1266</v>
      </c>
      <c r="Z413" t="str">
        <f t="shared" si="46"/>
        <v/>
      </c>
      <c r="AA413" t="str">
        <f t="shared" si="47"/>
        <v>男子自由形  50m予選無差別</v>
      </c>
    </row>
    <row r="414" spans="14:27" x14ac:dyDescent="0.15">
      <c r="N414">
        <f>Sheet9!D415</f>
        <v>1267</v>
      </c>
      <c r="O414">
        <f>Sheet9!E415</f>
        <v>1</v>
      </c>
      <c r="P414" t="str">
        <f>IFERROR(VLOOKUP(O414,Sheet6!A:B,2,0),"")</f>
        <v>男子</v>
      </c>
      <c r="Q414" t="str">
        <f>Sheet9!A415</f>
        <v>平泳ぎ　　　　</v>
      </c>
      <c r="R414" t="str">
        <f t="shared" si="43"/>
        <v>平泳ぎ</v>
      </c>
      <c r="S414" t="str">
        <f>Sheet9!B415</f>
        <v xml:space="preserve">  50m</v>
      </c>
      <c r="T414" t="s">
        <v>197</v>
      </c>
      <c r="U414" t="s">
        <v>198</v>
      </c>
      <c r="V414" t="str">
        <f t="shared" si="44"/>
        <v>男子平泳ぎ  50m予選無差別</v>
      </c>
      <c r="Y414">
        <f t="shared" si="45"/>
        <v>1267</v>
      </c>
      <c r="Z414" t="str">
        <f t="shared" si="46"/>
        <v/>
      </c>
      <c r="AA414" t="str">
        <f t="shared" si="47"/>
        <v>男子平泳ぎ  50m予選無差別</v>
      </c>
    </row>
    <row r="415" spans="14:27" x14ac:dyDescent="0.15">
      <c r="N415">
        <f>Sheet9!D416</f>
        <v>1268</v>
      </c>
      <c r="O415">
        <f>Sheet9!E416</f>
        <v>1</v>
      </c>
      <c r="P415" t="str">
        <f>IFERROR(VLOOKUP(O415,Sheet6!A:B,2,0),"")</f>
        <v>男子</v>
      </c>
      <c r="Q415" t="str">
        <f>Sheet9!A416</f>
        <v>個人メドレー　</v>
      </c>
      <c r="R415" t="str">
        <f t="shared" si="43"/>
        <v>個人メドレー</v>
      </c>
      <c r="S415" t="str">
        <f>Sheet9!B416</f>
        <v xml:space="preserve"> 100m</v>
      </c>
      <c r="T415" t="s">
        <v>197</v>
      </c>
      <c r="U415" t="s">
        <v>198</v>
      </c>
      <c r="V415" t="str">
        <f t="shared" si="44"/>
        <v>男子個人メドレー 100m予選無差別</v>
      </c>
      <c r="Y415">
        <f t="shared" si="45"/>
        <v>1268</v>
      </c>
      <c r="Z415" t="str">
        <f t="shared" si="46"/>
        <v/>
      </c>
      <c r="AA415" t="str">
        <f t="shared" si="47"/>
        <v>男子個人メドレー 100m予選無差別</v>
      </c>
    </row>
    <row r="416" spans="14:27" x14ac:dyDescent="0.15">
      <c r="N416">
        <f>Sheet9!D417</f>
        <v>1269</v>
      </c>
      <c r="O416">
        <f>Sheet9!E417</f>
        <v>1</v>
      </c>
      <c r="P416" t="str">
        <f>IFERROR(VLOOKUP(O416,Sheet6!A:B,2,0),"")</f>
        <v>男子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 25m</v>
      </c>
      <c r="T416" t="s">
        <v>197</v>
      </c>
      <c r="U416" t="s">
        <v>198</v>
      </c>
      <c r="V416" t="str">
        <f t="shared" si="44"/>
        <v>男子自由形  25m予選無差別</v>
      </c>
      <c r="Y416">
        <f t="shared" si="45"/>
        <v>1269</v>
      </c>
      <c r="Z416" t="str">
        <f t="shared" si="46"/>
        <v/>
      </c>
      <c r="AA416" t="str">
        <f t="shared" si="47"/>
        <v>男子自由形  25m予選無差別</v>
      </c>
    </row>
    <row r="417" spans="14:27" x14ac:dyDescent="0.15">
      <c r="N417">
        <f>Sheet9!D418</f>
        <v>1270</v>
      </c>
      <c r="O417">
        <f>Sheet9!E418</f>
        <v>1</v>
      </c>
      <c r="P417" t="str">
        <f>IFERROR(VLOOKUP(O417,Sheet6!A:B,2,0),"")</f>
        <v>男子</v>
      </c>
      <c r="Q417" t="str">
        <f>Sheet9!A418</f>
        <v>背泳ぎ　　　　</v>
      </c>
      <c r="R417" t="str">
        <f t="shared" si="43"/>
        <v>背泳ぎ</v>
      </c>
      <c r="S417" t="str">
        <f>Sheet9!B418</f>
        <v xml:space="preserve">  25m</v>
      </c>
      <c r="T417" t="s">
        <v>197</v>
      </c>
      <c r="U417" t="s">
        <v>198</v>
      </c>
      <c r="V417" t="str">
        <f t="shared" si="44"/>
        <v>男子背泳ぎ  25m予選無差別</v>
      </c>
      <c r="Y417">
        <f t="shared" si="45"/>
        <v>1270</v>
      </c>
      <c r="Z417" t="str">
        <f t="shared" si="46"/>
        <v/>
      </c>
      <c r="AA417" t="str">
        <f t="shared" si="47"/>
        <v>男子背泳ぎ  25m予選無差別</v>
      </c>
    </row>
    <row r="418" spans="14:27" x14ac:dyDescent="0.15">
      <c r="N418">
        <f>Sheet9!D419</f>
        <v>1271</v>
      </c>
      <c r="O418">
        <f>Sheet9!E419</f>
        <v>1</v>
      </c>
      <c r="P418" t="str">
        <f>IFERROR(VLOOKUP(O418,Sheet6!A:B,2,0),"")</f>
        <v>男子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 50m</v>
      </c>
      <c r="T418" t="s">
        <v>197</v>
      </c>
      <c r="U418" t="s">
        <v>198</v>
      </c>
      <c r="V418" t="str">
        <f t="shared" si="44"/>
        <v>男子自由形  50m予選無差別</v>
      </c>
      <c r="Y418">
        <f t="shared" si="45"/>
        <v>1271</v>
      </c>
      <c r="Z418" t="str">
        <f t="shared" si="46"/>
        <v/>
      </c>
      <c r="AA418" t="str">
        <f t="shared" si="47"/>
        <v>男子自由形  50m予選無差別</v>
      </c>
    </row>
    <row r="419" spans="14:27" x14ac:dyDescent="0.15">
      <c r="N419">
        <f>Sheet9!D420</f>
        <v>1272</v>
      </c>
      <c r="O419">
        <f>Sheet9!E420</f>
        <v>1</v>
      </c>
      <c r="P419" t="str">
        <f>IFERROR(VLOOKUP(O419,Sheet6!A:B,2,0),"")</f>
        <v>男子</v>
      </c>
      <c r="Q419" t="str">
        <f>Sheet9!A420</f>
        <v>平泳ぎ　　　　</v>
      </c>
      <c r="R419" t="str">
        <f t="shared" si="43"/>
        <v>平泳ぎ</v>
      </c>
      <c r="S419" t="str">
        <f>Sheet9!B420</f>
        <v xml:space="preserve">  25m</v>
      </c>
      <c r="T419" t="s">
        <v>197</v>
      </c>
      <c r="U419" t="s">
        <v>198</v>
      </c>
      <c r="V419" t="str">
        <f t="shared" si="44"/>
        <v>男子平泳ぎ  25m予選無差別</v>
      </c>
      <c r="Y419">
        <f t="shared" si="45"/>
        <v>1272</v>
      </c>
      <c r="Z419" t="str">
        <f t="shared" si="46"/>
        <v/>
      </c>
      <c r="AA419" t="str">
        <f t="shared" si="47"/>
        <v>男子平泳ぎ  25m予選無差別</v>
      </c>
    </row>
    <row r="420" spans="14:27" x14ac:dyDescent="0.15">
      <c r="N420">
        <f>Sheet9!D421</f>
        <v>1273</v>
      </c>
      <c r="O420">
        <f>Sheet9!E421</f>
        <v>1</v>
      </c>
      <c r="P420" t="str">
        <f>IFERROR(VLOOKUP(O420,Sheet6!A:B,2,0),"")</f>
        <v>男子</v>
      </c>
      <c r="Q420" t="str">
        <f>Sheet9!A421</f>
        <v>平泳ぎ　　　　</v>
      </c>
      <c r="R420" t="str">
        <f t="shared" si="43"/>
        <v>平泳ぎ</v>
      </c>
      <c r="S420" t="str">
        <f>Sheet9!B421</f>
        <v xml:space="preserve"> 100m</v>
      </c>
      <c r="T420" t="s">
        <v>197</v>
      </c>
      <c r="U420" t="s">
        <v>198</v>
      </c>
      <c r="V420" t="str">
        <f t="shared" si="44"/>
        <v>男子平泳ぎ 100m予選無差別</v>
      </c>
      <c r="Y420">
        <f t="shared" si="45"/>
        <v>1273</v>
      </c>
      <c r="Z420" t="str">
        <f t="shared" si="46"/>
        <v/>
      </c>
      <c r="AA420" t="str">
        <f t="shared" si="47"/>
        <v>男子平泳ぎ 100m予選無差別</v>
      </c>
    </row>
    <row r="421" spans="14:27" x14ac:dyDescent="0.15">
      <c r="N421">
        <f>Sheet9!D422</f>
        <v>1274</v>
      </c>
      <c r="O421">
        <f>Sheet9!E422</f>
        <v>1</v>
      </c>
      <c r="P421" t="str">
        <f>IFERROR(VLOOKUP(O421,Sheet6!A:B,2,0),"")</f>
        <v>男子</v>
      </c>
      <c r="Q421" t="str">
        <f>Sheet9!A422</f>
        <v>個人メドレー　</v>
      </c>
      <c r="R421" t="str">
        <f t="shared" si="43"/>
        <v>個人メドレー</v>
      </c>
      <c r="S421" t="str">
        <f>Sheet9!B422</f>
        <v xml:space="preserve"> 200m</v>
      </c>
      <c r="T421" t="s">
        <v>197</v>
      </c>
      <c r="U421" t="s">
        <v>198</v>
      </c>
      <c r="V421" t="str">
        <f t="shared" si="44"/>
        <v>男子個人メドレー 200m予選無差別</v>
      </c>
      <c r="Y421">
        <f t="shared" si="45"/>
        <v>1274</v>
      </c>
      <c r="Z421" t="str">
        <f t="shared" si="46"/>
        <v/>
      </c>
      <c r="AA421" t="str">
        <f t="shared" si="47"/>
        <v>男子個人メドレー 200m予選無差別</v>
      </c>
    </row>
    <row r="422" spans="14:27" x14ac:dyDescent="0.15">
      <c r="N422">
        <f>Sheet9!D423</f>
        <v>1275</v>
      </c>
      <c r="O422">
        <f>Sheet9!E423</f>
        <v>1</v>
      </c>
      <c r="P422" t="str">
        <f>IFERROR(VLOOKUP(O422,Sheet6!A:B,2,0),"")</f>
        <v>男子</v>
      </c>
      <c r="Q422" t="str">
        <f>Sheet9!A423</f>
        <v>平泳ぎ　　　　</v>
      </c>
      <c r="R422" t="str">
        <f t="shared" si="43"/>
        <v>平泳ぎ</v>
      </c>
      <c r="S422" t="str">
        <f>Sheet9!B423</f>
        <v xml:space="preserve">  50m</v>
      </c>
      <c r="T422" t="s">
        <v>197</v>
      </c>
      <c r="U422" t="s">
        <v>198</v>
      </c>
      <c r="V422" t="str">
        <f t="shared" si="44"/>
        <v>男子平泳ぎ  50m予選無差別</v>
      </c>
      <c r="Y422">
        <f t="shared" si="45"/>
        <v>1275</v>
      </c>
      <c r="Z422" t="str">
        <f t="shared" si="46"/>
        <v/>
      </c>
      <c r="AA422" t="str">
        <f t="shared" si="47"/>
        <v>男子平泳ぎ  50m予選無差別</v>
      </c>
    </row>
    <row r="423" spans="14:27" x14ac:dyDescent="0.15">
      <c r="N423">
        <f>Sheet9!D424</f>
        <v>1276</v>
      </c>
      <c r="O423">
        <f>Sheet9!E424</f>
        <v>1</v>
      </c>
      <c r="P423" t="str">
        <f>IFERROR(VLOOKUP(O423,Sheet6!A:B,2,0),"")</f>
        <v>男子</v>
      </c>
      <c r="Q423" t="str">
        <f>Sheet9!A424</f>
        <v>背泳ぎ　　　　</v>
      </c>
      <c r="R423" t="str">
        <f t="shared" si="43"/>
        <v>背泳ぎ</v>
      </c>
      <c r="S423" t="str">
        <f>Sheet9!B424</f>
        <v xml:space="preserve">  25m</v>
      </c>
      <c r="T423" t="s">
        <v>197</v>
      </c>
      <c r="U423" t="s">
        <v>198</v>
      </c>
      <c r="V423" t="str">
        <f t="shared" si="44"/>
        <v>男子背泳ぎ  25m予選無差別</v>
      </c>
      <c r="Y423">
        <f t="shared" si="45"/>
        <v>1276</v>
      </c>
      <c r="Z423" t="str">
        <f t="shared" si="46"/>
        <v/>
      </c>
      <c r="AA423" t="str">
        <f t="shared" si="47"/>
        <v>男子背泳ぎ  25m予選無差別</v>
      </c>
    </row>
    <row r="424" spans="14:27" x14ac:dyDescent="0.15">
      <c r="N424">
        <f>Sheet9!D425</f>
        <v>1277</v>
      </c>
      <c r="O424">
        <f>Sheet9!E425</f>
        <v>1</v>
      </c>
      <c r="P424" t="str">
        <f>IFERROR(VLOOKUP(O424,Sheet6!A:B,2,0),"")</f>
        <v>男子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 50m</v>
      </c>
      <c r="T424" t="s">
        <v>197</v>
      </c>
      <c r="U424" t="s">
        <v>198</v>
      </c>
      <c r="V424" t="str">
        <f t="shared" si="44"/>
        <v>男子自由形  50m予選無差別</v>
      </c>
      <c r="Y424">
        <f t="shared" si="45"/>
        <v>1277</v>
      </c>
      <c r="Z424" t="str">
        <f t="shared" si="46"/>
        <v/>
      </c>
      <c r="AA424" t="str">
        <f t="shared" si="47"/>
        <v>男子自由形  50m予選無差別</v>
      </c>
    </row>
    <row r="425" spans="14:27" x14ac:dyDescent="0.15">
      <c r="N425">
        <f>Sheet9!D426</f>
        <v>1278</v>
      </c>
      <c r="O425">
        <f>Sheet9!E426</f>
        <v>1</v>
      </c>
      <c r="P425" t="str">
        <f>IFERROR(VLOOKUP(O425,Sheet6!A:B,2,0),"")</f>
        <v>男子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 25m</v>
      </c>
      <c r="T425" t="s">
        <v>197</v>
      </c>
      <c r="U425" t="s">
        <v>198</v>
      </c>
      <c r="V425" t="str">
        <f t="shared" si="44"/>
        <v>男子自由形  25m予選無差別</v>
      </c>
      <c r="Y425">
        <f t="shared" si="45"/>
        <v>1278</v>
      </c>
      <c r="Z425" t="str">
        <f t="shared" si="46"/>
        <v/>
      </c>
      <c r="AA425" t="str">
        <f t="shared" si="47"/>
        <v>男子自由形  25m予選無差別</v>
      </c>
    </row>
    <row r="426" spans="14:27" x14ac:dyDescent="0.15">
      <c r="N426">
        <f>Sheet9!D427</f>
        <v>1279</v>
      </c>
      <c r="O426">
        <f>Sheet9!E427</f>
        <v>1</v>
      </c>
      <c r="P426" t="str">
        <f>IFERROR(VLOOKUP(O426,Sheet6!A:B,2,0),"")</f>
        <v>男子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197</v>
      </c>
      <c r="U426" t="s">
        <v>198</v>
      </c>
      <c r="V426" t="str">
        <f t="shared" si="44"/>
        <v>男子自由形  50m予選無差別</v>
      </c>
      <c r="Y426">
        <f t="shared" si="45"/>
        <v>1279</v>
      </c>
      <c r="Z426" t="str">
        <f t="shared" si="46"/>
        <v/>
      </c>
      <c r="AA426" t="str">
        <f t="shared" si="47"/>
        <v>男子自由形  50m予選無差別</v>
      </c>
    </row>
    <row r="427" spans="14:27" x14ac:dyDescent="0.15">
      <c r="N427">
        <f>Sheet9!D428</f>
        <v>1280</v>
      </c>
      <c r="O427">
        <f>Sheet9!E428</f>
        <v>1</v>
      </c>
      <c r="P427" t="str">
        <f>IFERROR(VLOOKUP(O427,Sheet6!A:B,2,0),"")</f>
        <v>男子</v>
      </c>
      <c r="Q427" t="str">
        <f>Sheet9!A428</f>
        <v>背泳ぎ　　　　</v>
      </c>
      <c r="R427" t="str">
        <f t="shared" si="43"/>
        <v>背泳ぎ</v>
      </c>
      <c r="S427" t="str">
        <f>Sheet9!B428</f>
        <v xml:space="preserve">  25m</v>
      </c>
      <c r="T427" t="s">
        <v>197</v>
      </c>
      <c r="U427" t="s">
        <v>198</v>
      </c>
      <c r="V427" t="str">
        <f t="shared" si="44"/>
        <v>男子背泳ぎ  25m予選無差別</v>
      </c>
      <c r="Y427">
        <f t="shared" si="45"/>
        <v>1280</v>
      </c>
      <c r="Z427" t="str">
        <f t="shared" si="46"/>
        <v/>
      </c>
      <c r="AA427" t="str">
        <f t="shared" si="47"/>
        <v>男子背泳ぎ  25m予選無差別</v>
      </c>
    </row>
    <row r="428" spans="14:27" x14ac:dyDescent="0.15">
      <c r="N428">
        <f>Sheet9!D429</f>
        <v>1281</v>
      </c>
      <c r="O428">
        <f>Sheet9!E429</f>
        <v>1</v>
      </c>
      <c r="P428" t="str">
        <f>IFERROR(VLOOKUP(O428,Sheet6!A:B,2,0),"")</f>
        <v>男子</v>
      </c>
      <c r="Q428" t="str">
        <f>Sheet9!A429</f>
        <v>背泳ぎ　　　　</v>
      </c>
      <c r="R428" t="str">
        <f t="shared" si="43"/>
        <v>背泳ぎ</v>
      </c>
      <c r="S428" t="str">
        <f>Sheet9!B429</f>
        <v xml:space="preserve">  50m</v>
      </c>
      <c r="T428" t="s">
        <v>197</v>
      </c>
      <c r="U428" t="s">
        <v>198</v>
      </c>
      <c r="V428" t="str">
        <f t="shared" si="44"/>
        <v>男子背泳ぎ  50m予選無差別</v>
      </c>
      <c r="Y428">
        <f t="shared" si="45"/>
        <v>1281</v>
      </c>
      <c r="Z428" t="str">
        <f t="shared" si="46"/>
        <v/>
      </c>
      <c r="AA428" t="str">
        <f t="shared" si="47"/>
        <v>男子背泳ぎ  50m予選無差別</v>
      </c>
    </row>
    <row r="429" spans="14:27" x14ac:dyDescent="0.15">
      <c r="N429">
        <f>Sheet9!D430</f>
        <v>1282</v>
      </c>
      <c r="O429">
        <f>Sheet9!E430</f>
        <v>1</v>
      </c>
      <c r="P429" t="str">
        <f>IFERROR(VLOOKUP(O429,Sheet6!A:B,2,0),"")</f>
        <v>男子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 50m</v>
      </c>
      <c r="T429" t="s">
        <v>197</v>
      </c>
      <c r="U429" t="s">
        <v>198</v>
      </c>
      <c r="V429" t="str">
        <f t="shared" si="44"/>
        <v>男子自由形  50m予選無差別</v>
      </c>
      <c r="Y429">
        <f t="shared" si="45"/>
        <v>1282</v>
      </c>
      <c r="Z429" t="str">
        <f t="shared" si="46"/>
        <v/>
      </c>
      <c r="AA429" t="str">
        <f t="shared" si="47"/>
        <v>男子自由形  50m予選無差別</v>
      </c>
    </row>
    <row r="430" spans="14:27" x14ac:dyDescent="0.15">
      <c r="N430">
        <f>Sheet9!D431</f>
        <v>1283</v>
      </c>
      <c r="O430">
        <f>Sheet9!E431</f>
        <v>1</v>
      </c>
      <c r="P430" t="str">
        <f>IFERROR(VLOOKUP(O430,Sheet6!A:B,2,0),"")</f>
        <v>男子</v>
      </c>
      <c r="Q430" t="str">
        <f>Sheet9!A431</f>
        <v>自由形　　　　</v>
      </c>
      <c r="R430" t="str">
        <f t="shared" si="43"/>
        <v>自由形</v>
      </c>
      <c r="S430" t="str">
        <f>Sheet9!B431</f>
        <v xml:space="preserve">  50m</v>
      </c>
      <c r="T430" t="s">
        <v>197</v>
      </c>
      <c r="U430" t="s">
        <v>198</v>
      </c>
      <c r="V430" t="str">
        <f t="shared" si="44"/>
        <v>男子自由形  50m予選無差別</v>
      </c>
      <c r="Y430">
        <f t="shared" si="45"/>
        <v>1283</v>
      </c>
      <c r="Z430" t="str">
        <f t="shared" si="46"/>
        <v/>
      </c>
      <c r="AA430" t="str">
        <f t="shared" si="47"/>
        <v>男子自由形  50m予選無差別</v>
      </c>
    </row>
    <row r="431" spans="14:27" x14ac:dyDescent="0.15">
      <c r="N431">
        <f>Sheet9!D432</f>
        <v>1284</v>
      </c>
      <c r="O431">
        <f>Sheet9!E432</f>
        <v>1</v>
      </c>
      <c r="P431" t="str">
        <f>IFERROR(VLOOKUP(O431,Sheet6!A:B,2,0),"")</f>
        <v>男子</v>
      </c>
      <c r="Q431" t="str">
        <f>Sheet9!A432</f>
        <v>背泳ぎ　　　　</v>
      </c>
      <c r="R431" t="str">
        <f t="shared" si="43"/>
        <v>背泳ぎ</v>
      </c>
      <c r="S431" t="str">
        <f>Sheet9!B432</f>
        <v xml:space="preserve">  50m</v>
      </c>
      <c r="T431" t="s">
        <v>197</v>
      </c>
      <c r="U431" t="s">
        <v>198</v>
      </c>
      <c r="V431" t="str">
        <f t="shared" si="44"/>
        <v>男子背泳ぎ  50m予選無差別</v>
      </c>
      <c r="Y431">
        <f t="shared" si="45"/>
        <v>1284</v>
      </c>
      <c r="Z431" t="str">
        <f t="shared" si="46"/>
        <v/>
      </c>
      <c r="AA431" t="str">
        <f t="shared" si="47"/>
        <v>男子背泳ぎ  50m予選無差別</v>
      </c>
    </row>
    <row r="432" spans="14:27" x14ac:dyDescent="0.15">
      <c r="N432">
        <f>Sheet9!D433</f>
        <v>1285</v>
      </c>
      <c r="O432">
        <f>Sheet9!E433</f>
        <v>1</v>
      </c>
      <c r="P432" t="str">
        <f>IFERROR(VLOOKUP(O432,Sheet6!A:B,2,0),"")</f>
        <v>男子</v>
      </c>
      <c r="Q432" t="str">
        <f>Sheet9!A433</f>
        <v>平泳ぎ　　　　</v>
      </c>
      <c r="R432" t="str">
        <f t="shared" si="43"/>
        <v>平泳ぎ</v>
      </c>
      <c r="S432" t="str">
        <f>Sheet9!B433</f>
        <v xml:space="preserve">  25m</v>
      </c>
      <c r="T432" t="s">
        <v>197</v>
      </c>
      <c r="U432" t="s">
        <v>198</v>
      </c>
      <c r="V432" t="str">
        <f t="shared" si="44"/>
        <v>男子平泳ぎ  25m予選無差別</v>
      </c>
      <c r="Y432">
        <f t="shared" si="45"/>
        <v>1285</v>
      </c>
      <c r="Z432" t="str">
        <f t="shared" si="46"/>
        <v/>
      </c>
      <c r="AA432" t="str">
        <f t="shared" si="47"/>
        <v>男子平泳ぎ  25m予選無差別</v>
      </c>
    </row>
    <row r="433" spans="14:27" x14ac:dyDescent="0.15">
      <c r="N433">
        <f>Sheet9!D434</f>
        <v>1286</v>
      </c>
      <c r="O433">
        <f>Sheet9!E434</f>
        <v>1</v>
      </c>
      <c r="P433" t="str">
        <f>IFERROR(VLOOKUP(O433,Sheet6!A:B,2,0),"")</f>
        <v>男子</v>
      </c>
      <c r="Q433" t="str">
        <f>Sheet9!A434</f>
        <v>背泳ぎ　　　　</v>
      </c>
      <c r="R433" t="str">
        <f t="shared" si="43"/>
        <v>背泳ぎ</v>
      </c>
      <c r="S433" t="str">
        <f>Sheet9!B434</f>
        <v xml:space="preserve">  50m</v>
      </c>
      <c r="T433" t="s">
        <v>197</v>
      </c>
      <c r="U433" t="s">
        <v>198</v>
      </c>
      <c r="V433" t="str">
        <f t="shared" si="44"/>
        <v>男子背泳ぎ  50m予選無差別</v>
      </c>
      <c r="Y433">
        <f t="shared" si="45"/>
        <v>1286</v>
      </c>
      <c r="Z433" t="str">
        <f t="shared" si="46"/>
        <v/>
      </c>
      <c r="AA433" t="str">
        <f t="shared" si="47"/>
        <v>男子背泳ぎ  50m予選無差別</v>
      </c>
    </row>
    <row r="434" spans="14:27" x14ac:dyDescent="0.15">
      <c r="N434">
        <f>Sheet9!D435</f>
        <v>1287</v>
      </c>
      <c r="O434">
        <f>Sheet9!E435</f>
        <v>1</v>
      </c>
      <c r="P434" t="str">
        <f>IFERROR(VLOOKUP(O434,Sheet6!A:B,2,0),"")</f>
        <v>男子</v>
      </c>
      <c r="Q434" t="str">
        <f>Sheet9!A435</f>
        <v>バタフライ　　</v>
      </c>
      <c r="R434" t="str">
        <f t="shared" si="43"/>
        <v>バタフライ</v>
      </c>
      <c r="S434" t="str">
        <f>Sheet9!B435</f>
        <v xml:space="preserve">  50m</v>
      </c>
      <c r="T434" t="s">
        <v>197</v>
      </c>
      <c r="U434" t="s">
        <v>198</v>
      </c>
      <c r="V434" t="str">
        <f t="shared" si="44"/>
        <v>男子バタフライ  50m予選無差別</v>
      </c>
      <c r="Y434">
        <f t="shared" si="45"/>
        <v>1287</v>
      </c>
      <c r="Z434" t="str">
        <f t="shared" si="46"/>
        <v/>
      </c>
      <c r="AA434" t="str">
        <f t="shared" si="47"/>
        <v>男子バタフライ  50m予選無差別</v>
      </c>
    </row>
    <row r="435" spans="14:27" x14ac:dyDescent="0.15">
      <c r="N435">
        <f>Sheet9!D436</f>
        <v>1288</v>
      </c>
      <c r="O435">
        <f>Sheet9!E436</f>
        <v>1</v>
      </c>
      <c r="P435" t="str">
        <f>IFERROR(VLOOKUP(O435,Sheet6!A:B,2,0),"")</f>
        <v>男子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 50m</v>
      </c>
      <c r="T435" t="s">
        <v>197</v>
      </c>
      <c r="U435" t="s">
        <v>198</v>
      </c>
      <c r="V435" t="str">
        <f t="shared" si="44"/>
        <v>男子自由形  50m予選無差別</v>
      </c>
      <c r="Y435">
        <f t="shared" si="45"/>
        <v>1288</v>
      </c>
      <c r="Z435" t="str">
        <f t="shared" si="46"/>
        <v/>
      </c>
      <c r="AA435" t="str">
        <f t="shared" si="47"/>
        <v>男子自由形  50m予選無差別</v>
      </c>
    </row>
    <row r="436" spans="14:27" x14ac:dyDescent="0.15">
      <c r="N436">
        <f>Sheet9!D437</f>
        <v>1289</v>
      </c>
      <c r="O436">
        <f>Sheet9!E437</f>
        <v>1</v>
      </c>
      <c r="P436" t="str">
        <f>IFERROR(VLOOKUP(O436,Sheet6!A:B,2,0),"")</f>
        <v>男子</v>
      </c>
      <c r="Q436" t="str">
        <f>Sheet9!A437</f>
        <v>個人メドレー　</v>
      </c>
      <c r="R436" t="str">
        <f t="shared" si="43"/>
        <v>個人メドレー</v>
      </c>
      <c r="S436" t="str">
        <f>Sheet9!B437</f>
        <v xml:space="preserve"> 200m</v>
      </c>
      <c r="T436" t="s">
        <v>197</v>
      </c>
      <c r="U436" t="s">
        <v>198</v>
      </c>
      <c r="V436" t="str">
        <f t="shared" si="44"/>
        <v>男子個人メドレー 200m予選無差別</v>
      </c>
      <c r="Y436">
        <f t="shared" si="45"/>
        <v>1289</v>
      </c>
      <c r="Z436" t="str">
        <f t="shared" si="46"/>
        <v/>
      </c>
      <c r="AA436" t="str">
        <f t="shared" si="47"/>
        <v>男子個人メドレー 200m予選無差別</v>
      </c>
    </row>
    <row r="437" spans="14:27" x14ac:dyDescent="0.15">
      <c r="N437">
        <f>Sheet9!D438</f>
        <v>1290</v>
      </c>
      <c r="O437">
        <f>Sheet9!E438</f>
        <v>1</v>
      </c>
      <c r="P437" t="str">
        <f>IFERROR(VLOOKUP(O437,Sheet6!A:B,2,0),"")</f>
        <v>男子</v>
      </c>
      <c r="Q437" t="str">
        <f>Sheet9!A438</f>
        <v>背泳ぎ　　　　</v>
      </c>
      <c r="R437" t="str">
        <f t="shared" si="43"/>
        <v>背泳ぎ</v>
      </c>
      <c r="S437" t="str">
        <f>Sheet9!B438</f>
        <v xml:space="preserve">  50m</v>
      </c>
      <c r="T437" t="s">
        <v>197</v>
      </c>
      <c r="U437" t="s">
        <v>198</v>
      </c>
      <c r="V437" t="str">
        <f t="shared" si="44"/>
        <v>男子背泳ぎ  50m予選無差別</v>
      </c>
      <c r="Y437">
        <f t="shared" si="45"/>
        <v>1290</v>
      </c>
      <c r="Z437" t="str">
        <f t="shared" si="46"/>
        <v/>
      </c>
      <c r="AA437" t="str">
        <f t="shared" si="47"/>
        <v>男子背泳ぎ  50m予選無差別</v>
      </c>
    </row>
    <row r="438" spans="14:27" x14ac:dyDescent="0.15">
      <c r="N438">
        <f>Sheet9!D439</f>
        <v>1291</v>
      </c>
      <c r="O438">
        <f>Sheet9!E439</f>
        <v>1</v>
      </c>
      <c r="P438" t="str">
        <f>IFERROR(VLOOKUP(O438,Sheet6!A:B,2,0),"")</f>
        <v>男子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 50m</v>
      </c>
      <c r="T438" t="s">
        <v>197</v>
      </c>
      <c r="U438" t="s">
        <v>198</v>
      </c>
      <c r="V438" t="str">
        <f t="shared" si="44"/>
        <v>男子自由形  50m予選無差別</v>
      </c>
      <c r="Y438">
        <f t="shared" si="45"/>
        <v>1291</v>
      </c>
      <c r="Z438" t="str">
        <f t="shared" si="46"/>
        <v/>
      </c>
      <c r="AA438" t="str">
        <f t="shared" si="47"/>
        <v>男子自由形  50m予選無差別</v>
      </c>
    </row>
    <row r="439" spans="14:27" x14ac:dyDescent="0.15">
      <c r="N439">
        <f>Sheet9!D440</f>
        <v>1292</v>
      </c>
      <c r="O439">
        <f>Sheet9!E440</f>
        <v>1</v>
      </c>
      <c r="P439" t="str">
        <f>IFERROR(VLOOKUP(O439,Sheet6!A:B,2,0),"")</f>
        <v>男子</v>
      </c>
      <c r="Q439" t="str">
        <f>Sheet9!A440</f>
        <v>自由形　　　　</v>
      </c>
      <c r="R439" t="str">
        <f t="shared" si="43"/>
        <v>自由形</v>
      </c>
      <c r="S439" t="str">
        <f>Sheet9!B440</f>
        <v xml:space="preserve">  25m</v>
      </c>
      <c r="T439" t="s">
        <v>197</v>
      </c>
      <c r="U439" t="s">
        <v>198</v>
      </c>
      <c r="V439" t="str">
        <f t="shared" si="44"/>
        <v>男子自由形  25m予選無差別</v>
      </c>
      <c r="Y439">
        <f t="shared" si="45"/>
        <v>1292</v>
      </c>
      <c r="Z439" t="str">
        <f t="shared" si="46"/>
        <v/>
      </c>
      <c r="AA439" t="str">
        <f t="shared" si="47"/>
        <v>男子自由形  25m予選無差別</v>
      </c>
    </row>
    <row r="440" spans="14:27" x14ac:dyDescent="0.15">
      <c r="N440">
        <f>Sheet9!D441</f>
        <v>1293</v>
      </c>
      <c r="O440">
        <f>Sheet9!E441</f>
        <v>1</v>
      </c>
      <c r="P440" t="str">
        <f>IFERROR(VLOOKUP(O440,Sheet6!A:B,2,0),"")</f>
        <v>男子</v>
      </c>
      <c r="Q440" t="str">
        <f>Sheet9!A441</f>
        <v>平泳ぎ　　　　</v>
      </c>
      <c r="R440" t="str">
        <f t="shared" si="43"/>
        <v>平泳ぎ</v>
      </c>
      <c r="S440" t="str">
        <f>Sheet9!B441</f>
        <v xml:space="preserve">  25m</v>
      </c>
      <c r="T440" t="s">
        <v>197</v>
      </c>
      <c r="U440" t="s">
        <v>198</v>
      </c>
      <c r="V440" t="str">
        <f t="shared" si="44"/>
        <v>男子平泳ぎ  25m予選無差別</v>
      </c>
      <c r="Y440">
        <f t="shared" si="45"/>
        <v>1293</v>
      </c>
      <c r="Z440" t="str">
        <f t="shared" si="46"/>
        <v/>
      </c>
      <c r="AA440" t="str">
        <f t="shared" si="47"/>
        <v>男子平泳ぎ  25m予選無差別</v>
      </c>
    </row>
    <row r="441" spans="14:27" x14ac:dyDescent="0.15">
      <c r="N441">
        <f>Sheet9!D442</f>
        <v>1294</v>
      </c>
      <c r="O441">
        <f>Sheet9!E442</f>
        <v>1</v>
      </c>
      <c r="P441" t="str">
        <f>IFERROR(VLOOKUP(O441,Sheet6!A:B,2,0),"")</f>
        <v>男子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 25m</v>
      </c>
      <c r="T441" t="s">
        <v>197</v>
      </c>
      <c r="U441" t="s">
        <v>198</v>
      </c>
      <c r="V441" t="str">
        <f t="shared" si="44"/>
        <v>男子自由形  25m予選無差別</v>
      </c>
      <c r="Y441">
        <f t="shared" si="45"/>
        <v>1294</v>
      </c>
      <c r="Z441" t="str">
        <f t="shared" si="46"/>
        <v/>
      </c>
      <c r="AA441" t="str">
        <f t="shared" si="47"/>
        <v>男子自由形  25m予選無差別</v>
      </c>
    </row>
    <row r="442" spans="14:27" x14ac:dyDescent="0.15">
      <c r="N442">
        <f>Sheet9!D443</f>
        <v>1295</v>
      </c>
      <c r="O442">
        <f>Sheet9!E443</f>
        <v>1</v>
      </c>
      <c r="P442" t="str">
        <f>IFERROR(VLOOKUP(O442,Sheet6!A:B,2,0),"")</f>
        <v>男子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 25m</v>
      </c>
      <c r="T442" t="s">
        <v>197</v>
      </c>
      <c r="U442" t="s">
        <v>198</v>
      </c>
      <c r="V442" t="str">
        <f t="shared" si="44"/>
        <v>男子背泳ぎ  25m予選無差別</v>
      </c>
      <c r="Y442">
        <f t="shared" si="45"/>
        <v>1295</v>
      </c>
      <c r="Z442" t="str">
        <f t="shared" si="46"/>
        <v/>
      </c>
      <c r="AA442" t="str">
        <f t="shared" si="47"/>
        <v>男子背泳ぎ  25m予選無差別</v>
      </c>
    </row>
    <row r="443" spans="14:27" x14ac:dyDescent="0.15">
      <c r="N443">
        <f>Sheet9!D444</f>
        <v>1296</v>
      </c>
      <c r="O443">
        <f>Sheet9!E444</f>
        <v>1</v>
      </c>
      <c r="P443" t="str">
        <f>IFERROR(VLOOKUP(O443,Sheet6!A:B,2,0),"")</f>
        <v>男子</v>
      </c>
      <c r="Q443" t="str">
        <f>Sheet9!A444</f>
        <v>背泳ぎ　　　　</v>
      </c>
      <c r="R443" t="str">
        <f t="shared" ref="R443:R506" si="48">IFERROR(VLOOKUP(Q443,AG:AH,2,0),"")</f>
        <v>背泳ぎ</v>
      </c>
      <c r="S443" t="str">
        <f>Sheet9!B444</f>
        <v xml:space="preserve">  50m</v>
      </c>
      <c r="T443" t="s">
        <v>197</v>
      </c>
      <c r="U443" t="s">
        <v>198</v>
      </c>
      <c r="V443" t="str">
        <f t="shared" ref="V443:V506" si="49">CONCATENATE(P443,R443,S443,T443,U443)</f>
        <v>男子背泳ぎ  50m予選無差別</v>
      </c>
      <c r="Y443">
        <f t="shared" ref="Y443:Y506" si="50">N443</f>
        <v>1296</v>
      </c>
      <c r="Z443" t="str">
        <f t="shared" ref="Z443:Z506" si="51">IFERROR(VLOOKUP(V443,I:M,5,0),"")</f>
        <v/>
      </c>
      <c r="AA443" t="str">
        <f t="shared" ref="AA443:AA506" si="52">V443</f>
        <v>男子背泳ぎ  50m予選無差別</v>
      </c>
    </row>
    <row r="444" spans="14:27" x14ac:dyDescent="0.15">
      <c r="N444">
        <f>Sheet9!D445</f>
        <v>1297</v>
      </c>
      <c r="O444">
        <f>Sheet9!E445</f>
        <v>1</v>
      </c>
      <c r="P444" t="str">
        <f>IFERROR(VLOOKUP(O444,Sheet6!A:B,2,0),"")</f>
        <v>男子</v>
      </c>
      <c r="Q444" t="str">
        <f>Sheet9!A445</f>
        <v>自由形　　　　</v>
      </c>
      <c r="R444" t="str">
        <f t="shared" si="48"/>
        <v>自由形</v>
      </c>
      <c r="S444" t="str">
        <f>Sheet9!B445</f>
        <v xml:space="preserve">  50m</v>
      </c>
      <c r="T444" t="s">
        <v>197</v>
      </c>
      <c r="U444" t="s">
        <v>198</v>
      </c>
      <c r="V444" t="str">
        <f t="shared" si="49"/>
        <v>男子自由形  50m予選無差別</v>
      </c>
      <c r="Y444">
        <f t="shared" si="50"/>
        <v>1297</v>
      </c>
      <c r="Z444" t="str">
        <f t="shared" si="51"/>
        <v/>
      </c>
      <c r="AA444" t="str">
        <f t="shared" si="52"/>
        <v>男子自由形  50m予選無差別</v>
      </c>
    </row>
    <row r="445" spans="14:27" x14ac:dyDescent="0.15">
      <c r="N445">
        <f>Sheet9!D446</f>
        <v>1298</v>
      </c>
      <c r="O445">
        <f>Sheet9!E446</f>
        <v>1</v>
      </c>
      <c r="P445" t="str">
        <f>IFERROR(VLOOKUP(O445,Sheet6!A:B,2,0),"")</f>
        <v>男子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 50m</v>
      </c>
      <c r="T445" t="s">
        <v>197</v>
      </c>
      <c r="U445" t="s">
        <v>198</v>
      </c>
      <c r="V445" t="str">
        <f t="shared" si="49"/>
        <v>男子自由形  50m予選無差別</v>
      </c>
      <c r="Y445">
        <f t="shared" si="50"/>
        <v>1298</v>
      </c>
      <c r="Z445" t="str">
        <f t="shared" si="51"/>
        <v/>
      </c>
      <c r="AA445" t="str">
        <f t="shared" si="52"/>
        <v>男子自由形  50m予選無差別</v>
      </c>
    </row>
    <row r="446" spans="14:27" x14ac:dyDescent="0.15">
      <c r="N446">
        <f>Sheet9!D447</f>
        <v>1299</v>
      </c>
      <c r="O446">
        <f>Sheet9!E447</f>
        <v>1</v>
      </c>
      <c r="P446" t="str">
        <f>IFERROR(VLOOKUP(O446,Sheet6!A:B,2,0),"")</f>
        <v>男子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 50m</v>
      </c>
      <c r="T446" t="s">
        <v>197</v>
      </c>
      <c r="U446" t="s">
        <v>198</v>
      </c>
      <c r="V446" t="str">
        <f t="shared" si="49"/>
        <v>男子自由形  50m予選無差別</v>
      </c>
      <c r="Y446">
        <f t="shared" si="50"/>
        <v>1299</v>
      </c>
      <c r="Z446" t="str">
        <f t="shared" si="51"/>
        <v/>
      </c>
      <c r="AA446" t="str">
        <f t="shared" si="52"/>
        <v>男子自由形  50m予選無差別</v>
      </c>
    </row>
    <row r="447" spans="14:27" x14ac:dyDescent="0.15">
      <c r="N447">
        <f>Sheet9!D448</f>
        <v>1300</v>
      </c>
      <c r="O447">
        <f>Sheet9!E448</f>
        <v>1</v>
      </c>
      <c r="P447" t="str">
        <f>IFERROR(VLOOKUP(O447,Sheet6!A:B,2,0),"")</f>
        <v>男子</v>
      </c>
      <c r="Q447" t="str">
        <f>Sheet9!A448</f>
        <v>背泳ぎ　　　　</v>
      </c>
      <c r="R447" t="str">
        <f t="shared" si="48"/>
        <v>背泳ぎ</v>
      </c>
      <c r="S447" t="str">
        <f>Sheet9!B448</f>
        <v xml:space="preserve">  50m</v>
      </c>
      <c r="T447" t="s">
        <v>197</v>
      </c>
      <c r="U447" t="s">
        <v>198</v>
      </c>
      <c r="V447" t="str">
        <f t="shared" si="49"/>
        <v>男子背泳ぎ  50m予選無差別</v>
      </c>
      <c r="Y447">
        <f t="shared" si="50"/>
        <v>1300</v>
      </c>
      <c r="Z447" t="str">
        <f t="shared" si="51"/>
        <v/>
      </c>
      <c r="AA447" t="str">
        <f t="shared" si="52"/>
        <v>男子背泳ぎ  50m予選無差別</v>
      </c>
    </row>
    <row r="448" spans="14:27" x14ac:dyDescent="0.15">
      <c r="N448">
        <f>Sheet9!D449</f>
        <v>1301</v>
      </c>
      <c r="O448">
        <f>Sheet9!E449</f>
        <v>1</v>
      </c>
      <c r="P448" t="str">
        <f>IFERROR(VLOOKUP(O448,Sheet6!A:B,2,0),"")</f>
        <v>男子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 50m</v>
      </c>
      <c r="T448" t="s">
        <v>197</v>
      </c>
      <c r="U448" t="s">
        <v>198</v>
      </c>
      <c r="V448" t="str">
        <f t="shared" si="49"/>
        <v>男子自由形  50m予選無差別</v>
      </c>
      <c r="Y448">
        <f t="shared" si="50"/>
        <v>1301</v>
      </c>
      <c r="Z448" t="str">
        <f t="shared" si="51"/>
        <v/>
      </c>
      <c r="AA448" t="str">
        <f t="shared" si="52"/>
        <v>男子自由形  50m予選無差別</v>
      </c>
    </row>
    <row r="449" spans="14:27" x14ac:dyDescent="0.15">
      <c r="N449">
        <f>Sheet9!D450</f>
        <v>1302</v>
      </c>
      <c r="O449">
        <f>Sheet9!E450</f>
        <v>1</v>
      </c>
      <c r="P449" t="str">
        <f>IFERROR(VLOOKUP(O449,Sheet6!A:B,2,0),"")</f>
        <v>男子</v>
      </c>
      <c r="Q449" t="str">
        <f>Sheet9!A450</f>
        <v>背泳ぎ　　　　</v>
      </c>
      <c r="R449" t="str">
        <f t="shared" si="48"/>
        <v>背泳ぎ</v>
      </c>
      <c r="S449" t="str">
        <f>Sheet9!B450</f>
        <v xml:space="preserve">  50m</v>
      </c>
      <c r="T449" t="s">
        <v>197</v>
      </c>
      <c r="U449" t="s">
        <v>198</v>
      </c>
      <c r="V449" t="str">
        <f t="shared" si="49"/>
        <v>男子背泳ぎ  50m予選無差別</v>
      </c>
      <c r="Y449">
        <f t="shared" si="50"/>
        <v>1302</v>
      </c>
      <c r="Z449" t="str">
        <f t="shared" si="51"/>
        <v/>
      </c>
      <c r="AA449" t="str">
        <f t="shared" si="52"/>
        <v>男子背泳ぎ  50m予選無差別</v>
      </c>
    </row>
    <row r="450" spans="14:27" x14ac:dyDescent="0.15">
      <c r="N450">
        <f>Sheet9!D451</f>
        <v>1303</v>
      </c>
      <c r="O450">
        <f>Sheet9!E451</f>
        <v>1</v>
      </c>
      <c r="P450" t="str">
        <f>IFERROR(VLOOKUP(O450,Sheet6!A:B,2,0),"")</f>
        <v>男子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 50m</v>
      </c>
      <c r="T450" t="s">
        <v>197</v>
      </c>
      <c r="U450" t="s">
        <v>198</v>
      </c>
      <c r="V450" t="str">
        <f t="shared" si="49"/>
        <v>男子自由形  50m予選無差別</v>
      </c>
      <c r="Y450">
        <f t="shared" si="50"/>
        <v>1303</v>
      </c>
      <c r="Z450" t="str">
        <f t="shared" si="51"/>
        <v/>
      </c>
      <c r="AA450" t="str">
        <f t="shared" si="52"/>
        <v>男子自由形  50m予選無差別</v>
      </c>
    </row>
    <row r="451" spans="14:27" x14ac:dyDescent="0.15">
      <c r="N451">
        <f>Sheet9!D452</f>
        <v>1304</v>
      </c>
      <c r="O451">
        <f>Sheet9!E452</f>
        <v>1</v>
      </c>
      <c r="P451" t="str">
        <f>IFERROR(VLOOKUP(O451,Sheet6!A:B,2,0),"")</f>
        <v>男子</v>
      </c>
      <c r="Q451" t="str">
        <f>Sheet9!A452</f>
        <v>背泳ぎ　　　　</v>
      </c>
      <c r="R451" t="str">
        <f t="shared" si="48"/>
        <v>背泳ぎ</v>
      </c>
      <c r="S451" t="str">
        <f>Sheet9!B452</f>
        <v xml:space="preserve">  50m</v>
      </c>
      <c r="T451" t="s">
        <v>197</v>
      </c>
      <c r="U451" t="s">
        <v>198</v>
      </c>
      <c r="V451" t="str">
        <f t="shared" si="49"/>
        <v>男子背泳ぎ  50m予選無差別</v>
      </c>
      <c r="Y451">
        <f t="shared" si="50"/>
        <v>1304</v>
      </c>
      <c r="Z451" t="str">
        <f t="shared" si="51"/>
        <v/>
      </c>
      <c r="AA451" t="str">
        <f t="shared" si="52"/>
        <v>男子背泳ぎ  50m予選無差別</v>
      </c>
    </row>
    <row r="452" spans="14:27" x14ac:dyDescent="0.15">
      <c r="N452">
        <f>Sheet9!D453</f>
        <v>1305</v>
      </c>
      <c r="O452">
        <f>Sheet9!E453</f>
        <v>1</v>
      </c>
      <c r="P452" t="str">
        <f>IFERROR(VLOOKUP(O452,Sheet6!A:B,2,0),"")</f>
        <v>男子</v>
      </c>
      <c r="Q452" t="str">
        <f>Sheet9!A453</f>
        <v>背泳ぎ　　　　</v>
      </c>
      <c r="R452" t="str">
        <f t="shared" si="48"/>
        <v>背泳ぎ</v>
      </c>
      <c r="S452" t="str">
        <f>Sheet9!B453</f>
        <v xml:space="preserve">  25m</v>
      </c>
      <c r="T452" t="s">
        <v>197</v>
      </c>
      <c r="U452" t="s">
        <v>198</v>
      </c>
      <c r="V452" t="str">
        <f t="shared" si="49"/>
        <v>男子背泳ぎ  25m予選無差別</v>
      </c>
      <c r="Y452">
        <f t="shared" si="50"/>
        <v>1305</v>
      </c>
      <c r="Z452" t="str">
        <f t="shared" si="51"/>
        <v/>
      </c>
      <c r="AA452" t="str">
        <f t="shared" si="52"/>
        <v>男子背泳ぎ  25m予選無差別</v>
      </c>
    </row>
    <row r="453" spans="14:27" x14ac:dyDescent="0.15">
      <c r="N453">
        <f>Sheet9!D454</f>
        <v>1306</v>
      </c>
      <c r="O453">
        <f>Sheet9!E454</f>
        <v>1</v>
      </c>
      <c r="P453" t="str">
        <f>IFERROR(VLOOKUP(O453,Sheet6!A:B,2,0),"")</f>
        <v>男子</v>
      </c>
      <c r="Q453" t="str">
        <f>Sheet9!A454</f>
        <v>バタフライ　　</v>
      </c>
      <c r="R453" t="str">
        <f t="shared" si="48"/>
        <v>バタフライ</v>
      </c>
      <c r="S453" t="str">
        <f>Sheet9!B454</f>
        <v xml:space="preserve">  50m</v>
      </c>
      <c r="T453" t="s">
        <v>197</v>
      </c>
      <c r="U453" t="s">
        <v>198</v>
      </c>
      <c r="V453" t="str">
        <f t="shared" si="49"/>
        <v>男子バタフライ  50m予選無差別</v>
      </c>
      <c r="Y453">
        <f t="shared" si="50"/>
        <v>1306</v>
      </c>
      <c r="Z453" t="str">
        <f t="shared" si="51"/>
        <v/>
      </c>
      <c r="AA453" t="str">
        <f t="shared" si="52"/>
        <v>男子バタフライ  50m予選無差別</v>
      </c>
    </row>
    <row r="454" spans="14:27" x14ac:dyDescent="0.15">
      <c r="N454">
        <f>Sheet9!D455</f>
        <v>1307</v>
      </c>
      <c r="O454">
        <f>Sheet9!E455</f>
        <v>1</v>
      </c>
      <c r="P454" t="str">
        <f>IFERROR(VLOOKUP(O454,Sheet6!A:B,2,0),"")</f>
        <v>男子</v>
      </c>
      <c r="Q454" t="str">
        <f>Sheet9!A455</f>
        <v>背泳ぎ　　　　</v>
      </c>
      <c r="R454" t="str">
        <f t="shared" si="48"/>
        <v>背泳ぎ</v>
      </c>
      <c r="S454" t="str">
        <f>Sheet9!B455</f>
        <v xml:space="preserve">  25m</v>
      </c>
      <c r="T454" t="s">
        <v>197</v>
      </c>
      <c r="U454" t="s">
        <v>198</v>
      </c>
      <c r="V454" t="str">
        <f t="shared" si="49"/>
        <v>男子背泳ぎ  25m予選無差別</v>
      </c>
      <c r="Y454">
        <f t="shared" si="50"/>
        <v>1307</v>
      </c>
      <c r="Z454" t="str">
        <f t="shared" si="51"/>
        <v/>
      </c>
      <c r="AA454" t="str">
        <f t="shared" si="52"/>
        <v>男子背泳ぎ  25m予選無差別</v>
      </c>
    </row>
    <row r="455" spans="14:27" x14ac:dyDescent="0.15">
      <c r="N455">
        <f>Sheet9!D456</f>
        <v>1308</v>
      </c>
      <c r="O455">
        <f>Sheet9!E456</f>
        <v>1</v>
      </c>
      <c r="P455" t="str">
        <f>IFERROR(VLOOKUP(O455,Sheet6!A:B,2,0),"")</f>
        <v>男子</v>
      </c>
      <c r="Q455" t="str">
        <f>Sheet9!A456</f>
        <v>個人メドレー　</v>
      </c>
      <c r="R455" t="str">
        <f t="shared" si="48"/>
        <v>個人メドレー</v>
      </c>
      <c r="S455" t="str">
        <f>Sheet9!B456</f>
        <v xml:space="preserve"> 200m</v>
      </c>
      <c r="T455" t="s">
        <v>197</v>
      </c>
      <c r="U455" t="s">
        <v>198</v>
      </c>
      <c r="V455" t="str">
        <f t="shared" si="49"/>
        <v>男子個人メドレー 200m予選無差別</v>
      </c>
      <c r="Y455">
        <f t="shared" si="50"/>
        <v>1308</v>
      </c>
      <c r="Z455" t="str">
        <f t="shared" si="51"/>
        <v/>
      </c>
      <c r="AA455" t="str">
        <f t="shared" si="52"/>
        <v>男子個人メドレー 200m予選無差別</v>
      </c>
    </row>
    <row r="456" spans="14:27" x14ac:dyDescent="0.15">
      <c r="N456">
        <f>Sheet9!D457</f>
        <v>1309</v>
      </c>
      <c r="O456">
        <f>Sheet9!E457</f>
        <v>1</v>
      </c>
      <c r="P456" t="str">
        <f>IFERROR(VLOOKUP(O456,Sheet6!A:B,2,0),"")</f>
        <v>男子</v>
      </c>
      <c r="Q456" t="str">
        <f>Sheet9!A457</f>
        <v>バタフライ　　</v>
      </c>
      <c r="R456" t="str">
        <f t="shared" si="48"/>
        <v>バタフライ</v>
      </c>
      <c r="S456" t="str">
        <f>Sheet9!B457</f>
        <v xml:space="preserve"> 100m</v>
      </c>
      <c r="T456" t="s">
        <v>197</v>
      </c>
      <c r="U456" t="s">
        <v>198</v>
      </c>
      <c r="V456" t="str">
        <f t="shared" si="49"/>
        <v>男子バタフライ 100m予選無差別</v>
      </c>
      <c r="Y456">
        <f t="shared" si="50"/>
        <v>1309</v>
      </c>
      <c r="Z456" t="str">
        <f t="shared" si="51"/>
        <v/>
      </c>
      <c r="AA456" t="str">
        <f t="shared" si="52"/>
        <v>男子バタフライ 100m予選無差別</v>
      </c>
    </row>
    <row r="457" spans="14:27" x14ac:dyDescent="0.15">
      <c r="N457">
        <f>Sheet9!D458</f>
        <v>1310</v>
      </c>
      <c r="O457">
        <f>Sheet9!E458</f>
        <v>1</v>
      </c>
      <c r="P457" t="str">
        <f>IFERROR(VLOOKUP(O457,Sheet6!A:B,2,0),"")</f>
        <v>男子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100m</v>
      </c>
      <c r="T457" t="s">
        <v>197</v>
      </c>
      <c r="U457" t="s">
        <v>198</v>
      </c>
      <c r="V457" t="str">
        <f t="shared" si="49"/>
        <v>男子自由形 100m予選無差別</v>
      </c>
      <c r="Y457">
        <f t="shared" si="50"/>
        <v>1310</v>
      </c>
      <c r="Z457" t="str">
        <f t="shared" si="51"/>
        <v/>
      </c>
      <c r="AA457" t="str">
        <f t="shared" si="52"/>
        <v>男子自由形 100m予選無差別</v>
      </c>
    </row>
    <row r="458" spans="14:27" x14ac:dyDescent="0.15">
      <c r="N458">
        <f>Sheet9!D459</f>
        <v>1311</v>
      </c>
      <c r="O458">
        <f>Sheet9!E459</f>
        <v>1</v>
      </c>
      <c r="P458" t="str">
        <f>IFERROR(VLOOKUP(O458,Sheet6!A:B,2,0),"")</f>
        <v>男子</v>
      </c>
      <c r="Q458" t="str">
        <f>Sheet9!A459</f>
        <v>バタフライ　　</v>
      </c>
      <c r="R458" t="str">
        <f t="shared" si="48"/>
        <v>バタフライ</v>
      </c>
      <c r="S458" t="str">
        <f>Sheet9!B459</f>
        <v xml:space="preserve">  50m</v>
      </c>
      <c r="T458" t="s">
        <v>197</v>
      </c>
      <c r="U458" t="s">
        <v>198</v>
      </c>
      <c r="V458" t="str">
        <f t="shared" si="49"/>
        <v>男子バタフライ  50m予選無差別</v>
      </c>
      <c r="Y458">
        <f t="shared" si="50"/>
        <v>1311</v>
      </c>
      <c r="Z458" t="str">
        <f t="shared" si="51"/>
        <v/>
      </c>
      <c r="AA458" t="str">
        <f t="shared" si="52"/>
        <v>男子バタフライ  50m予選無差別</v>
      </c>
    </row>
    <row r="459" spans="14:27" x14ac:dyDescent="0.15">
      <c r="N459">
        <f>Sheet9!D460</f>
        <v>1312</v>
      </c>
      <c r="O459">
        <f>Sheet9!E460</f>
        <v>1</v>
      </c>
      <c r="P459" t="str">
        <f>IFERROR(VLOOKUP(O459,Sheet6!A:B,2,0),"")</f>
        <v>男子</v>
      </c>
      <c r="Q459" t="str">
        <f>Sheet9!A460</f>
        <v>自由形　　　　</v>
      </c>
      <c r="R459" t="str">
        <f t="shared" si="48"/>
        <v>自由形</v>
      </c>
      <c r="S459" t="str">
        <f>Sheet9!B460</f>
        <v xml:space="preserve">  50m</v>
      </c>
      <c r="T459" t="s">
        <v>197</v>
      </c>
      <c r="U459" t="s">
        <v>198</v>
      </c>
      <c r="V459" t="str">
        <f t="shared" si="49"/>
        <v>男子自由形  50m予選無差別</v>
      </c>
      <c r="Y459">
        <f t="shared" si="50"/>
        <v>1312</v>
      </c>
      <c r="Z459" t="str">
        <f t="shared" si="51"/>
        <v/>
      </c>
      <c r="AA459" t="str">
        <f t="shared" si="52"/>
        <v>男子自由形  50m予選無差別</v>
      </c>
    </row>
    <row r="460" spans="14:27" x14ac:dyDescent="0.15">
      <c r="N460">
        <f>Sheet9!D461</f>
        <v>1313</v>
      </c>
      <c r="O460">
        <f>Sheet9!E461</f>
        <v>1</v>
      </c>
      <c r="P460" t="str">
        <f>IFERROR(VLOOKUP(O460,Sheet6!A:B,2,0),"")</f>
        <v>男子</v>
      </c>
      <c r="Q460" t="str">
        <f>Sheet9!A461</f>
        <v>背泳ぎ　　　　</v>
      </c>
      <c r="R460" t="str">
        <f t="shared" si="48"/>
        <v>背泳ぎ</v>
      </c>
      <c r="S460" t="str">
        <f>Sheet9!B461</f>
        <v xml:space="preserve">  50m</v>
      </c>
      <c r="T460" t="s">
        <v>197</v>
      </c>
      <c r="U460" t="s">
        <v>198</v>
      </c>
      <c r="V460" t="str">
        <f t="shared" si="49"/>
        <v>男子背泳ぎ  50m予選無差別</v>
      </c>
      <c r="Y460">
        <f t="shared" si="50"/>
        <v>1313</v>
      </c>
      <c r="Z460" t="str">
        <f t="shared" si="51"/>
        <v/>
      </c>
      <c r="AA460" t="str">
        <f t="shared" si="52"/>
        <v>男子背泳ぎ  50m予選無差別</v>
      </c>
    </row>
    <row r="461" spans="14:27" x14ac:dyDescent="0.15">
      <c r="N461">
        <f>Sheet9!D462</f>
        <v>1314</v>
      </c>
      <c r="O461">
        <f>Sheet9!E462</f>
        <v>1</v>
      </c>
      <c r="P461" t="str">
        <f>IFERROR(VLOOKUP(O461,Sheet6!A:B,2,0),"")</f>
        <v>男子</v>
      </c>
      <c r="Q461" t="str">
        <f>Sheet9!A462</f>
        <v>平泳ぎ　　　　</v>
      </c>
      <c r="R461" t="str">
        <f t="shared" si="48"/>
        <v>平泳ぎ</v>
      </c>
      <c r="S461" t="str">
        <f>Sheet9!B462</f>
        <v xml:space="preserve">  50m</v>
      </c>
      <c r="T461" t="s">
        <v>197</v>
      </c>
      <c r="U461" t="s">
        <v>198</v>
      </c>
      <c r="V461" t="str">
        <f t="shared" si="49"/>
        <v>男子平泳ぎ  50m予選無差別</v>
      </c>
      <c r="Y461">
        <f t="shared" si="50"/>
        <v>1314</v>
      </c>
      <c r="Z461" t="str">
        <f t="shared" si="51"/>
        <v/>
      </c>
      <c r="AA461" t="str">
        <f t="shared" si="52"/>
        <v>男子平泳ぎ  50m予選無差別</v>
      </c>
    </row>
    <row r="462" spans="14:27" x14ac:dyDescent="0.15">
      <c r="N462">
        <f>Sheet9!D463</f>
        <v>1315</v>
      </c>
      <c r="O462">
        <f>Sheet9!E463</f>
        <v>1</v>
      </c>
      <c r="P462" t="str">
        <f>IFERROR(VLOOKUP(O462,Sheet6!A:B,2,0),"")</f>
        <v>男子</v>
      </c>
      <c r="Q462" t="str">
        <f>Sheet9!A463</f>
        <v>自由形　　　　</v>
      </c>
      <c r="R462" t="str">
        <f t="shared" si="48"/>
        <v>自由形</v>
      </c>
      <c r="S462" t="str">
        <f>Sheet9!B463</f>
        <v xml:space="preserve">  50m</v>
      </c>
      <c r="T462" t="s">
        <v>197</v>
      </c>
      <c r="U462" t="s">
        <v>198</v>
      </c>
      <c r="V462" t="str">
        <f t="shared" si="49"/>
        <v>男子自由形  50m予選無差別</v>
      </c>
      <c r="Y462">
        <f t="shared" si="50"/>
        <v>1315</v>
      </c>
      <c r="Z462" t="str">
        <f t="shared" si="51"/>
        <v/>
      </c>
      <c r="AA462" t="str">
        <f t="shared" si="52"/>
        <v>男子自由形  50m予選無差別</v>
      </c>
    </row>
    <row r="463" spans="14:27" x14ac:dyDescent="0.15">
      <c r="N463">
        <f>Sheet9!D464</f>
        <v>1316</v>
      </c>
      <c r="O463">
        <f>Sheet9!E464</f>
        <v>1</v>
      </c>
      <c r="P463" t="str">
        <f>IFERROR(VLOOKUP(O463,Sheet6!A:B,2,0),"")</f>
        <v>男子</v>
      </c>
      <c r="Q463" t="str">
        <f>Sheet9!A464</f>
        <v>平泳ぎ　　　　</v>
      </c>
      <c r="R463" t="str">
        <f t="shared" si="48"/>
        <v>平泳ぎ</v>
      </c>
      <c r="S463" t="str">
        <f>Sheet9!B464</f>
        <v xml:space="preserve"> 100m</v>
      </c>
      <c r="T463" t="s">
        <v>197</v>
      </c>
      <c r="U463" t="s">
        <v>198</v>
      </c>
      <c r="V463" t="str">
        <f t="shared" si="49"/>
        <v>男子平泳ぎ 100m予選無差別</v>
      </c>
      <c r="Y463">
        <f t="shared" si="50"/>
        <v>1316</v>
      </c>
      <c r="Z463" t="str">
        <f t="shared" si="51"/>
        <v/>
      </c>
      <c r="AA463" t="str">
        <f t="shared" si="52"/>
        <v>男子平泳ぎ 100m予選無差別</v>
      </c>
    </row>
    <row r="464" spans="14:27" x14ac:dyDescent="0.15">
      <c r="N464">
        <f>Sheet9!D465</f>
        <v>1317</v>
      </c>
      <c r="O464">
        <f>Sheet9!E465</f>
        <v>2</v>
      </c>
      <c r="P464" t="str">
        <f>IFERROR(VLOOKUP(O464,Sheet6!A:B,2,0),"")</f>
        <v>女子</v>
      </c>
      <c r="Q464" t="str">
        <f>Sheet9!A465</f>
        <v>背泳ぎ　　　　</v>
      </c>
      <c r="R464" t="str">
        <f t="shared" si="48"/>
        <v>背泳ぎ</v>
      </c>
      <c r="S464" t="str">
        <f>Sheet9!B465</f>
        <v xml:space="preserve">  50m</v>
      </c>
      <c r="T464" t="s">
        <v>197</v>
      </c>
      <c r="U464" t="s">
        <v>198</v>
      </c>
      <c r="V464" t="str">
        <f t="shared" si="49"/>
        <v>女子背泳ぎ  50m予選無差別</v>
      </c>
      <c r="Y464">
        <f t="shared" si="50"/>
        <v>1317</v>
      </c>
      <c r="Z464" t="str">
        <f t="shared" si="51"/>
        <v/>
      </c>
      <c r="AA464" t="str">
        <f t="shared" si="52"/>
        <v>女子背泳ぎ  50m予選無差別</v>
      </c>
    </row>
    <row r="465" spans="14:27" x14ac:dyDescent="0.15">
      <c r="N465">
        <f>Sheet9!D466</f>
        <v>1318</v>
      </c>
      <c r="O465">
        <f>Sheet9!E466</f>
        <v>2</v>
      </c>
      <c r="P465" t="str">
        <f>IFERROR(VLOOKUP(O465,Sheet6!A:B,2,0),"")</f>
        <v>女子</v>
      </c>
      <c r="Q465" t="str">
        <f>Sheet9!A466</f>
        <v>平泳ぎ　　　　</v>
      </c>
      <c r="R465" t="str">
        <f t="shared" si="48"/>
        <v>平泳ぎ</v>
      </c>
      <c r="S465" t="str">
        <f>Sheet9!B466</f>
        <v xml:space="preserve">  50m</v>
      </c>
      <c r="T465" t="s">
        <v>197</v>
      </c>
      <c r="U465" t="s">
        <v>198</v>
      </c>
      <c r="V465" t="str">
        <f t="shared" si="49"/>
        <v>女子平泳ぎ  50m予選無差別</v>
      </c>
      <c r="Y465">
        <f t="shared" si="50"/>
        <v>1318</v>
      </c>
      <c r="Z465" t="str">
        <f t="shared" si="51"/>
        <v/>
      </c>
      <c r="AA465" t="str">
        <f t="shared" si="52"/>
        <v>女子平泳ぎ  50m予選無差別</v>
      </c>
    </row>
    <row r="466" spans="14:27" x14ac:dyDescent="0.15">
      <c r="N466">
        <f>Sheet9!D467</f>
        <v>1319</v>
      </c>
      <c r="O466">
        <f>Sheet9!E467</f>
        <v>2</v>
      </c>
      <c r="P466" t="str">
        <f>IFERROR(VLOOKUP(O466,Sheet6!A:B,2,0),"")</f>
        <v>女子</v>
      </c>
      <c r="Q466" t="str">
        <f>Sheet9!A467</f>
        <v>自由形　　　　</v>
      </c>
      <c r="R466" t="str">
        <f t="shared" si="48"/>
        <v>自由形</v>
      </c>
      <c r="S466" t="str">
        <f>Sheet9!B467</f>
        <v xml:space="preserve">  50m</v>
      </c>
      <c r="T466" t="s">
        <v>197</v>
      </c>
      <c r="U466" t="s">
        <v>198</v>
      </c>
      <c r="V466" t="str">
        <f t="shared" si="49"/>
        <v>女子自由形  50m予選無差別</v>
      </c>
      <c r="Y466">
        <f t="shared" si="50"/>
        <v>1319</v>
      </c>
      <c r="Z466" t="str">
        <f t="shared" si="51"/>
        <v/>
      </c>
      <c r="AA466" t="str">
        <f t="shared" si="52"/>
        <v>女子自由形  50m予選無差別</v>
      </c>
    </row>
    <row r="467" spans="14:27" x14ac:dyDescent="0.15">
      <c r="N467">
        <f>Sheet9!D468</f>
        <v>1320</v>
      </c>
      <c r="O467">
        <f>Sheet9!E468</f>
        <v>2</v>
      </c>
      <c r="P467" t="str">
        <f>IFERROR(VLOOKUP(O467,Sheet6!A:B,2,0),"")</f>
        <v>女子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 50m</v>
      </c>
      <c r="T467" t="s">
        <v>197</v>
      </c>
      <c r="U467" t="s">
        <v>198</v>
      </c>
      <c r="V467" t="str">
        <f t="shared" si="49"/>
        <v>女子自由形  50m予選無差別</v>
      </c>
      <c r="Y467">
        <f t="shared" si="50"/>
        <v>1320</v>
      </c>
      <c r="Z467" t="str">
        <f t="shared" si="51"/>
        <v/>
      </c>
      <c r="AA467" t="str">
        <f t="shared" si="52"/>
        <v>女子自由形  50m予選無差別</v>
      </c>
    </row>
    <row r="468" spans="14:27" x14ac:dyDescent="0.15">
      <c r="N468">
        <f>Sheet9!D469</f>
        <v>1321</v>
      </c>
      <c r="O468">
        <f>Sheet9!E469</f>
        <v>2</v>
      </c>
      <c r="P468" t="str">
        <f>IFERROR(VLOOKUP(O468,Sheet6!A:B,2,0),"")</f>
        <v>女子</v>
      </c>
      <c r="Q468" t="str">
        <f>Sheet9!A469</f>
        <v>背泳ぎ　　　　</v>
      </c>
      <c r="R468" t="str">
        <f t="shared" si="48"/>
        <v>背泳ぎ</v>
      </c>
      <c r="S468" t="str">
        <f>Sheet9!B469</f>
        <v xml:space="preserve">  50m</v>
      </c>
      <c r="T468" t="s">
        <v>197</v>
      </c>
      <c r="U468" t="s">
        <v>198</v>
      </c>
      <c r="V468" t="str">
        <f t="shared" si="49"/>
        <v>女子背泳ぎ  50m予選無差別</v>
      </c>
      <c r="Y468">
        <f t="shared" si="50"/>
        <v>1321</v>
      </c>
      <c r="Z468" t="str">
        <f t="shared" si="51"/>
        <v/>
      </c>
      <c r="AA468" t="str">
        <f t="shared" si="52"/>
        <v>女子背泳ぎ  50m予選無差別</v>
      </c>
    </row>
    <row r="469" spans="14:27" x14ac:dyDescent="0.15">
      <c r="N469">
        <f>Sheet9!D470</f>
        <v>1322</v>
      </c>
      <c r="O469">
        <f>Sheet9!E470</f>
        <v>2</v>
      </c>
      <c r="P469" t="str">
        <f>IFERROR(VLOOKUP(O469,Sheet6!A:B,2,0),"")</f>
        <v>女子</v>
      </c>
      <c r="Q469" t="str">
        <f>Sheet9!A470</f>
        <v>個人メドレー　</v>
      </c>
      <c r="R469" t="str">
        <f t="shared" si="48"/>
        <v>個人メドレー</v>
      </c>
      <c r="S469" t="str">
        <f>Sheet9!B470</f>
        <v xml:space="preserve"> 200m</v>
      </c>
      <c r="T469" t="s">
        <v>197</v>
      </c>
      <c r="U469" t="s">
        <v>198</v>
      </c>
      <c r="V469" t="str">
        <f t="shared" si="49"/>
        <v>女子個人メドレー 200m予選無差別</v>
      </c>
      <c r="Y469">
        <f t="shared" si="50"/>
        <v>1322</v>
      </c>
      <c r="Z469" t="str">
        <f t="shared" si="51"/>
        <v/>
      </c>
      <c r="AA469" t="str">
        <f t="shared" si="52"/>
        <v>女子個人メドレー 200m予選無差別</v>
      </c>
    </row>
    <row r="470" spans="14:27" x14ac:dyDescent="0.15">
      <c r="N470">
        <f>Sheet9!D471</f>
        <v>1323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 50m</v>
      </c>
      <c r="T470" t="s">
        <v>197</v>
      </c>
      <c r="U470" t="s">
        <v>198</v>
      </c>
      <c r="V470" t="str">
        <f t="shared" si="49"/>
        <v>女子自由形  50m予選無差別</v>
      </c>
      <c r="Y470">
        <f t="shared" si="50"/>
        <v>1323</v>
      </c>
      <c r="Z470" t="str">
        <f t="shared" si="51"/>
        <v/>
      </c>
      <c r="AA470" t="str">
        <f t="shared" si="52"/>
        <v>女子自由形  50m予選無差別</v>
      </c>
    </row>
    <row r="471" spans="14:27" x14ac:dyDescent="0.15">
      <c r="N471">
        <f>Sheet9!D472</f>
        <v>1324</v>
      </c>
      <c r="O471">
        <f>Sheet9!E472</f>
        <v>2</v>
      </c>
      <c r="P471" t="str">
        <f>IFERROR(VLOOKUP(O471,Sheet6!A:B,2,0),"")</f>
        <v>女子</v>
      </c>
      <c r="Q471" t="str">
        <f>Sheet9!A472</f>
        <v>バタフライ　　</v>
      </c>
      <c r="R471" t="str">
        <f t="shared" si="48"/>
        <v>バタフライ</v>
      </c>
      <c r="S471" t="str">
        <f>Sheet9!B472</f>
        <v xml:space="preserve">  50m</v>
      </c>
      <c r="T471" t="s">
        <v>197</v>
      </c>
      <c r="U471" t="s">
        <v>198</v>
      </c>
      <c r="V471" t="str">
        <f t="shared" si="49"/>
        <v>女子バタフライ  50m予選無差別</v>
      </c>
      <c r="Y471">
        <f t="shared" si="50"/>
        <v>1324</v>
      </c>
      <c r="Z471" t="str">
        <f t="shared" si="51"/>
        <v/>
      </c>
      <c r="AA471" t="str">
        <f t="shared" si="52"/>
        <v>女子バタフライ  50m予選無差別</v>
      </c>
    </row>
    <row r="472" spans="14:27" x14ac:dyDescent="0.15">
      <c r="N472">
        <f>Sheet9!D473</f>
        <v>1325</v>
      </c>
      <c r="O472">
        <f>Sheet9!E473</f>
        <v>2</v>
      </c>
      <c r="P472" t="str">
        <f>IFERROR(VLOOKUP(O472,Sheet6!A:B,2,0),"")</f>
        <v>女子</v>
      </c>
      <c r="Q472" t="str">
        <f>Sheet9!A473</f>
        <v>自由形　　　　</v>
      </c>
      <c r="R472" t="str">
        <f t="shared" si="48"/>
        <v>自由形</v>
      </c>
      <c r="S472" t="str">
        <f>Sheet9!B473</f>
        <v xml:space="preserve">  25m</v>
      </c>
      <c r="T472" t="s">
        <v>197</v>
      </c>
      <c r="U472" t="s">
        <v>198</v>
      </c>
      <c r="V472" t="str">
        <f t="shared" si="49"/>
        <v>女子自由形  25m予選無差別</v>
      </c>
      <c r="Y472">
        <f t="shared" si="50"/>
        <v>1325</v>
      </c>
      <c r="Z472" t="str">
        <f t="shared" si="51"/>
        <v/>
      </c>
      <c r="AA472" t="str">
        <f t="shared" si="52"/>
        <v>女子自由形  25m予選無差別</v>
      </c>
    </row>
    <row r="473" spans="14:27" x14ac:dyDescent="0.15">
      <c r="N473">
        <f>Sheet9!D474</f>
        <v>1326</v>
      </c>
      <c r="O473">
        <f>Sheet9!E474</f>
        <v>2</v>
      </c>
      <c r="P473" t="str">
        <f>IFERROR(VLOOKUP(O473,Sheet6!A:B,2,0),"")</f>
        <v>女子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 50m</v>
      </c>
      <c r="T473" t="s">
        <v>197</v>
      </c>
      <c r="U473" t="s">
        <v>198</v>
      </c>
      <c r="V473" t="str">
        <f t="shared" si="49"/>
        <v>女子自由形  50m予選無差別</v>
      </c>
      <c r="Y473">
        <f t="shared" si="50"/>
        <v>1326</v>
      </c>
      <c r="Z473" t="str">
        <f t="shared" si="51"/>
        <v/>
      </c>
      <c r="AA473" t="str">
        <f t="shared" si="52"/>
        <v>女子自由形  50m予選無差別</v>
      </c>
    </row>
    <row r="474" spans="14:27" x14ac:dyDescent="0.15">
      <c r="N474">
        <f>Sheet9!D475</f>
        <v>1327</v>
      </c>
      <c r="O474">
        <f>Sheet9!E475</f>
        <v>2</v>
      </c>
      <c r="P474" t="str">
        <f>IFERROR(VLOOKUP(O474,Sheet6!A:B,2,0),"")</f>
        <v>女子</v>
      </c>
      <c r="Q474" t="str">
        <f>Sheet9!A475</f>
        <v>自由形　　　　</v>
      </c>
      <c r="R474" t="str">
        <f t="shared" si="48"/>
        <v>自由形</v>
      </c>
      <c r="S474" t="str">
        <f>Sheet9!B475</f>
        <v xml:space="preserve">  50m</v>
      </c>
      <c r="T474" t="s">
        <v>197</v>
      </c>
      <c r="U474" t="s">
        <v>198</v>
      </c>
      <c r="V474" t="str">
        <f t="shared" si="49"/>
        <v>女子自由形  50m予選無差別</v>
      </c>
      <c r="Y474">
        <f t="shared" si="50"/>
        <v>1327</v>
      </c>
      <c r="Z474" t="str">
        <f t="shared" si="51"/>
        <v/>
      </c>
      <c r="AA474" t="str">
        <f t="shared" si="52"/>
        <v>女子自由形  50m予選無差別</v>
      </c>
    </row>
    <row r="475" spans="14:27" x14ac:dyDescent="0.15">
      <c r="N475">
        <f>Sheet9!D476</f>
        <v>1328</v>
      </c>
      <c r="O475">
        <f>Sheet9!E476</f>
        <v>2</v>
      </c>
      <c r="P475" t="str">
        <f>IFERROR(VLOOKUP(O475,Sheet6!A:B,2,0),"")</f>
        <v>女子</v>
      </c>
      <c r="Q475" t="str">
        <f>Sheet9!A476</f>
        <v>平泳ぎ　　　　</v>
      </c>
      <c r="R475" t="str">
        <f t="shared" si="48"/>
        <v>平泳ぎ</v>
      </c>
      <c r="S475" t="str">
        <f>Sheet9!B476</f>
        <v xml:space="preserve">  50m</v>
      </c>
      <c r="T475" t="s">
        <v>197</v>
      </c>
      <c r="U475" t="s">
        <v>198</v>
      </c>
      <c r="V475" t="str">
        <f t="shared" si="49"/>
        <v>女子平泳ぎ  50m予選無差別</v>
      </c>
      <c r="Y475">
        <f t="shared" si="50"/>
        <v>1328</v>
      </c>
      <c r="Z475" t="str">
        <f t="shared" si="51"/>
        <v/>
      </c>
      <c r="AA475" t="str">
        <f t="shared" si="52"/>
        <v>女子平泳ぎ  50m予選無差別</v>
      </c>
    </row>
    <row r="476" spans="14:27" x14ac:dyDescent="0.15">
      <c r="N476">
        <f>Sheet9!D477</f>
        <v>1329</v>
      </c>
      <c r="O476">
        <f>Sheet9!E477</f>
        <v>2</v>
      </c>
      <c r="P476" t="str">
        <f>IFERROR(VLOOKUP(O476,Sheet6!A:B,2,0),"")</f>
        <v>女子</v>
      </c>
      <c r="Q476" t="str">
        <f>Sheet9!A477</f>
        <v>個人メドレー　</v>
      </c>
      <c r="R476" t="str">
        <f t="shared" si="48"/>
        <v>個人メドレー</v>
      </c>
      <c r="S476" t="str">
        <f>Sheet9!B477</f>
        <v xml:space="preserve"> 100m</v>
      </c>
      <c r="T476" t="s">
        <v>197</v>
      </c>
      <c r="U476" t="s">
        <v>198</v>
      </c>
      <c r="V476" t="str">
        <f t="shared" si="49"/>
        <v>女子個人メドレー 100m予選無差別</v>
      </c>
      <c r="Y476">
        <f t="shared" si="50"/>
        <v>1329</v>
      </c>
      <c r="Z476" t="str">
        <f t="shared" si="51"/>
        <v/>
      </c>
      <c r="AA476" t="str">
        <f t="shared" si="52"/>
        <v>女子個人メドレー 100m予選無差別</v>
      </c>
    </row>
    <row r="477" spans="14:27" x14ac:dyDescent="0.15">
      <c r="N477">
        <f>Sheet9!D478</f>
        <v>1330</v>
      </c>
      <c r="O477">
        <f>Sheet9!E478</f>
        <v>2</v>
      </c>
      <c r="P477" t="str">
        <f>IFERROR(VLOOKUP(O477,Sheet6!A:B,2,0),"")</f>
        <v>女子</v>
      </c>
      <c r="Q477" t="str">
        <f>Sheet9!A478</f>
        <v>バタフライ　　</v>
      </c>
      <c r="R477" t="str">
        <f t="shared" si="48"/>
        <v>バタフライ</v>
      </c>
      <c r="S477" t="str">
        <f>Sheet9!B478</f>
        <v xml:space="preserve">  50m</v>
      </c>
      <c r="T477" t="s">
        <v>197</v>
      </c>
      <c r="U477" t="s">
        <v>198</v>
      </c>
      <c r="V477" t="str">
        <f t="shared" si="49"/>
        <v>女子バタフライ  50m予選無差別</v>
      </c>
      <c r="Y477">
        <f t="shared" si="50"/>
        <v>1330</v>
      </c>
      <c r="Z477" t="str">
        <f t="shared" si="51"/>
        <v/>
      </c>
      <c r="AA477" t="str">
        <f t="shared" si="52"/>
        <v>女子バタフライ  50m予選無差別</v>
      </c>
    </row>
    <row r="478" spans="14:27" x14ac:dyDescent="0.15">
      <c r="N478">
        <f>Sheet9!D479</f>
        <v>1331</v>
      </c>
      <c r="O478">
        <f>Sheet9!E479</f>
        <v>2</v>
      </c>
      <c r="P478" t="str">
        <f>IFERROR(VLOOKUP(O478,Sheet6!A:B,2,0),"")</f>
        <v>女子</v>
      </c>
      <c r="Q478" t="str">
        <f>Sheet9!A479</f>
        <v>平泳ぎ　　　　</v>
      </c>
      <c r="R478" t="str">
        <f t="shared" si="48"/>
        <v>平泳ぎ</v>
      </c>
      <c r="S478" t="str">
        <f>Sheet9!B479</f>
        <v xml:space="preserve">  50m</v>
      </c>
      <c r="T478" t="s">
        <v>197</v>
      </c>
      <c r="U478" t="s">
        <v>198</v>
      </c>
      <c r="V478" t="str">
        <f t="shared" si="49"/>
        <v>女子平泳ぎ  50m予選無差別</v>
      </c>
      <c r="Y478">
        <f t="shared" si="50"/>
        <v>1331</v>
      </c>
      <c r="Z478" t="str">
        <f t="shared" si="51"/>
        <v/>
      </c>
      <c r="AA478" t="str">
        <f t="shared" si="52"/>
        <v>女子平泳ぎ  50m予選無差別</v>
      </c>
    </row>
    <row r="479" spans="14:27" x14ac:dyDescent="0.15">
      <c r="N479">
        <f>Sheet9!D480</f>
        <v>1332</v>
      </c>
      <c r="O479">
        <f>Sheet9!E480</f>
        <v>2</v>
      </c>
      <c r="P479" t="str">
        <f>IFERROR(VLOOKUP(O479,Sheet6!A:B,2,0),"")</f>
        <v>女子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 50m</v>
      </c>
      <c r="T479" t="s">
        <v>197</v>
      </c>
      <c r="U479" t="s">
        <v>198</v>
      </c>
      <c r="V479" t="str">
        <f t="shared" si="49"/>
        <v>女子自由形  50m予選無差別</v>
      </c>
      <c r="Y479">
        <f t="shared" si="50"/>
        <v>1332</v>
      </c>
      <c r="Z479" t="str">
        <f t="shared" si="51"/>
        <v/>
      </c>
      <c r="AA479" t="str">
        <f t="shared" si="52"/>
        <v>女子自由形  50m予選無差別</v>
      </c>
    </row>
    <row r="480" spans="14:27" x14ac:dyDescent="0.15">
      <c r="N480">
        <f>Sheet9!D481</f>
        <v>1333</v>
      </c>
      <c r="O480">
        <f>Sheet9!E481</f>
        <v>2</v>
      </c>
      <c r="P480" t="str">
        <f>IFERROR(VLOOKUP(O480,Sheet6!A:B,2,0),"")</f>
        <v>女子</v>
      </c>
      <c r="Q480" t="str">
        <f>Sheet9!A481</f>
        <v>バタフライ　　</v>
      </c>
      <c r="R480" t="str">
        <f t="shared" si="48"/>
        <v>バタフライ</v>
      </c>
      <c r="S480" t="str">
        <f>Sheet9!B481</f>
        <v xml:space="preserve">  50m</v>
      </c>
      <c r="T480" t="s">
        <v>197</v>
      </c>
      <c r="U480" t="s">
        <v>198</v>
      </c>
      <c r="V480" t="str">
        <f t="shared" si="49"/>
        <v>女子バタフライ  50m予選無差別</v>
      </c>
      <c r="Y480">
        <f t="shared" si="50"/>
        <v>1333</v>
      </c>
      <c r="Z480" t="str">
        <f t="shared" si="51"/>
        <v/>
      </c>
      <c r="AA480" t="str">
        <f t="shared" si="52"/>
        <v>女子バタフライ  50m予選無差別</v>
      </c>
    </row>
    <row r="481" spans="14:27" x14ac:dyDescent="0.15">
      <c r="N481">
        <f>Sheet9!D482</f>
        <v>1334</v>
      </c>
      <c r="O481">
        <f>Sheet9!E482</f>
        <v>2</v>
      </c>
      <c r="P481" t="str">
        <f>IFERROR(VLOOKUP(O481,Sheet6!A:B,2,0),"")</f>
        <v>女子</v>
      </c>
      <c r="Q481" t="str">
        <f>Sheet9!A482</f>
        <v>背泳ぎ　　　　</v>
      </c>
      <c r="R481" t="str">
        <f t="shared" si="48"/>
        <v>背泳ぎ</v>
      </c>
      <c r="S481" t="str">
        <f>Sheet9!B482</f>
        <v xml:space="preserve">  50m</v>
      </c>
      <c r="T481" t="s">
        <v>197</v>
      </c>
      <c r="U481" t="s">
        <v>198</v>
      </c>
      <c r="V481" t="str">
        <f t="shared" si="49"/>
        <v>女子背泳ぎ  50m予選無差別</v>
      </c>
      <c r="Y481">
        <f t="shared" si="50"/>
        <v>1334</v>
      </c>
      <c r="Z481" t="str">
        <f t="shared" si="51"/>
        <v/>
      </c>
      <c r="AA481" t="str">
        <f t="shared" si="52"/>
        <v>女子背泳ぎ  50m予選無差別</v>
      </c>
    </row>
    <row r="482" spans="14:27" x14ac:dyDescent="0.15">
      <c r="N482">
        <f>Sheet9!D483</f>
        <v>1335</v>
      </c>
      <c r="O482">
        <f>Sheet9!E483</f>
        <v>2</v>
      </c>
      <c r="P482" t="str">
        <f>IFERROR(VLOOKUP(O482,Sheet6!A:B,2,0),"")</f>
        <v>女子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 25m</v>
      </c>
      <c r="T482" t="s">
        <v>197</v>
      </c>
      <c r="U482" t="s">
        <v>198</v>
      </c>
      <c r="V482" t="str">
        <f t="shared" si="49"/>
        <v>女子自由形  25m予選無差別</v>
      </c>
      <c r="Y482">
        <f t="shared" si="50"/>
        <v>1335</v>
      </c>
      <c r="Z482" t="str">
        <f t="shared" si="51"/>
        <v/>
      </c>
      <c r="AA482" t="str">
        <f t="shared" si="52"/>
        <v>女子自由形  25m予選無差別</v>
      </c>
    </row>
    <row r="483" spans="14:27" x14ac:dyDescent="0.15">
      <c r="N483">
        <f>Sheet9!D484</f>
        <v>1336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 50m</v>
      </c>
      <c r="T483" t="s">
        <v>197</v>
      </c>
      <c r="U483" t="s">
        <v>198</v>
      </c>
      <c r="V483" t="str">
        <f t="shared" si="49"/>
        <v>女子自由形  50m予選無差別</v>
      </c>
      <c r="Y483">
        <f t="shared" si="50"/>
        <v>1336</v>
      </c>
      <c r="Z483" t="str">
        <f t="shared" si="51"/>
        <v/>
      </c>
      <c r="AA483" t="str">
        <f t="shared" si="52"/>
        <v>女子自由形  50m予選無差別</v>
      </c>
    </row>
    <row r="484" spans="14:27" x14ac:dyDescent="0.15">
      <c r="N484">
        <f>Sheet9!D485</f>
        <v>1337</v>
      </c>
      <c r="O484">
        <f>Sheet9!E485</f>
        <v>2</v>
      </c>
      <c r="P484" t="str">
        <f>IFERROR(VLOOKUP(O484,Sheet6!A:B,2,0),"")</f>
        <v>女子</v>
      </c>
      <c r="Q484" t="str">
        <f>Sheet9!A485</f>
        <v>自由形　　　　</v>
      </c>
      <c r="R484" t="str">
        <f t="shared" si="48"/>
        <v>自由形</v>
      </c>
      <c r="S484" t="str">
        <f>Sheet9!B485</f>
        <v xml:space="preserve">  25m</v>
      </c>
      <c r="T484" t="s">
        <v>197</v>
      </c>
      <c r="U484" t="s">
        <v>198</v>
      </c>
      <c r="V484" t="str">
        <f t="shared" si="49"/>
        <v>女子自由形  25m予選無差別</v>
      </c>
      <c r="Y484">
        <f t="shared" si="50"/>
        <v>1337</v>
      </c>
      <c r="Z484" t="str">
        <f t="shared" si="51"/>
        <v/>
      </c>
      <c r="AA484" t="str">
        <f t="shared" si="52"/>
        <v>女子自由形  25m予選無差別</v>
      </c>
    </row>
    <row r="485" spans="14:27" x14ac:dyDescent="0.15">
      <c r="N485">
        <f>Sheet9!D486</f>
        <v>1338</v>
      </c>
      <c r="O485">
        <f>Sheet9!E486</f>
        <v>2</v>
      </c>
      <c r="P485" t="str">
        <f>IFERROR(VLOOKUP(O485,Sheet6!A:B,2,0),"")</f>
        <v>女子</v>
      </c>
      <c r="Q485" t="str">
        <f>Sheet9!A486</f>
        <v>バタフライ　　</v>
      </c>
      <c r="R485" t="str">
        <f t="shared" si="48"/>
        <v>バタフライ</v>
      </c>
      <c r="S485" t="str">
        <f>Sheet9!B486</f>
        <v xml:space="preserve">  25m</v>
      </c>
      <c r="T485" t="s">
        <v>197</v>
      </c>
      <c r="U485" t="s">
        <v>198</v>
      </c>
      <c r="V485" t="str">
        <f t="shared" si="49"/>
        <v>女子バタフライ  25m予選無差別</v>
      </c>
      <c r="Y485">
        <f t="shared" si="50"/>
        <v>1338</v>
      </c>
      <c r="Z485" t="str">
        <f t="shared" si="51"/>
        <v/>
      </c>
      <c r="AA485" t="str">
        <f t="shared" si="52"/>
        <v>女子バタフライ  25m予選無差別</v>
      </c>
    </row>
    <row r="486" spans="14:27" x14ac:dyDescent="0.15">
      <c r="N486">
        <f>Sheet9!D487</f>
        <v>1339</v>
      </c>
      <c r="O486">
        <f>Sheet9!E487</f>
        <v>2</v>
      </c>
      <c r="P486" t="str">
        <f>IFERROR(VLOOKUP(O486,Sheet6!A:B,2,0),"")</f>
        <v>女子</v>
      </c>
      <c r="Q486" t="str">
        <f>Sheet9!A487</f>
        <v>自由形　　　　</v>
      </c>
      <c r="R486" t="str">
        <f t="shared" si="48"/>
        <v>自由形</v>
      </c>
      <c r="S486" t="str">
        <f>Sheet9!B487</f>
        <v xml:space="preserve">  50m</v>
      </c>
      <c r="T486" t="s">
        <v>197</v>
      </c>
      <c r="U486" t="s">
        <v>198</v>
      </c>
      <c r="V486" t="str">
        <f t="shared" si="49"/>
        <v>女子自由形  50m予選無差別</v>
      </c>
      <c r="Y486">
        <f t="shared" si="50"/>
        <v>1339</v>
      </c>
      <c r="Z486" t="str">
        <f t="shared" si="51"/>
        <v/>
      </c>
      <c r="AA486" t="str">
        <f t="shared" si="52"/>
        <v>女子自由形  50m予選無差別</v>
      </c>
    </row>
    <row r="487" spans="14:27" x14ac:dyDescent="0.15">
      <c r="N487">
        <f>Sheet9!D488</f>
        <v>1340</v>
      </c>
      <c r="O487">
        <f>Sheet9!E488</f>
        <v>2</v>
      </c>
      <c r="P487" t="str">
        <f>IFERROR(VLOOKUP(O487,Sheet6!A:B,2,0),"")</f>
        <v>女子</v>
      </c>
      <c r="Q487" t="str">
        <f>Sheet9!A488</f>
        <v>個人メドレー　</v>
      </c>
      <c r="R487" t="str">
        <f t="shared" si="48"/>
        <v>個人メドレー</v>
      </c>
      <c r="S487" t="str">
        <f>Sheet9!B488</f>
        <v xml:space="preserve"> 100m</v>
      </c>
      <c r="T487" t="s">
        <v>197</v>
      </c>
      <c r="U487" t="s">
        <v>198</v>
      </c>
      <c r="V487" t="str">
        <f t="shared" si="49"/>
        <v>女子個人メドレー 100m予選無差別</v>
      </c>
      <c r="Y487">
        <f t="shared" si="50"/>
        <v>1340</v>
      </c>
      <c r="Z487" t="str">
        <f t="shared" si="51"/>
        <v/>
      </c>
      <c r="AA487" t="str">
        <f t="shared" si="52"/>
        <v>女子個人メドレー 100m予選無差別</v>
      </c>
    </row>
    <row r="488" spans="14:27" x14ac:dyDescent="0.15">
      <c r="N488">
        <f>Sheet9!D489</f>
        <v>1341</v>
      </c>
      <c r="O488">
        <f>Sheet9!E489</f>
        <v>2</v>
      </c>
      <c r="P488" t="str">
        <f>IFERROR(VLOOKUP(O488,Sheet6!A:B,2,0),"")</f>
        <v>女子</v>
      </c>
      <c r="Q488" t="str">
        <f>Sheet9!A489</f>
        <v>平泳ぎ　　　　</v>
      </c>
      <c r="R488" t="str">
        <f t="shared" si="48"/>
        <v>平泳ぎ</v>
      </c>
      <c r="S488" t="str">
        <f>Sheet9!B489</f>
        <v xml:space="preserve">  50m</v>
      </c>
      <c r="T488" t="s">
        <v>197</v>
      </c>
      <c r="U488" t="s">
        <v>198</v>
      </c>
      <c r="V488" t="str">
        <f t="shared" si="49"/>
        <v>女子平泳ぎ  50m予選無差別</v>
      </c>
      <c r="Y488">
        <f t="shared" si="50"/>
        <v>1341</v>
      </c>
      <c r="Z488" t="str">
        <f t="shared" si="51"/>
        <v/>
      </c>
      <c r="AA488" t="str">
        <f t="shared" si="52"/>
        <v>女子平泳ぎ  50m予選無差別</v>
      </c>
    </row>
    <row r="489" spans="14:27" x14ac:dyDescent="0.15">
      <c r="N489">
        <f>Sheet9!D490</f>
        <v>1342</v>
      </c>
      <c r="O489">
        <f>Sheet9!E490</f>
        <v>2</v>
      </c>
      <c r="P489" t="str">
        <f>IFERROR(VLOOKUP(O489,Sheet6!A:B,2,0),"")</f>
        <v>女子</v>
      </c>
      <c r="Q489" t="str">
        <f>Sheet9!A490</f>
        <v>個人メドレー　</v>
      </c>
      <c r="R489" t="str">
        <f t="shared" si="48"/>
        <v>個人メドレー</v>
      </c>
      <c r="S489" t="str">
        <f>Sheet9!B490</f>
        <v xml:space="preserve"> 200m</v>
      </c>
      <c r="T489" t="s">
        <v>197</v>
      </c>
      <c r="U489" t="s">
        <v>198</v>
      </c>
      <c r="V489" t="str">
        <f t="shared" si="49"/>
        <v>女子個人メドレー 200m予選無差別</v>
      </c>
      <c r="Y489">
        <f t="shared" si="50"/>
        <v>1342</v>
      </c>
      <c r="Z489" t="str">
        <f t="shared" si="51"/>
        <v/>
      </c>
      <c r="AA489" t="str">
        <f t="shared" si="52"/>
        <v>女子個人メドレー 200m予選無差別</v>
      </c>
    </row>
    <row r="490" spans="14:27" x14ac:dyDescent="0.15">
      <c r="N490">
        <f>Sheet9!D491</f>
        <v>1343</v>
      </c>
      <c r="O490">
        <f>Sheet9!E491</f>
        <v>2</v>
      </c>
      <c r="P490" t="str">
        <f>IFERROR(VLOOKUP(O490,Sheet6!A:B,2,0),"")</f>
        <v>女子</v>
      </c>
      <c r="Q490" t="str">
        <f>Sheet9!A491</f>
        <v>バタフライ　　</v>
      </c>
      <c r="R490" t="str">
        <f t="shared" si="48"/>
        <v>バタフライ</v>
      </c>
      <c r="S490" t="str">
        <f>Sheet9!B491</f>
        <v xml:space="preserve">  50m</v>
      </c>
      <c r="T490" t="s">
        <v>197</v>
      </c>
      <c r="U490" t="s">
        <v>198</v>
      </c>
      <c r="V490" t="str">
        <f t="shared" si="49"/>
        <v>女子バタフライ  50m予選無差別</v>
      </c>
      <c r="Y490">
        <f t="shared" si="50"/>
        <v>1343</v>
      </c>
      <c r="Z490" t="str">
        <f t="shared" si="51"/>
        <v/>
      </c>
      <c r="AA490" t="str">
        <f t="shared" si="52"/>
        <v>女子バタフライ  50m予選無差別</v>
      </c>
    </row>
    <row r="491" spans="14:27" x14ac:dyDescent="0.15">
      <c r="N491">
        <f>Sheet9!D492</f>
        <v>1344</v>
      </c>
      <c r="O491">
        <f>Sheet9!E492</f>
        <v>2</v>
      </c>
      <c r="P491" t="str">
        <f>IFERROR(VLOOKUP(O491,Sheet6!A:B,2,0),"")</f>
        <v>女子</v>
      </c>
      <c r="Q491" t="str">
        <f>Sheet9!A492</f>
        <v>背泳ぎ　　　　</v>
      </c>
      <c r="R491" t="str">
        <f t="shared" si="48"/>
        <v>背泳ぎ</v>
      </c>
      <c r="S491" t="str">
        <f>Sheet9!B492</f>
        <v xml:space="preserve">  50m</v>
      </c>
      <c r="T491" t="s">
        <v>197</v>
      </c>
      <c r="U491" t="s">
        <v>198</v>
      </c>
      <c r="V491" t="str">
        <f t="shared" si="49"/>
        <v>女子背泳ぎ  50m予選無差別</v>
      </c>
      <c r="Y491">
        <f t="shared" si="50"/>
        <v>1344</v>
      </c>
      <c r="Z491" t="str">
        <f t="shared" si="51"/>
        <v/>
      </c>
      <c r="AA491" t="str">
        <f t="shared" si="52"/>
        <v>女子背泳ぎ  50m予選無差別</v>
      </c>
    </row>
    <row r="492" spans="14:27" x14ac:dyDescent="0.15">
      <c r="N492">
        <f>Sheet9!D493</f>
        <v>1345</v>
      </c>
      <c r="O492">
        <f>Sheet9!E493</f>
        <v>2</v>
      </c>
      <c r="P492" t="str">
        <f>IFERROR(VLOOKUP(O492,Sheet6!A:B,2,0),"")</f>
        <v>女子</v>
      </c>
      <c r="Q492" t="str">
        <f>Sheet9!A493</f>
        <v>平泳ぎ　　　　</v>
      </c>
      <c r="R492" t="str">
        <f t="shared" si="48"/>
        <v>平泳ぎ</v>
      </c>
      <c r="S492" t="str">
        <f>Sheet9!B493</f>
        <v xml:space="preserve">  50m</v>
      </c>
      <c r="T492" t="s">
        <v>197</v>
      </c>
      <c r="U492" t="s">
        <v>198</v>
      </c>
      <c r="V492" t="str">
        <f t="shared" si="49"/>
        <v>女子平泳ぎ  50m予選無差別</v>
      </c>
      <c r="Y492">
        <f t="shared" si="50"/>
        <v>1345</v>
      </c>
      <c r="Z492" t="str">
        <f t="shared" si="51"/>
        <v/>
      </c>
      <c r="AA492" t="str">
        <f t="shared" si="52"/>
        <v>女子平泳ぎ  50m予選無差別</v>
      </c>
    </row>
    <row r="493" spans="14:27" x14ac:dyDescent="0.15">
      <c r="N493">
        <f>Sheet9!D494</f>
        <v>1346</v>
      </c>
      <c r="O493">
        <f>Sheet9!E494</f>
        <v>2</v>
      </c>
      <c r="P493" t="str">
        <f>IFERROR(VLOOKUP(O493,Sheet6!A:B,2,0),"")</f>
        <v>女子</v>
      </c>
      <c r="Q493" t="str">
        <f>Sheet9!A494</f>
        <v>バタフライ　　</v>
      </c>
      <c r="R493" t="str">
        <f t="shared" si="48"/>
        <v>バタフライ</v>
      </c>
      <c r="S493" t="str">
        <f>Sheet9!B494</f>
        <v xml:space="preserve">  50m</v>
      </c>
      <c r="T493" t="s">
        <v>197</v>
      </c>
      <c r="U493" t="s">
        <v>198</v>
      </c>
      <c r="V493" t="str">
        <f t="shared" si="49"/>
        <v>女子バタフライ  50m予選無差別</v>
      </c>
      <c r="Y493">
        <f t="shared" si="50"/>
        <v>1346</v>
      </c>
      <c r="Z493" t="str">
        <f t="shared" si="51"/>
        <v/>
      </c>
      <c r="AA493" t="str">
        <f t="shared" si="52"/>
        <v>女子バタフライ  50m予選無差別</v>
      </c>
    </row>
    <row r="494" spans="14:27" x14ac:dyDescent="0.15">
      <c r="N494">
        <f>Sheet9!D495</f>
        <v>1347</v>
      </c>
      <c r="O494">
        <f>Sheet9!E495</f>
        <v>2</v>
      </c>
      <c r="P494" t="str">
        <f>IFERROR(VLOOKUP(O494,Sheet6!A:B,2,0),"")</f>
        <v>女子</v>
      </c>
      <c r="Q494" t="str">
        <f>Sheet9!A495</f>
        <v>平泳ぎ　　　　</v>
      </c>
      <c r="R494" t="str">
        <f t="shared" si="48"/>
        <v>平泳ぎ</v>
      </c>
      <c r="S494" t="str">
        <f>Sheet9!B495</f>
        <v xml:space="preserve"> 100m</v>
      </c>
      <c r="T494" t="s">
        <v>197</v>
      </c>
      <c r="U494" t="s">
        <v>198</v>
      </c>
      <c r="V494" t="str">
        <f t="shared" si="49"/>
        <v>女子平泳ぎ 100m予選無差別</v>
      </c>
      <c r="Y494">
        <f t="shared" si="50"/>
        <v>1347</v>
      </c>
      <c r="Z494" t="str">
        <f t="shared" si="51"/>
        <v/>
      </c>
      <c r="AA494" t="str">
        <f t="shared" si="52"/>
        <v>女子平泳ぎ 100m予選無差別</v>
      </c>
    </row>
    <row r="495" spans="14:27" x14ac:dyDescent="0.15">
      <c r="N495">
        <f>Sheet9!D496</f>
        <v>1348</v>
      </c>
      <c r="O495">
        <f>Sheet9!E496</f>
        <v>2</v>
      </c>
      <c r="P495" t="str">
        <f>IFERROR(VLOOKUP(O495,Sheet6!A:B,2,0),"")</f>
        <v>女子</v>
      </c>
      <c r="Q495" t="str">
        <f>Sheet9!A496</f>
        <v>個人メドレー　</v>
      </c>
      <c r="R495" t="str">
        <f t="shared" si="48"/>
        <v>個人メドレー</v>
      </c>
      <c r="S495" t="str">
        <f>Sheet9!B496</f>
        <v xml:space="preserve"> 200m</v>
      </c>
      <c r="T495" t="s">
        <v>197</v>
      </c>
      <c r="U495" t="s">
        <v>198</v>
      </c>
      <c r="V495" t="str">
        <f t="shared" si="49"/>
        <v>女子個人メドレー 200m予選無差別</v>
      </c>
      <c r="Y495">
        <f t="shared" si="50"/>
        <v>1348</v>
      </c>
      <c r="Z495" t="str">
        <f t="shared" si="51"/>
        <v/>
      </c>
      <c r="AA495" t="str">
        <f t="shared" si="52"/>
        <v>女子個人メドレー 200m予選無差別</v>
      </c>
    </row>
    <row r="496" spans="14:27" x14ac:dyDescent="0.15">
      <c r="N496">
        <f>Sheet9!D497</f>
        <v>1349</v>
      </c>
      <c r="O496">
        <f>Sheet9!E497</f>
        <v>2</v>
      </c>
      <c r="P496" t="str">
        <f>IFERROR(VLOOKUP(O496,Sheet6!A:B,2,0),"")</f>
        <v>女子</v>
      </c>
      <c r="Q496" t="str">
        <f>Sheet9!A497</f>
        <v>自由形　　　　</v>
      </c>
      <c r="R496" t="str">
        <f t="shared" si="48"/>
        <v>自由形</v>
      </c>
      <c r="S496" t="str">
        <f>Sheet9!B497</f>
        <v xml:space="preserve"> 100m</v>
      </c>
      <c r="T496" t="s">
        <v>197</v>
      </c>
      <c r="U496" t="s">
        <v>198</v>
      </c>
      <c r="V496" t="str">
        <f t="shared" si="49"/>
        <v>女子自由形 100m予選無差別</v>
      </c>
      <c r="Y496">
        <f t="shared" si="50"/>
        <v>1349</v>
      </c>
      <c r="Z496" t="str">
        <f t="shared" si="51"/>
        <v/>
      </c>
      <c r="AA496" t="str">
        <f t="shared" si="52"/>
        <v>女子自由形 100m予選無差別</v>
      </c>
    </row>
    <row r="497" spans="14:27" x14ac:dyDescent="0.15">
      <c r="N497">
        <f>Sheet9!D498</f>
        <v>1350</v>
      </c>
      <c r="O497">
        <f>Sheet9!E498</f>
        <v>2</v>
      </c>
      <c r="P497" t="str">
        <f>IFERROR(VLOOKUP(O497,Sheet6!A:B,2,0),"")</f>
        <v>女子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 50m</v>
      </c>
      <c r="T497" t="s">
        <v>197</v>
      </c>
      <c r="U497" t="s">
        <v>198</v>
      </c>
      <c r="V497" t="str">
        <f t="shared" si="49"/>
        <v>女子自由形  50m予選無差別</v>
      </c>
      <c r="Y497">
        <f t="shared" si="50"/>
        <v>1350</v>
      </c>
      <c r="Z497" t="str">
        <f t="shared" si="51"/>
        <v/>
      </c>
      <c r="AA497" t="str">
        <f t="shared" si="52"/>
        <v>女子自由形  50m予選無差別</v>
      </c>
    </row>
    <row r="498" spans="14:27" x14ac:dyDescent="0.15">
      <c r="N498">
        <f>Sheet9!D499</f>
        <v>1351</v>
      </c>
      <c r="O498">
        <f>Sheet9!E499</f>
        <v>2</v>
      </c>
      <c r="P498" t="str">
        <f>IFERROR(VLOOKUP(O498,Sheet6!A:B,2,0),"")</f>
        <v>女子</v>
      </c>
      <c r="Q498" t="str">
        <f>Sheet9!A499</f>
        <v>平泳ぎ　　　　</v>
      </c>
      <c r="R498" t="str">
        <f t="shared" si="48"/>
        <v>平泳ぎ</v>
      </c>
      <c r="S498" t="str">
        <f>Sheet9!B499</f>
        <v xml:space="preserve">  50m</v>
      </c>
      <c r="T498" t="s">
        <v>197</v>
      </c>
      <c r="U498" t="s">
        <v>198</v>
      </c>
      <c r="V498" t="str">
        <f t="shared" si="49"/>
        <v>女子平泳ぎ  50m予選無差別</v>
      </c>
      <c r="Y498">
        <f t="shared" si="50"/>
        <v>1351</v>
      </c>
      <c r="Z498" t="str">
        <f t="shared" si="51"/>
        <v/>
      </c>
      <c r="AA498" t="str">
        <f t="shared" si="52"/>
        <v>女子平泳ぎ  50m予選無差別</v>
      </c>
    </row>
    <row r="499" spans="14:27" x14ac:dyDescent="0.15">
      <c r="N499">
        <f>Sheet9!D500</f>
        <v>1352</v>
      </c>
      <c r="O499">
        <f>Sheet9!E500</f>
        <v>2</v>
      </c>
      <c r="P499" t="str">
        <f>IFERROR(VLOOKUP(O499,Sheet6!A:B,2,0),"")</f>
        <v>女子</v>
      </c>
      <c r="Q499" t="str">
        <f>Sheet9!A500</f>
        <v>個人メドレー　</v>
      </c>
      <c r="R499" t="str">
        <f t="shared" si="48"/>
        <v>個人メドレー</v>
      </c>
      <c r="S499" t="str">
        <f>Sheet9!B500</f>
        <v xml:space="preserve"> 200m</v>
      </c>
      <c r="T499" t="s">
        <v>197</v>
      </c>
      <c r="U499" t="s">
        <v>198</v>
      </c>
      <c r="V499" t="str">
        <f t="shared" si="49"/>
        <v>女子個人メドレー 200m予選無差別</v>
      </c>
      <c r="Y499">
        <f t="shared" si="50"/>
        <v>1352</v>
      </c>
      <c r="Z499" t="str">
        <f t="shared" si="51"/>
        <v/>
      </c>
      <c r="AA499" t="str">
        <f t="shared" si="52"/>
        <v>女子個人メドレー 200m予選無差別</v>
      </c>
    </row>
    <row r="500" spans="14:27" x14ac:dyDescent="0.15">
      <c r="N500">
        <f>Sheet9!D501</f>
        <v>1353</v>
      </c>
      <c r="O500">
        <f>Sheet9!E501</f>
        <v>2</v>
      </c>
      <c r="P500" t="str">
        <f>IFERROR(VLOOKUP(O500,Sheet6!A:B,2,0),"")</f>
        <v>女子</v>
      </c>
      <c r="Q500" t="str">
        <f>Sheet9!A501</f>
        <v>背泳ぎ　　　　</v>
      </c>
      <c r="R500" t="str">
        <f t="shared" si="48"/>
        <v>背泳ぎ</v>
      </c>
      <c r="S500" t="str">
        <f>Sheet9!B501</f>
        <v xml:space="preserve"> 100m</v>
      </c>
      <c r="T500" t="s">
        <v>197</v>
      </c>
      <c r="U500" t="s">
        <v>198</v>
      </c>
      <c r="V500" t="str">
        <f t="shared" si="49"/>
        <v>女子背泳ぎ 100m予選無差別</v>
      </c>
      <c r="Y500">
        <f t="shared" si="50"/>
        <v>1353</v>
      </c>
      <c r="Z500" t="str">
        <f t="shared" si="51"/>
        <v/>
      </c>
      <c r="AA500" t="str">
        <f t="shared" si="52"/>
        <v>女子背泳ぎ 100m予選無差別</v>
      </c>
    </row>
    <row r="501" spans="14:27" x14ac:dyDescent="0.15">
      <c r="N501">
        <f>Sheet9!D502</f>
        <v>1354</v>
      </c>
      <c r="O501">
        <f>Sheet9!E502</f>
        <v>2</v>
      </c>
      <c r="P501" t="str">
        <f>IFERROR(VLOOKUP(O501,Sheet6!A:B,2,0),"")</f>
        <v>女子</v>
      </c>
      <c r="Q501" t="str">
        <f>Sheet9!A502</f>
        <v>自由形　　　　</v>
      </c>
      <c r="R501" t="str">
        <f t="shared" si="48"/>
        <v>自由形</v>
      </c>
      <c r="S501" t="str">
        <f>Sheet9!B502</f>
        <v xml:space="preserve">  50m</v>
      </c>
      <c r="T501" t="s">
        <v>197</v>
      </c>
      <c r="U501" t="s">
        <v>198</v>
      </c>
      <c r="V501" t="str">
        <f t="shared" si="49"/>
        <v>女子自由形  50m予選無差別</v>
      </c>
      <c r="Y501">
        <f t="shared" si="50"/>
        <v>1354</v>
      </c>
      <c r="Z501" t="str">
        <f t="shared" si="51"/>
        <v/>
      </c>
      <c r="AA501" t="str">
        <f t="shared" si="52"/>
        <v>女子自由形  50m予選無差別</v>
      </c>
    </row>
    <row r="502" spans="14:27" x14ac:dyDescent="0.15">
      <c r="N502">
        <f>Sheet9!D503</f>
        <v>1355</v>
      </c>
      <c r="O502">
        <f>Sheet9!E503</f>
        <v>2</v>
      </c>
      <c r="P502" t="str">
        <f>IFERROR(VLOOKUP(O502,Sheet6!A:B,2,0),"")</f>
        <v>女子</v>
      </c>
      <c r="Q502" t="str">
        <f>Sheet9!A503</f>
        <v>平泳ぎ　　　　</v>
      </c>
      <c r="R502" t="str">
        <f t="shared" si="48"/>
        <v>平泳ぎ</v>
      </c>
      <c r="S502" t="str">
        <f>Sheet9!B503</f>
        <v xml:space="preserve">  25m</v>
      </c>
      <c r="T502" t="s">
        <v>197</v>
      </c>
      <c r="U502" t="s">
        <v>198</v>
      </c>
      <c r="V502" t="str">
        <f t="shared" si="49"/>
        <v>女子平泳ぎ  25m予選無差別</v>
      </c>
      <c r="Y502">
        <f t="shared" si="50"/>
        <v>1355</v>
      </c>
      <c r="Z502" t="str">
        <f t="shared" si="51"/>
        <v/>
      </c>
      <c r="AA502" t="str">
        <f t="shared" si="52"/>
        <v>女子平泳ぎ  25m予選無差別</v>
      </c>
    </row>
    <row r="503" spans="14:27" x14ac:dyDescent="0.15">
      <c r="N503">
        <f>Sheet9!D504</f>
        <v>1356</v>
      </c>
      <c r="O503">
        <f>Sheet9!E504</f>
        <v>2</v>
      </c>
      <c r="P503" t="str">
        <f>IFERROR(VLOOKUP(O503,Sheet6!A:B,2,0),"")</f>
        <v>女子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 50m</v>
      </c>
      <c r="T503" t="s">
        <v>197</v>
      </c>
      <c r="U503" t="s">
        <v>198</v>
      </c>
      <c r="V503" t="str">
        <f t="shared" si="49"/>
        <v>女子自由形  50m予選無差別</v>
      </c>
      <c r="Y503">
        <f t="shared" si="50"/>
        <v>1356</v>
      </c>
      <c r="Z503" t="str">
        <f t="shared" si="51"/>
        <v/>
      </c>
      <c r="AA503" t="str">
        <f t="shared" si="52"/>
        <v>女子自由形  50m予選無差別</v>
      </c>
    </row>
    <row r="504" spans="14:27" x14ac:dyDescent="0.15">
      <c r="N504">
        <f>Sheet9!D505</f>
        <v>1357</v>
      </c>
      <c r="O504">
        <f>Sheet9!E505</f>
        <v>2</v>
      </c>
      <c r="P504" t="str">
        <f>IFERROR(VLOOKUP(O504,Sheet6!A:B,2,0),"")</f>
        <v>女子</v>
      </c>
      <c r="Q504" t="str">
        <f>Sheet9!A505</f>
        <v>背泳ぎ　　　　</v>
      </c>
      <c r="R504" t="str">
        <f t="shared" si="48"/>
        <v>背泳ぎ</v>
      </c>
      <c r="S504" t="str">
        <f>Sheet9!B505</f>
        <v xml:space="preserve">  25m</v>
      </c>
      <c r="T504" t="s">
        <v>197</v>
      </c>
      <c r="U504" t="s">
        <v>198</v>
      </c>
      <c r="V504" t="str">
        <f t="shared" si="49"/>
        <v>女子背泳ぎ  25m予選無差別</v>
      </c>
      <c r="Y504">
        <f t="shared" si="50"/>
        <v>1357</v>
      </c>
      <c r="Z504" t="str">
        <f t="shared" si="51"/>
        <v/>
      </c>
      <c r="AA504" t="str">
        <f t="shared" si="52"/>
        <v>女子背泳ぎ  25m予選無差別</v>
      </c>
    </row>
    <row r="505" spans="14:27" x14ac:dyDescent="0.15">
      <c r="N505">
        <f>Sheet9!D506</f>
        <v>1358</v>
      </c>
      <c r="O505">
        <f>Sheet9!E506</f>
        <v>2</v>
      </c>
      <c r="P505" t="str">
        <f>IFERROR(VLOOKUP(O505,Sheet6!A:B,2,0),"")</f>
        <v>女子</v>
      </c>
      <c r="Q505" t="str">
        <f>Sheet9!A506</f>
        <v>自由形　　　　</v>
      </c>
      <c r="R505" t="str">
        <f t="shared" si="48"/>
        <v>自由形</v>
      </c>
      <c r="S505" t="str">
        <f>Sheet9!B506</f>
        <v xml:space="preserve">  25m</v>
      </c>
      <c r="T505" t="s">
        <v>197</v>
      </c>
      <c r="U505" t="s">
        <v>198</v>
      </c>
      <c r="V505" t="str">
        <f t="shared" si="49"/>
        <v>女子自由形  25m予選無差別</v>
      </c>
      <c r="Y505">
        <f t="shared" si="50"/>
        <v>1358</v>
      </c>
      <c r="Z505" t="str">
        <f t="shared" si="51"/>
        <v/>
      </c>
      <c r="AA505" t="str">
        <f t="shared" si="52"/>
        <v>女子自由形  25m予選無差別</v>
      </c>
    </row>
    <row r="506" spans="14:27" x14ac:dyDescent="0.15">
      <c r="N506">
        <f>Sheet9!D507</f>
        <v>1359</v>
      </c>
      <c r="O506">
        <f>Sheet9!E507</f>
        <v>2</v>
      </c>
      <c r="P506" t="str">
        <f>IFERROR(VLOOKUP(O506,Sheet6!A:B,2,0),"")</f>
        <v>女子</v>
      </c>
      <c r="Q506" t="str">
        <f>Sheet9!A507</f>
        <v>背泳ぎ　　　　</v>
      </c>
      <c r="R506" t="str">
        <f t="shared" si="48"/>
        <v>背泳ぎ</v>
      </c>
      <c r="S506" t="str">
        <f>Sheet9!B507</f>
        <v xml:space="preserve">  50m</v>
      </c>
      <c r="T506" t="s">
        <v>197</v>
      </c>
      <c r="U506" t="s">
        <v>198</v>
      </c>
      <c r="V506" t="str">
        <f t="shared" si="49"/>
        <v>女子背泳ぎ  50m予選無差別</v>
      </c>
      <c r="Y506">
        <f t="shared" si="50"/>
        <v>1359</v>
      </c>
      <c r="Z506" t="str">
        <f t="shared" si="51"/>
        <v/>
      </c>
      <c r="AA506" t="str">
        <f t="shared" si="52"/>
        <v>女子背泳ぎ  50m予選無差別</v>
      </c>
    </row>
    <row r="507" spans="14:27" x14ac:dyDescent="0.15">
      <c r="N507">
        <f>Sheet9!D508</f>
        <v>1360</v>
      </c>
      <c r="O507">
        <f>Sheet9!E508</f>
        <v>2</v>
      </c>
      <c r="P507" t="str">
        <f>IFERROR(VLOOKUP(O507,Sheet6!A:B,2,0),"")</f>
        <v>女子</v>
      </c>
      <c r="Q507" t="str">
        <f>Sheet9!A508</f>
        <v>背泳ぎ　　　　</v>
      </c>
      <c r="R507" t="str">
        <f t="shared" ref="R507:R570" si="53">IFERROR(VLOOKUP(Q507,AG:AH,2,0),"")</f>
        <v>背泳ぎ</v>
      </c>
      <c r="S507" t="str">
        <f>Sheet9!B508</f>
        <v xml:space="preserve">  50m</v>
      </c>
      <c r="T507" t="s">
        <v>197</v>
      </c>
      <c r="U507" t="s">
        <v>198</v>
      </c>
      <c r="V507" t="str">
        <f t="shared" ref="V507:V570" si="54">CONCATENATE(P507,R507,S507,T507,U507)</f>
        <v>女子背泳ぎ  50m予選無差別</v>
      </c>
      <c r="Y507">
        <f t="shared" ref="Y507:Y570" si="55">N507</f>
        <v>1360</v>
      </c>
      <c r="Z507" t="str">
        <f t="shared" ref="Z507:Z570" si="56">IFERROR(VLOOKUP(V507,I:M,5,0),"")</f>
        <v/>
      </c>
      <c r="AA507" t="str">
        <f t="shared" ref="AA507:AA570" si="57">V507</f>
        <v>女子背泳ぎ  50m予選無差別</v>
      </c>
    </row>
    <row r="508" spans="14:27" x14ac:dyDescent="0.15">
      <c r="N508">
        <f>Sheet9!D509</f>
        <v>1361</v>
      </c>
      <c r="O508">
        <f>Sheet9!E509</f>
        <v>2</v>
      </c>
      <c r="P508" t="str">
        <f>IFERROR(VLOOKUP(O508,Sheet6!A:B,2,0),"")</f>
        <v>女子</v>
      </c>
      <c r="Q508" t="str">
        <f>Sheet9!A509</f>
        <v>自由形　　　　</v>
      </c>
      <c r="R508" t="str">
        <f t="shared" si="53"/>
        <v>自由形</v>
      </c>
      <c r="S508" t="str">
        <f>Sheet9!B509</f>
        <v xml:space="preserve">  50m</v>
      </c>
      <c r="T508" t="s">
        <v>197</v>
      </c>
      <c r="U508" t="s">
        <v>198</v>
      </c>
      <c r="V508" t="str">
        <f t="shared" si="54"/>
        <v>女子自由形  50m予選無差別</v>
      </c>
      <c r="Y508">
        <f t="shared" si="55"/>
        <v>1361</v>
      </c>
      <c r="Z508" t="str">
        <f t="shared" si="56"/>
        <v/>
      </c>
      <c r="AA508" t="str">
        <f t="shared" si="57"/>
        <v>女子自由形  50m予選無差別</v>
      </c>
    </row>
    <row r="509" spans="14:27" x14ac:dyDescent="0.15">
      <c r="N509">
        <f>Sheet9!D510</f>
        <v>1362</v>
      </c>
      <c r="O509">
        <f>Sheet9!E510</f>
        <v>2</v>
      </c>
      <c r="P509" t="str">
        <f>IFERROR(VLOOKUP(O509,Sheet6!A:B,2,0),"")</f>
        <v>女子</v>
      </c>
      <c r="Q509" t="str">
        <f>Sheet9!A510</f>
        <v>個人メドレー　</v>
      </c>
      <c r="R509" t="str">
        <f t="shared" si="53"/>
        <v>個人メドレー</v>
      </c>
      <c r="S509" t="str">
        <f>Sheet9!B510</f>
        <v xml:space="preserve"> 200m</v>
      </c>
      <c r="T509" t="s">
        <v>197</v>
      </c>
      <c r="U509" t="s">
        <v>198</v>
      </c>
      <c r="V509" t="str">
        <f t="shared" si="54"/>
        <v>女子個人メドレー 200m予選無差別</v>
      </c>
      <c r="Y509">
        <f t="shared" si="55"/>
        <v>1362</v>
      </c>
      <c r="Z509" t="str">
        <f t="shared" si="56"/>
        <v/>
      </c>
      <c r="AA509" t="str">
        <f t="shared" si="57"/>
        <v>女子個人メドレー 200m予選無差別</v>
      </c>
    </row>
    <row r="510" spans="14:27" x14ac:dyDescent="0.15">
      <c r="N510">
        <f>Sheet9!D511</f>
        <v>1363</v>
      </c>
      <c r="O510">
        <f>Sheet9!E511</f>
        <v>2</v>
      </c>
      <c r="P510" t="str">
        <f>IFERROR(VLOOKUP(O510,Sheet6!A:B,2,0),"")</f>
        <v>女子</v>
      </c>
      <c r="Q510" t="str">
        <f>Sheet9!A511</f>
        <v>背泳ぎ　　　　</v>
      </c>
      <c r="R510" t="str">
        <f t="shared" si="53"/>
        <v>背泳ぎ</v>
      </c>
      <c r="S510" t="str">
        <f>Sheet9!B511</f>
        <v xml:space="preserve"> 100m</v>
      </c>
      <c r="T510" t="s">
        <v>197</v>
      </c>
      <c r="U510" t="s">
        <v>198</v>
      </c>
      <c r="V510" t="str">
        <f t="shared" si="54"/>
        <v>女子背泳ぎ 100m予選無差別</v>
      </c>
      <c r="Y510">
        <f t="shared" si="55"/>
        <v>1363</v>
      </c>
      <c r="Z510" t="str">
        <f t="shared" si="56"/>
        <v/>
      </c>
      <c r="AA510" t="str">
        <f t="shared" si="57"/>
        <v>女子背泳ぎ 100m予選無差別</v>
      </c>
    </row>
    <row r="511" spans="14:27" x14ac:dyDescent="0.15">
      <c r="N511">
        <f>Sheet9!D512</f>
        <v>1364</v>
      </c>
      <c r="O511">
        <f>Sheet9!E512</f>
        <v>2</v>
      </c>
      <c r="P511" t="str">
        <f>IFERROR(VLOOKUP(O511,Sheet6!A:B,2,0),"")</f>
        <v>女子</v>
      </c>
      <c r="Q511" t="str">
        <f>Sheet9!A512</f>
        <v>背泳ぎ　　　　</v>
      </c>
      <c r="R511" t="str">
        <f t="shared" si="53"/>
        <v>背泳ぎ</v>
      </c>
      <c r="S511" t="str">
        <f>Sheet9!B512</f>
        <v xml:space="preserve">  50m</v>
      </c>
      <c r="T511" t="s">
        <v>197</v>
      </c>
      <c r="U511" t="s">
        <v>198</v>
      </c>
      <c r="V511" t="str">
        <f t="shared" si="54"/>
        <v>女子背泳ぎ  50m予選無差別</v>
      </c>
      <c r="Y511">
        <f t="shared" si="55"/>
        <v>1364</v>
      </c>
      <c r="Z511" t="str">
        <f t="shared" si="56"/>
        <v/>
      </c>
      <c r="AA511" t="str">
        <f t="shared" si="57"/>
        <v>女子背泳ぎ  50m予選無差別</v>
      </c>
    </row>
    <row r="512" spans="14:27" x14ac:dyDescent="0.15">
      <c r="N512">
        <f>Sheet9!D513</f>
        <v>1365</v>
      </c>
      <c r="O512">
        <f>Sheet9!E513</f>
        <v>2</v>
      </c>
      <c r="P512" t="str">
        <f>IFERROR(VLOOKUP(O512,Sheet6!A:B,2,0),"")</f>
        <v>女子</v>
      </c>
      <c r="Q512" t="str">
        <f>Sheet9!A513</f>
        <v>平泳ぎ　　　　</v>
      </c>
      <c r="R512" t="str">
        <f t="shared" si="53"/>
        <v>平泳ぎ</v>
      </c>
      <c r="S512" t="str">
        <f>Sheet9!B513</f>
        <v xml:space="preserve">  50m</v>
      </c>
      <c r="T512" t="s">
        <v>197</v>
      </c>
      <c r="U512" t="s">
        <v>198</v>
      </c>
      <c r="V512" t="str">
        <f t="shared" si="54"/>
        <v>女子平泳ぎ  50m予選無差別</v>
      </c>
      <c r="Y512">
        <f t="shared" si="55"/>
        <v>1365</v>
      </c>
      <c r="Z512" t="str">
        <f t="shared" si="56"/>
        <v/>
      </c>
      <c r="AA512" t="str">
        <f t="shared" si="57"/>
        <v>女子平泳ぎ  50m予選無差別</v>
      </c>
    </row>
    <row r="513" spans="14:27" x14ac:dyDescent="0.15">
      <c r="N513">
        <f>Sheet9!D514</f>
        <v>1366</v>
      </c>
      <c r="O513">
        <f>Sheet9!E514</f>
        <v>2</v>
      </c>
      <c r="P513" t="str">
        <f>IFERROR(VLOOKUP(O513,Sheet6!A:B,2,0),"")</f>
        <v>女子</v>
      </c>
      <c r="Q513" t="str">
        <f>Sheet9!A514</f>
        <v>自由形　　　　</v>
      </c>
      <c r="R513" t="str">
        <f t="shared" si="53"/>
        <v>自由形</v>
      </c>
      <c r="S513" t="str">
        <f>Sheet9!B514</f>
        <v xml:space="preserve">  50m</v>
      </c>
      <c r="T513" t="s">
        <v>197</v>
      </c>
      <c r="U513" t="s">
        <v>198</v>
      </c>
      <c r="V513" t="str">
        <f t="shared" si="54"/>
        <v>女子自由形  50m予選無差別</v>
      </c>
      <c r="Y513">
        <f t="shared" si="55"/>
        <v>1366</v>
      </c>
      <c r="Z513" t="str">
        <f t="shared" si="56"/>
        <v/>
      </c>
      <c r="AA513" t="str">
        <f t="shared" si="57"/>
        <v>女子自由形  50m予選無差別</v>
      </c>
    </row>
    <row r="514" spans="14:27" x14ac:dyDescent="0.15">
      <c r="N514">
        <f>Sheet9!D515</f>
        <v>1367</v>
      </c>
      <c r="O514">
        <f>Sheet9!E515</f>
        <v>2</v>
      </c>
      <c r="P514" t="str">
        <f>IFERROR(VLOOKUP(O514,Sheet6!A:B,2,0),"")</f>
        <v>女子</v>
      </c>
      <c r="Q514" t="str">
        <f>Sheet9!A515</f>
        <v>平泳ぎ　　　　</v>
      </c>
      <c r="R514" t="str">
        <f t="shared" si="53"/>
        <v>平泳ぎ</v>
      </c>
      <c r="S514" t="str">
        <f>Sheet9!B515</f>
        <v xml:space="preserve">  25m</v>
      </c>
      <c r="T514" t="s">
        <v>197</v>
      </c>
      <c r="U514" t="s">
        <v>198</v>
      </c>
      <c r="V514" t="str">
        <f t="shared" si="54"/>
        <v>女子平泳ぎ  25m予選無差別</v>
      </c>
      <c r="Y514">
        <f t="shared" si="55"/>
        <v>1367</v>
      </c>
      <c r="Z514" t="str">
        <f t="shared" si="56"/>
        <v/>
      </c>
      <c r="AA514" t="str">
        <f t="shared" si="57"/>
        <v>女子平泳ぎ  25m予選無差別</v>
      </c>
    </row>
    <row r="515" spans="14:27" x14ac:dyDescent="0.15">
      <c r="N515">
        <f>Sheet9!D516</f>
        <v>1368</v>
      </c>
      <c r="O515">
        <f>Sheet9!E516</f>
        <v>2</v>
      </c>
      <c r="P515" t="str">
        <f>IFERROR(VLOOKUP(O515,Sheet6!A:B,2,0),"")</f>
        <v>女子</v>
      </c>
      <c r="Q515" t="str">
        <f>Sheet9!A516</f>
        <v>背泳ぎ　　　　</v>
      </c>
      <c r="R515" t="str">
        <f t="shared" si="53"/>
        <v>背泳ぎ</v>
      </c>
      <c r="S515" t="str">
        <f>Sheet9!B516</f>
        <v xml:space="preserve">  50m</v>
      </c>
      <c r="T515" t="s">
        <v>197</v>
      </c>
      <c r="U515" t="s">
        <v>198</v>
      </c>
      <c r="V515" t="str">
        <f t="shared" si="54"/>
        <v>女子背泳ぎ  50m予選無差別</v>
      </c>
      <c r="Y515">
        <f t="shared" si="55"/>
        <v>1368</v>
      </c>
      <c r="Z515" t="str">
        <f t="shared" si="56"/>
        <v/>
      </c>
      <c r="AA515" t="str">
        <f t="shared" si="57"/>
        <v>女子背泳ぎ  50m予選無差別</v>
      </c>
    </row>
    <row r="516" spans="14:27" x14ac:dyDescent="0.15">
      <c r="N516">
        <f>Sheet9!D517</f>
        <v>1369</v>
      </c>
      <c r="O516">
        <f>Sheet9!E517</f>
        <v>2</v>
      </c>
      <c r="P516" t="str">
        <f>IFERROR(VLOOKUP(O516,Sheet6!A:B,2,0),"")</f>
        <v>女子</v>
      </c>
      <c r="Q516" t="str">
        <f>Sheet9!A517</f>
        <v>個人メドレー　</v>
      </c>
      <c r="R516" t="str">
        <f t="shared" si="53"/>
        <v>個人メドレー</v>
      </c>
      <c r="S516" t="str">
        <f>Sheet9!B517</f>
        <v xml:space="preserve"> 200m</v>
      </c>
      <c r="T516" t="s">
        <v>197</v>
      </c>
      <c r="U516" t="s">
        <v>198</v>
      </c>
      <c r="V516" t="str">
        <f t="shared" si="54"/>
        <v>女子個人メドレー 200m予選無差別</v>
      </c>
      <c r="Y516">
        <f t="shared" si="55"/>
        <v>1369</v>
      </c>
      <c r="Z516" t="str">
        <f t="shared" si="56"/>
        <v/>
      </c>
      <c r="AA516" t="str">
        <f t="shared" si="57"/>
        <v>女子個人メドレー 200m予選無差別</v>
      </c>
    </row>
    <row r="517" spans="14:27" x14ac:dyDescent="0.15">
      <c r="N517">
        <f>Sheet9!D518</f>
        <v>1370</v>
      </c>
      <c r="O517">
        <f>Sheet9!E518</f>
        <v>2</v>
      </c>
      <c r="P517" t="str">
        <f>IFERROR(VLOOKUP(O517,Sheet6!A:B,2,0),"")</f>
        <v>女子</v>
      </c>
      <c r="Q517" t="str">
        <f>Sheet9!A518</f>
        <v>自由形　　　　</v>
      </c>
      <c r="R517" t="str">
        <f t="shared" si="53"/>
        <v>自由形</v>
      </c>
      <c r="S517" t="str">
        <f>Sheet9!B518</f>
        <v xml:space="preserve">  50m</v>
      </c>
      <c r="T517" t="s">
        <v>197</v>
      </c>
      <c r="U517" t="s">
        <v>198</v>
      </c>
      <c r="V517" t="str">
        <f t="shared" si="54"/>
        <v>女子自由形  50m予選無差別</v>
      </c>
      <c r="Y517">
        <f t="shared" si="55"/>
        <v>1370</v>
      </c>
      <c r="Z517" t="str">
        <f t="shared" si="56"/>
        <v/>
      </c>
      <c r="AA517" t="str">
        <f t="shared" si="57"/>
        <v>女子自由形  50m予選無差別</v>
      </c>
    </row>
    <row r="518" spans="14:27" x14ac:dyDescent="0.15">
      <c r="N518">
        <f>Sheet9!D519</f>
        <v>1371</v>
      </c>
      <c r="O518">
        <f>Sheet9!E519</f>
        <v>2</v>
      </c>
      <c r="P518" t="str">
        <f>IFERROR(VLOOKUP(O518,Sheet6!A:B,2,0),"")</f>
        <v>女子</v>
      </c>
      <c r="Q518" t="str">
        <f>Sheet9!A519</f>
        <v>平泳ぎ　　　　</v>
      </c>
      <c r="R518" t="str">
        <f t="shared" si="53"/>
        <v>平泳ぎ</v>
      </c>
      <c r="S518" t="str">
        <f>Sheet9!B519</f>
        <v xml:space="preserve"> 100m</v>
      </c>
      <c r="T518" t="s">
        <v>197</v>
      </c>
      <c r="U518" t="s">
        <v>198</v>
      </c>
      <c r="V518" t="str">
        <f t="shared" si="54"/>
        <v>女子平泳ぎ 100m予選無差別</v>
      </c>
      <c r="Y518">
        <f t="shared" si="55"/>
        <v>1371</v>
      </c>
      <c r="Z518" t="str">
        <f t="shared" si="56"/>
        <v/>
      </c>
      <c r="AA518" t="str">
        <f t="shared" si="57"/>
        <v>女子平泳ぎ 100m予選無差別</v>
      </c>
    </row>
    <row r="519" spans="14:27" x14ac:dyDescent="0.15">
      <c r="N519">
        <f>Sheet9!D520</f>
        <v>1372</v>
      </c>
      <c r="O519">
        <f>Sheet9!E520</f>
        <v>2</v>
      </c>
      <c r="P519" t="str">
        <f>IFERROR(VLOOKUP(O519,Sheet6!A:B,2,0),"")</f>
        <v>女子</v>
      </c>
      <c r="Q519" t="str">
        <f>Sheet9!A520</f>
        <v>自由形　　　　</v>
      </c>
      <c r="R519" t="str">
        <f t="shared" si="53"/>
        <v>自由形</v>
      </c>
      <c r="S519" t="str">
        <f>Sheet9!B520</f>
        <v xml:space="preserve">  25m</v>
      </c>
      <c r="T519" t="s">
        <v>197</v>
      </c>
      <c r="U519" t="s">
        <v>198</v>
      </c>
      <c r="V519" t="str">
        <f t="shared" si="54"/>
        <v>女子自由形  25m予選無差別</v>
      </c>
      <c r="Y519">
        <f t="shared" si="55"/>
        <v>1372</v>
      </c>
      <c r="Z519" t="str">
        <f t="shared" si="56"/>
        <v/>
      </c>
      <c r="AA519" t="str">
        <f t="shared" si="57"/>
        <v>女子自由形  25m予選無差別</v>
      </c>
    </row>
    <row r="520" spans="14:27" x14ac:dyDescent="0.15">
      <c r="N520">
        <f>Sheet9!D521</f>
        <v>1373</v>
      </c>
      <c r="O520">
        <f>Sheet9!E521</f>
        <v>2</v>
      </c>
      <c r="P520" t="str">
        <f>IFERROR(VLOOKUP(O520,Sheet6!A:B,2,0),"")</f>
        <v>女子</v>
      </c>
      <c r="Q520" t="str">
        <f>Sheet9!A521</f>
        <v>背泳ぎ　　　　</v>
      </c>
      <c r="R520" t="str">
        <f t="shared" si="53"/>
        <v>背泳ぎ</v>
      </c>
      <c r="S520" t="str">
        <f>Sheet9!B521</f>
        <v xml:space="preserve">  25m</v>
      </c>
      <c r="T520" t="s">
        <v>197</v>
      </c>
      <c r="U520" t="s">
        <v>198</v>
      </c>
      <c r="V520" t="str">
        <f t="shared" si="54"/>
        <v>女子背泳ぎ  25m予選無差別</v>
      </c>
      <c r="Y520">
        <f t="shared" si="55"/>
        <v>1373</v>
      </c>
      <c r="Z520" t="str">
        <f t="shared" si="56"/>
        <v/>
      </c>
      <c r="AA520" t="str">
        <f t="shared" si="57"/>
        <v>女子背泳ぎ  25m予選無差別</v>
      </c>
    </row>
    <row r="521" spans="14:27" x14ac:dyDescent="0.15">
      <c r="N521">
        <f>Sheet9!D522</f>
        <v>1374</v>
      </c>
      <c r="O521">
        <f>Sheet9!E522</f>
        <v>2</v>
      </c>
      <c r="P521" t="str">
        <f>IFERROR(VLOOKUP(O521,Sheet6!A:B,2,0),"")</f>
        <v>女子</v>
      </c>
      <c r="Q521" t="str">
        <f>Sheet9!A522</f>
        <v>個人メドレー　</v>
      </c>
      <c r="R521" t="str">
        <f t="shared" si="53"/>
        <v>個人メドレー</v>
      </c>
      <c r="S521" t="str">
        <f>Sheet9!B522</f>
        <v xml:space="preserve"> 200m</v>
      </c>
      <c r="T521" t="s">
        <v>197</v>
      </c>
      <c r="U521" t="s">
        <v>198</v>
      </c>
      <c r="V521" t="str">
        <f t="shared" si="54"/>
        <v>女子個人メドレー 200m予選無差別</v>
      </c>
      <c r="Y521">
        <f t="shared" si="55"/>
        <v>1374</v>
      </c>
      <c r="Z521" t="str">
        <f t="shared" si="56"/>
        <v/>
      </c>
      <c r="AA521" t="str">
        <f t="shared" si="57"/>
        <v>女子個人メドレー 200m予選無差別</v>
      </c>
    </row>
    <row r="522" spans="14:27" x14ac:dyDescent="0.15">
      <c r="N522">
        <f>Sheet9!D523</f>
        <v>1375</v>
      </c>
      <c r="O522">
        <f>Sheet9!E523</f>
        <v>2</v>
      </c>
      <c r="P522" t="str">
        <f>IFERROR(VLOOKUP(O522,Sheet6!A:B,2,0),"")</f>
        <v>女子</v>
      </c>
      <c r="Q522" t="str">
        <f>Sheet9!A523</f>
        <v>平泳ぎ　　　　</v>
      </c>
      <c r="R522" t="str">
        <f t="shared" si="53"/>
        <v>平泳ぎ</v>
      </c>
      <c r="S522" t="str">
        <f>Sheet9!B523</f>
        <v xml:space="preserve">  50m</v>
      </c>
      <c r="T522" t="s">
        <v>197</v>
      </c>
      <c r="U522" t="s">
        <v>198</v>
      </c>
      <c r="V522" t="str">
        <f t="shared" si="54"/>
        <v>女子平泳ぎ  50m予選無差別</v>
      </c>
      <c r="Y522">
        <f t="shared" si="55"/>
        <v>1375</v>
      </c>
      <c r="Z522" t="str">
        <f t="shared" si="56"/>
        <v/>
      </c>
      <c r="AA522" t="str">
        <f t="shared" si="57"/>
        <v>女子平泳ぎ  50m予選無差別</v>
      </c>
    </row>
    <row r="523" spans="14:27" x14ac:dyDescent="0.15">
      <c r="N523">
        <f>Sheet9!D524</f>
        <v>1376</v>
      </c>
      <c r="O523">
        <f>Sheet9!E524</f>
        <v>2</v>
      </c>
      <c r="P523" t="str">
        <f>IFERROR(VLOOKUP(O523,Sheet6!A:B,2,0),"")</f>
        <v>女子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 50m</v>
      </c>
      <c r="T523" t="s">
        <v>197</v>
      </c>
      <c r="U523" t="s">
        <v>198</v>
      </c>
      <c r="V523" t="str">
        <f t="shared" si="54"/>
        <v>女子自由形  50m予選無差別</v>
      </c>
      <c r="Y523">
        <f t="shared" si="55"/>
        <v>1376</v>
      </c>
      <c r="Z523" t="str">
        <f t="shared" si="56"/>
        <v/>
      </c>
      <c r="AA523" t="str">
        <f t="shared" si="57"/>
        <v>女子自由形  50m予選無差別</v>
      </c>
    </row>
    <row r="524" spans="14:27" x14ac:dyDescent="0.15">
      <c r="N524">
        <f>Sheet9!D525</f>
        <v>1377</v>
      </c>
      <c r="O524">
        <f>Sheet9!E525</f>
        <v>2</v>
      </c>
      <c r="P524" t="str">
        <f>IFERROR(VLOOKUP(O524,Sheet6!A:B,2,0),"")</f>
        <v>女子</v>
      </c>
      <c r="Q524" t="str">
        <f>Sheet9!A525</f>
        <v>背泳ぎ　　　　</v>
      </c>
      <c r="R524" t="str">
        <f t="shared" si="53"/>
        <v>背泳ぎ</v>
      </c>
      <c r="S524" t="str">
        <f>Sheet9!B525</f>
        <v xml:space="preserve">  50m</v>
      </c>
      <c r="T524" t="s">
        <v>197</v>
      </c>
      <c r="U524" t="s">
        <v>198</v>
      </c>
      <c r="V524" t="str">
        <f t="shared" si="54"/>
        <v>女子背泳ぎ  50m予選無差別</v>
      </c>
      <c r="Y524">
        <f t="shared" si="55"/>
        <v>1377</v>
      </c>
      <c r="Z524" t="str">
        <f t="shared" si="56"/>
        <v/>
      </c>
      <c r="AA524" t="str">
        <f t="shared" si="57"/>
        <v>女子背泳ぎ  50m予選無差別</v>
      </c>
    </row>
    <row r="525" spans="14:27" x14ac:dyDescent="0.15">
      <c r="N525">
        <f>Sheet9!D526</f>
        <v>1378</v>
      </c>
      <c r="O525">
        <f>Sheet9!E526</f>
        <v>2</v>
      </c>
      <c r="P525" t="str">
        <f>IFERROR(VLOOKUP(O525,Sheet6!A:B,2,0),"")</f>
        <v>女子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 50m</v>
      </c>
      <c r="T525" t="s">
        <v>197</v>
      </c>
      <c r="U525" t="s">
        <v>198</v>
      </c>
      <c r="V525" t="str">
        <f t="shared" si="54"/>
        <v>女子自由形  50m予選無差別</v>
      </c>
      <c r="Y525">
        <f t="shared" si="55"/>
        <v>1378</v>
      </c>
      <c r="Z525" t="str">
        <f t="shared" si="56"/>
        <v/>
      </c>
      <c r="AA525" t="str">
        <f t="shared" si="57"/>
        <v>女子自由形  50m予選無差別</v>
      </c>
    </row>
    <row r="526" spans="14:27" x14ac:dyDescent="0.15">
      <c r="N526">
        <f>Sheet9!D527</f>
        <v>1379</v>
      </c>
      <c r="O526">
        <f>Sheet9!E527</f>
        <v>2</v>
      </c>
      <c r="P526" t="str">
        <f>IFERROR(VLOOKUP(O526,Sheet6!A:B,2,0),"")</f>
        <v>女子</v>
      </c>
      <c r="Q526" t="str">
        <f>Sheet9!A527</f>
        <v>自由形　　　　</v>
      </c>
      <c r="R526" t="str">
        <f t="shared" si="53"/>
        <v>自由形</v>
      </c>
      <c r="S526" t="str">
        <f>Sheet9!B527</f>
        <v xml:space="preserve">  50m</v>
      </c>
      <c r="T526" t="s">
        <v>197</v>
      </c>
      <c r="U526" t="s">
        <v>198</v>
      </c>
      <c r="V526" t="str">
        <f t="shared" si="54"/>
        <v>女子自由形  50m予選無差別</v>
      </c>
      <c r="Y526">
        <f t="shared" si="55"/>
        <v>1379</v>
      </c>
      <c r="Z526" t="str">
        <f t="shared" si="56"/>
        <v/>
      </c>
      <c r="AA526" t="str">
        <f t="shared" si="57"/>
        <v>女子自由形  50m予選無差別</v>
      </c>
    </row>
    <row r="527" spans="14:27" x14ac:dyDescent="0.15">
      <c r="N527">
        <f>Sheet9!D528</f>
        <v>1380</v>
      </c>
      <c r="O527">
        <f>Sheet9!E528</f>
        <v>2</v>
      </c>
      <c r="P527" t="str">
        <f>IFERROR(VLOOKUP(O527,Sheet6!A:B,2,0),"")</f>
        <v>女子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 50m</v>
      </c>
      <c r="T527" t="s">
        <v>197</v>
      </c>
      <c r="U527" t="s">
        <v>198</v>
      </c>
      <c r="V527" t="str">
        <f t="shared" si="54"/>
        <v>女子自由形  50m予選無差別</v>
      </c>
      <c r="Y527">
        <f t="shared" si="55"/>
        <v>1380</v>
      </c>
      <c r="Z527" t="str">
        <f t="shared" si="56"/>
        <v/>
      </c>
      <c r="AA527" t="str">
        <f t="shared" si="57"/>
        <v>女子自由形  50m予選無差別</v>
      </c>
    </row>
    <row r="528" spans="14:27" x14ac:dyDescent="0.15">
      <c r="N528">
        <f>Sheet9!D529</f>
        <v>1381</v>
      </c>
      <c r="O528">
        <f>Sheet9!E529</f>
        <v>1</v>
      </c>
      <c r="P528" t="str">
        <f>IFERROR(VLOOKUP(O528,Sheet6!A:B,2,0),"")</f>
        <v>男子</v>
      </c>
      <c r="Q528" t="str">
        <f>Sheet9!A529</f>
        <v>自由形　　　　</v>
      </c>
      <c r="R528" t="str">
        <f t="shared" si="53"/>
        <v>自由形</v>
      </c>
      <c r="S528" t="str">
        <f>Sheet9!B529</f>
        <v xml:space="preserve"> 100m</v>
      </c>
      <c r="T528" t="s">
        <v>197</v>
      </c>
      <c r="U528" t="s">
        <v>198</v>
      </c>
      <c r="V528" t="str">
        <f t="shared" si="54"/>
        <v>男子自由形 100m予選無差別</v>
      </c>
      <c r="Y528">
        <f t="shared" si="55"/>
        <v>1381</v>
      </c>
      <c r="Z528" t="str">
        <f t="shared" si="56"/>
        <v/>
      </c>
      <c r="AA528" t="str">
        <f t="shared" si="57"/>
        <v>男子自由形 100m予選無差別</v>
      </c>
    </row>
    <row r="529" spans="14:27" x14ac:dyDescent="0.15">
      <c r="N529">
        <f>Sheet9!D530</f>
        <v>1382</v>
      </c>
      <c r="O529">
        <f>Sheet9!E530</f>
        <v>1</v>
      </c>
      <c r="P529" t="str">
        <f>IFERROR(VLOOKUP(O529,Sheet6!A:B,2,0),"")</f>
        <v>男子</v>
      </c>
      <c r="Q529" t="str">
        <f>Sheet9!A530</f>
        <v>個人メドレー　</v>
      </c>
      <c r="R529" t="str">
        <f t="shared" si="53"/>
        <v>個人メドレー</v>
      </c>
      <c r="S529" t="str">
        <f>Sheet9!B530</f>
        <v xml:space="preserve"> 200m</v>
      </c>
      <c r="T529" t="s">
        <v>197</v>
      </c>
      <c r="U529" t="s">
        <v>198</v>
      </c>
      <c r="V529" t="str">
        <f t="shared" si="54"/>
        <v>男子個人メドレー 200m予選無差別</v>
      </c>
      <c r="Y529">
        <f t="shared" si="55"/>
        <v>1382</v>
      </c>
      <c r="Z529" t="str">
        <f t="shared" si="56"/>
        <v/>
      </c>
      <c r="AA529" t="str">
        <f t="shared" si="57"/>
        <v>男子個人メドレー 200m予選無差別</v>
      </c>
    </row>
    <row r="530" spans="14:27" x14ac:dyDescent="0.15">
      <c r="N530">
        <f>Sheet9!D531</f>
        <v>1383</v>
      </c>
      <c r="O530">
        <f>Sheet9!E531</f>
        <v>1</v>
      </c>
      <c r="P530" t="str">
        <f>IFERROR(VLOOKUP(O530,Sheet6!A:B,2,0),"")</f>
        <v>男子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100m</v>
      </c>
      <c r="T530" t="s">
        <v>197</v>
      </c>
      <c r="U530" t="s">
        <v>198</v>
      </c>
      <c r="V530" t="str">
        <f t="shared" si="54"/>
        <v>男子自由形 100m予選無差別</v>
      </c>
      <c r="Y530">
        <f t="shared" si="55"/>
        <v>1383</v>
      </c>
      <c r="Z530" t="str">
        <f t="shared" si="56"/>
        <v/>
      </c>
      <c r="AA530" t="str">
        <f t="shared" si="57"/>
        <v>男子自由形 100m予選無差別</v>
      </c>
    </row>
    <row r="531" spans="14:27" x14ac:dyDescent="0.15">
      <c r="N531">
        <f>Sheet9!D532</f>
        <v>1384</v>
      </c>
      <c r="O531">
        <f>Sheet9!E532</f>
        <v>1</v>
      </c>
      <c r="P531" t="str">
        <f>IFERROR(VLOOKUP(O531,Sheet6!A:B,2,0),"")</f>
        <v>男子</v>
      </c>
      <c r="Q531" t="str">
        <f>Sheet9!A532</f>
        <v>平泳ぎ　　　　</v>
      </c>
      <c r="R531" t="str">
        <f t="shared" si="53"/>
        <v>平泳ぎ</v>
      </c>
      <c r="S531" t="str">
        <f>Sheet9!B532</f>
        <v xml:space="preserve">  50m</v>
      </c>
      <c r="T531" t="s">
        <v>197</v>
      </c>
      <c r="U531" t="s">
        <v>198</v>
      </c>
      <c r="V531" t="str">
        <f t="shared" si="54"/>
        <v>男子平泳ぎ  50m予選無差別</v>
      </c>
      <c r="Y531">
        <f t="shared" si="55"/>
        <v>1384</v>
      </c>
      <c r="Z531" t="str">
        <f t="shared" si="56"/>
        <v/>
      </c>
      <c r="AA531" t="str">
        <f t="shared" si="57"/>
        <v>男子平泳ぎ  50m予選無差別</v>
      </c>
    </row>
    <row r="532" spans="14:27" x14ac:dyDescent="0.15">
      <c r="N532">
        <f>Sheet9!D533</f>
        <v>1385</v>
      </c>
      <c r="O532">
        <f>Sheet9!E533</f>
        <v>1</v>
      </c>
      <c r="P532" t="str">
        <f>IFERROR(VLOOKUP(O532,Sheet6!A:B,2,0),"")</f>
        <v>男子</v>
      </c>
      <c r="Q532" t="str">
        <f>Sheet9!A533</f>
        <v>バタフライ　　</v>
      </c>
      <c r="R532" t="str">
        <f t="shared" si="53"/>
        <v>バタフライ</v>
      </c>
      <c r="S532" t="str">
        <f>Sheet9!B533</f>
        <v xml:space="preserve">  50m</v>
      </c>
      <c r="T532" t="s">
        <v>197</v>
      </c>
      <c r="U532" t="s">
        <v>198</v>
      </c>
      <c r="V532" t="str">
        <f t="shared" si="54"/>
        <v>男子バタフライ  50m予選無差別</v>
      </c>
      <c r="Y532">
        <f t="shared" si="55"/>
        <v>1385</v>
      </c>
      <c r="Z532" t="str">
        <f t="shared" si="56"/>
        <v/>
      </c>
      <c r="AA532" t="str">
        <f t="shared" si="57"/>
        <v>男子バタフライ  50m予選無差別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197</v>
      </c>
      <c r="U533" t="s">
        <v>198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197</v>
      </c>
      <c r="U534" t="s">
        <v>198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197</v>
      </c>
      <c r="U535" t="s">
        <v>198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197</v>
      </c>
      <c r="U536" t="s">
        <v>198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197</v>
      </c>
      <c r="U537" t="s">
        <v>198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197</v>
      </c>
      <c r="U538" t="s">
        <v>198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197</v>
      </c>
      <c r="U539" t="s">
        <v>198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197</v>
      </c>
      <c r="U540" t="s">
        <v>198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197</v>
      </c>
      <c r="U541" t="s">
        <v>198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197</v>
      </c>
      <c r="U542" t="s">
        <v>198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197</v>
      </c>
      <c r="U543" t="s">
        <v>198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197</v>
      </c>
      <c r="U544" t="s">
        <v>198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197</v>
      </c>
      <c r="U545" t="s">
        <v>198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197</v>
      </c>
      <c r="U546" t="s">
        <v>198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197</v>
      </c>
      <c r="U547" t="s">
        <v>198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197</v>
      </c>
      <c r="U548" t="s">
        <v>198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197</v>
      </c>
      <c r="U549" t="s">
        <v>198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197</v>
      </c>
      <c r="U550" t="s">
        <v>198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197</v>
      </c>
      <c r="U551" t="s">
        <v>198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197</v>
      </c>
      <c r="U552" t="s">
        <v>198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197</v>
      </c>
      <c r="U553" t="s">
        <v>198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197</v>
      </c>
      <c r="U554" t="s">
        <v>198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197</v>
      </c>
      <c r="U555" t="s">
        <v>198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197</v>
      </c>
      <c r="U556" t="s">
        <v>198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197</v>
      </c>
      <c r="U557" t="s">
        <v>198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197</v>
      </c>
      <c r="U558" t="s">
        <v>198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197</v>
      </c>
      <c r="U559" t="s">
        <v>198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197</v>
      </c>
      <c r="U560" t="s">
        <v>198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197</v>
      </c>
      <c r="U561" t="s">
        <v>198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197</v>
      </c>
      <c r="U562" t="s">
        <v>198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197</v>
      </c>
      <c r="U563" t="s">
        <v>198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197</v>
      </c>
      <c r="U564" t="s">
        <v>198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197</v>
      </c>
      <c r="U565" t="s">
        <v>198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197</v>
      </c>
      <c r="U566" t="s">
        <v>198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197</v>
      </c>
      <c r="U567" t="s">
        <v>198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197</v>
      </c>
      <c r="U568" t="s">
        <v>198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197</v>
      </c>
      <c r="U569" t="s">
        <v>198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197</v>
      </c>
      <c r="U570" t="s">
        <v>198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197</v>
      </c>
      <c r="U571" t="s">
        <v>198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197</v>
      </c>
      <c r="U572" t="s">
        <v>198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197</v>
      </c>
      <c r="U573" t="s">
        <v>198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197</v>
      </c>
      <c r="U574" t="s">
        <v>198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197</v>
      </c>
      <c r="U575" t="s">
        <v>198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197</v>
      </c>
      <c r="U576" t="s">
        <v>198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197</v>
      </c>
      <c r="U577" t="s">
        <v>198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197</v>
      </c>
      <c r="U578" t="s">
        <v>198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197</v>
      </c>
      <c r="U579" t="s">
        <v>198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197</v>
      </c>
      <c r="U580" t="s">
        <v>198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197</v>
      </c>
      <c r="U581" t="s">
        <v>198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197</v>
      </c>
      <c r="U582" t="s">
        <v>198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197</v>
      </c>
      <c r="U583" t="s">
        <v>198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197</v>
      </c>
      <c r="U584" t="s">
        <v>198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197</v>
      </c>
      <c r="U585" t="s">
        <v>198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197</v>
      </c>
      <c r="U586" t="s">
        <v>198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197</v>
      </c>
      <c r="U587" t="s">
        <v>198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197</v>
      </c>
      <c r="U588" t="s">
        <v>198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197</v>
      </c>
      <c r="U589" t="s">
        <v>198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197</v>
      </c>
      <c r="U590" t="s">
        <v>198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197</v>
      </c>
      <c r="U591" t="s">
        <v>198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197</v>
      </c>
      <c r="U592" t="s">
        <v>198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197</v>
      </c>
      <c r="U593" t="s">
        <v>198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197</v>
      </c>
      <c r="U594" t="s">
        <v>198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197</v>
      </c>
      <c r="U595" t="s">
        <v>198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197</v>
      </c>
      <c r="U596" t="s">
        <v>198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197</v>
      </c>
      <c r="U597" t="s">
        <v>198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197</v>
      </c>
      <c r="U598" t="s">
        <v>198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197</v>
      </c>
      <c r="U599" t="s">
        <v>198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197</v>
      </c>
      <c r="U600" t="s">
        <v>198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197</v>
      </c>
      <c r="U601" t="s">
        <v>198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197</v>
      </c>
      <c r="U602" t="s">
        <v>198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197</v>
      </c>
      <c r="U603" t="s">
        <v>198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197</v>
      </c>
      <c r="U604" t="s">
        <v>198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197</v>
      </c>
      <c r="U605" t="s">
        <v>198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197</v>
      </c>
      <c r="U606" t="s">
        <v>198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197</v>
      </c>
      <c r="U607" t="s">
        <v>198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197</v>
      </c>
      <c r="U608" t="s">
        <v>198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197</v>
      </c>
      <c r="U609" t="s">
        <v>198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197</v>
      </c>
      <c r="U610" t="s">
        <v>198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197</v>
      </c>
      <c r="U611" t="s">
        <v>198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197</v>
      </c>
      <c r="U612" t="s">
        <v>198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197</v>
      </c>
      <c r="U613" t="s">
        <v>198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197</v>
      </c>
      <c r="U614" t="s">
        <v>198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197</v>
      </c>
      <c r="U615" t="s">
        <v>198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197</v>
      </c>
      <c r="U616" t="s">
        <v>198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197</v>
      </c>
      <c r="U617" t="s">
        <v>198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197</v>
      </c>
      <c r="U618" t="s">
        <v>198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197</v>
      </c>
      <c r="U619" t="s">
        <v>198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197</v>
      </c>
      <c r="U620" t="s">
        <v>198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197</v>
      </c>
      <c r="U621" t="s">
        <v>198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197</v>
      </c>
      <c r="U622" t="s">
        <v>198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197</v>
      </c>
      <c r="U623" t="s">
        <v>198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197</v>
      </c>
      <c r="U624" t="s">
        <v>198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197</v>
      </c>
      <c r="U625" t="s">
        <v>198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197</v>
      </c>
      <c r="U626" t="s">
        <v>198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197</v>
      </c>
      <c r="U627" t="s">
        <v>198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197</v>
      </c>
      <c r="U628" t="s">
        <v>198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197</v>
      </c>
      <c r="U629" t="s">
        <v>198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197</v>
      </c>
      <c r="U630" t="s">
        <v>198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197</v>
      </c>
      <c r="U631" t="s">
        <v>198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197</v>
      </c>
      <c r="U632" t="s">
        <v>198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197</v>
      </c>
      <c r="U633" t="s">
        <v>198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197</v>
      </c>
      <c r="U634" t="s">
        <v>198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197</v>
      </c>
      <c r="U635" t="s">
        <v>198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197</v>
      </c>
      <c r="U636" t="s">
        <v>198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197</v>
      </c>
      <c r="U637" t="s">
        <v>198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197</v>
      </c>
      <c r="U638" t="s">
        <v>198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197</v>
      </c>
      <c r="U639" t="s">
        <v>198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197</v>
      </c>
      <c r="U640" t="s">
        <v>198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197</v>
      </c>
      <c r="U641" t="s">
        <v>198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197</v>
      </c>
      <c r="U642" t="s">
        <v>198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197</v>
      </c>
      <c r="U643" t="s">
        <v>198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197</v>
      </c>
      <c r="U644" t="s">
        <v>198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197</v>
      </c>
      <c r="U645" t="s">
        <v>198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197</v>
      </c>
      <c r="U646" t="s">
        <v>198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197</v>
      </c>
      <c r="U647" t="s">
        <v>198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197</v>
      </c>
      <c r="U648" t="s">
        <v>198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197</v>
      </c>
      <c r="U649" t="s">
        <v>198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197</v>
      </c>
      <c r="U650" t="s">
        <v>198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197</v>
      </c>
      <c r="U651" t="s">
        <v>198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197</v>
      </c>
      <c r="U652" t="s">
        <v>198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197</v>
      </c>
      <c r="U653" t="s">
        <v>198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197</v>
      </c>
      <c r="U654" t="s">
        <v>198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197</v>
      </c>
      <c r="U655" t="s">
        <v>198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197</v>
      </c>
      <c r="U656" t="s">
        <v>198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197</v>
      </c>
      <c r="U657" t="s">
        <v>198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197</v>
      </c>
      <c r="U658" t="s">
        <v>198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197</v>
      </c>
      <c r="U659" t="s">
        <v>198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197</v>
      </c>
      <c r="U660" t="s">
        <v>198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197</v>
      </c>
      <c r="U661" t="s">
        <v>198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197</v>
      </c>
      <c r="U662" t="s">
        <v>198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197</v>
      </c>
      <c r="U663" t="s">
        <v>198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197</v>
      </c>
      <c r="U664" t="s">
        <v>198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197</v>
      </c>
      <c r="U665" t="s">
        <v>198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197</v>
      </c>
      <c r="U666" t="s">
        <v>198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197</v>
      </c>
      <c r="U667" t="s">
        <v>198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197</v>
      </c>
      <c r="U668" t="s">
        <v>198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197</v>
      </c>
      <c r="U669" t="s">
        <v>198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197</v>
      </c>
      <c r="U670" t="s">
        <v>198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197</v>
      </c>
      <c r="U671" t="s">
        <v>198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197</v>
      </c>
      <c r="U672" t="s">
        <v>198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197</v>
      </c>
      <c r="U673" t="s">
        <v>198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197</v>
      </c>
      <c r="U674" t="s">
        <v>198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197</v>
      </c>
      <c r="U675" t="s">
        <v>198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197</v>
      </c>
      <c r="U676" t="s">
        <v>198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197</v>
      </c>
      <c r="U677" t="s">
        <v>198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197</v>
      </c>
      <c r="U678" t="s">
        <v>198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197</v>
      </c>
      <c r="U679" t="s">
        <v>198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197</v>
      </c>
      <c r="U680" t="s">
        <v>198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197</v>
      </c>
      <c r="U681" t="s">
        <v>198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197</v>
      </c>
      <c r="U682" t="s">
        <v>198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197</v>
      </c>
      <c r="U683" t="s">
        <v>198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197</v>
      </c>
      <c r="U684" t="s">
        <v>198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197</v>
      </c>
      <c r="U685" t="s">
        <v>198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197</v>
      </c>
      <c r="U686" t="s">
        <v>198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197</v>
      </c>
      <c r="U687" t="s">
        <v>198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197</v>
      </c>
      <c r="U688" t="s">
        <v>198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197</v>
      </c>
      <c r="U689" t="s">
        <v>198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197</v>
      </c>
      <c r="U690" t="s">
        <v>198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197</v>
      </c>
      <c r="U691" t="s">
        <v>198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197</v>
      </c>
      <c r="U692" t="s">
        <v>198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197</v>
      </c>
      <c r="U693" t="s">
        <v>198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197</v>
      </c>
      <c r="U694" t="s">
        <v>198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197</v>
      </c>
      <c r="U695" t="s">
        <v>198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197</v>
      </c>
      <c r="U696" t="s">
        <v>198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197</v>
      </c>
      <c r="U697" t="s">
        <v>198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197</v>
      </c>
      <c r="U698" t="s">
        <v>198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197</v>
      </c>
      <c r="U699" t="s">
        <v>198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197</v>
      </c>
      <c r="U700" t="s">
        <v>198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197</v>
      </c>
      <c r="U701" t="s">
        <v>198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197</v>
      </c>
      <c r="U702" t="s">
        <v>198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197</v>
      </c>
      <c r="U703" t="s">
        <v>198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197</v>
      </c>
      <c r="U704" t="s">
        <v>198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197</v>
      </c>
      <c r="U705" t="s">
        <v>198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197</v>
      </c>
      <c r="U706" t="s">
        <v>198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197</v>
      </c>
      <c r="U707" t="s">
        <v>198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197</v>
      </c>
      <c r="U708" t="s">
        <v>198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197</v>
      </c>
      <c r="U709" t="s">
        <v>198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197</v>
      </c>
      <c r="U710" t="s">
        <v>198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197</v>
      </c>
      <c r="U711" t="s">
        <v>198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197</v>
      </c>
      <c r="U712" t="s">
        <v>198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197</v>
      </c>
      <c r="U713" t="s">
        <v>198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197</v>
      </c>
      <c r="U714" t="s">
        <v>198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197</v>
      </c>
      <c r="U715" t="s">
        <v>198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197</v>
      </c>
      <c r="U716" t="s">
        <v>198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197</v>
      </c>
      <c r="U717" t="s">
        <v>198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197</v>
      </c>
      <c r="U718" t="s">
        <v>198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197</v>
      </c>
      <c r="U719" t="s">
        <v>198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197</v>
      </c>
      <c r="U720" t="s">
        <v>198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197</v>
      </c>
      <c r="U721" t="s">
        <v>198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197</v>
      </c>
      <c r="U722" t="s">
        <v>198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197</v>
      </c>
      <c r="U723" t="s">
        <v>198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197</v>
      </c>
      <c r="U724" t="s">
        <v>198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197</v>
      </c>
      <c r="U725" t="s">
        <v>198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197</v>
      </c>
      <c r="U726" t="s">
        <v>198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197</v>
      </c>
      <c r="U727" t="s">
        <v>198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197</v>
      </c>
      <c r="U728" t="s">
        <v>198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197</v>
      </c>
      <c r="U729" t="s">
        <v>198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197</v>
      </c>
      <c r="U730" t="s">
        <v>198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197</v>
      </c>
      <c r="U731" t="s">
        <v>198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197</v>
      </c>
      <c r="U732" t="s">
        <v>198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197</v>
      </c>
      <c r="U733" t="s">
        <v>198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197</v>
      </c>
      <c r="U734" t="s">
        <v>198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197</v>
      </c>
      <c r="U735" t="s">
        <v>198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197</v>
      </c>
      <c r="U736" t="s">
        <v>198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197</v>
      </c>
      <c r="U737" t="s">
        <v>198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197</v>
      </c>
      <c r="U738" t="s">
        <v>198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197</v>
      </c>
      <c r="U739" t="s">
        <v>198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197</v>
      </c>
      <c r="U740" t="s">
        <v>198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197</v>
      </c>
      <c r="U741" t="s">
        <v>198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197</v>
      </c>
      <c r="U742" t="s">
        <v>198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197</v>
      </c>
      <c r="U743" t="s">
        <v>198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197</v>
      </c>
      <c r="U744" t="s">
        <v>198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197</v>
      </c>
      <c r="U745" t="s">
        <v>198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197</v>
      </c>
      <c r="U746" t="s">
        <v>198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197</v>
      </c>
      <c r="U747" t="s">
        <v>198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197</v>
      </c>
      <c r="U748" t="s">
        <v>198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197</v>
      </c>
      <c r="U749" t="s">
        <v>198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197</v>
      </c>
      <c r="U750" t="s">
        <v>198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197</v>
      </c>
      <c r="U751" t="s">
        <v>198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197</v>
      </c>
      <c r="U752" t="s">
        <v>198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197</v>
      </c>
      <c r="U753" t="s">
        <v>198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197</v>
      </c>
      <c r="U754" t="s">
        <v>198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197</v>
      </c>
      <c r="U755" t="s">
        <v>198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197</v>
      </c>
      <c r="U756" t="s">
        <v>198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197</v>
      </c>
      <c r="U757" t="s">
        <v>198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197</v>
      </c>
      <c r="U758" t="s">
        <v>198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197</v>
      </c>
      <c r="U759" t="s">
        <v>198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197</v>
      </c>
      <c r="U760" t="s">
        <v>198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197</v>
      </c>
      <c r="U761" t="s">
        <v>198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197</v>
      </c>
      <c r="U762" t="s">
        <v>198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197</v>
      </c>
      <c r="U763" t="s">
        <v>198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197</v>
      </c>
      <c r="U764" t="s">
        <v>198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197</v>
      </c>
      <c r="U765" t="s">
        <v>198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197</v>
      </c>
      <c r="U766" t="s">
        <v>198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197</v>
      </c>
      <c r="U767" t="s">
        <v>198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197</v>
      </c>
      <c r="U768" t="s">
        <v>198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197</v>
      </c>
      <c r="U769" t="s">
        <v>198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197</v>
      </c>
      <c r="U770" t="s">
        <v>198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197</v>
      </c>
      <c r="U771" t="s">
        <v>198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197</v>
      </c>
      <c r="U772" t="s">
        <v>198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197</v>
      </c>
      <c r="U773" t="s">
        <v>198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197</v>
      </c>
      <c r="U774" t="s">
        <v>198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197</v>
      </c>
      <c r="U775" t="s">
        <v>198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197</v>
      </c>
      <c r="U776" t="s">
        <v>198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197</v>
      </c>
      <c r="U777" t="s">
        <v>198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197</v>
      </c>
      <c r="U778" t="s">
        <v>198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197</v>
      </c>
      <c r="U779" t="s">
        <v>198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197</v>
      </c>
      <c r="U780" t="s">
        <v>198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197</v>
      </c>
      <c r="U781" t="s">
        <v>198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197</v>
      </c>
      <c r="U782" t="s">
        <v>198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197</v>
      </c>
      <c r="U783" t="s">
        <v>198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197</v>
      </c>
      <c r="U784" t="s">
        <v>198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197</v>
      </c>
      <c r="U785" t="s">
        <v>198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197</v>
      </c>
      <c r="U786" t="s">
        <v>198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197</v>
      </c>
      <c r="U787" t="s">
        <v>198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197</v>
      </c>
      <c r="U788" t="s">
        <v>198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197</v>
      </c>
      <c r="U789" t="s">
        <v>198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197</v>
      </c>
      <c r="U790" t="s">
        <v>198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197</v>
      </c>
      <c r="U791" t="s">
        <v>198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197</v>
      </c>
      <c r="U792" t="s">
        <v>198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197</v>
      </c>
      <c r="U793" t="s">
        <v>198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197</v>
      </c>
      <c r="U794" t="s">
        <v>198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197</v>
      </c>
      <c r="U795" t="s">
        <v>198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197</v>
      </c>
      <c r="U796" t="s">
        <v>198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197</v>
      </c>
      <c r="U797" t="s">
        <v>198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197</v>
      </c>
      <c r="U798" t="s">
        <v>198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197</v>
      </c>
      <c r="U799" t="s">
        <v>198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197</v>
      </c>
      <c r="U800" t="s">
        <v>198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197</v>
      </c>
      <c r="U801" t="s">
        <v>198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197</v>
      </c>
      <c r="U802" t="s">
        <v>198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197</v>
      </c>
      <c r="U803" t="s">
        <v>198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197</v>
      </c>
      <c r="U804" t="s">
        <v>198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197</v>
      </c>
      <c r="U805" t="s">
        <v>198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197</v>
      </c>
      <c r="U806" t="s">
        <v>198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197</v>
      </c>
      <c r="U807" t="s">
        <v>198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197</v>
      </c>
      <c r="U808" t="s">
        <v>198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197</v>
      </c>
      <c r="U809" t="s">
        <v>198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197</v>
      </c>
      <c r="U810" t="s">
        <v>198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197</v>
      </c>
      <c r="U811" t="s">
        <v>198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197</v>
      </c>
      <c r="U812" t="s">
        <v>198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197</v>
      </c>
      <c r="U813" t="s">
        <v>198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197</v>
      </c>
      <c r="U814" t="s">
        <v>198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197</v>
      </c>
      <c r="U815" t="s">
        <v>198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197</v>
      </c>
      <c r="U816" t="s">
        <v>198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197</v>
      </c>
      <c r="U817" t="s">
        <v>198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197</v>
      </c>
      <c r="U818" t="s">
        <v>198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197</v>
      </c>
      <c r="U819" t="s">
        <v>198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197</v>
      </c>
      <c r="U820" t="s">
        <v>198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197</v>
      </c>
      <c r="U821" t="s">
        <v>198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197</v>
      </c>
      <c r="U822" t="s">
        <v>198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197</v>
      </c>
      <c r="U823" t="s">
        <v>198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197</v>
      </c>
      <c r="U824" t="s">
        <v>198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197</v>
      </c>
      <c r="U825" t="s">
        <v>198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197</v>
      </c>
      <c r="U826" t="s">
        <v>198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197</v>
      </c>
      <c r="U827" t="s">
        <v>198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197</v>
      </c>
      <c r="U828" t="s">
        <v>198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197</v>
      </c>
      <c r="U829" t="s">
        <v>198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197</v>
      </c>
      <c r="U830" t="s">
        <v>198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197</v>
      </c>
      <c r="U831" t="s">
        <v>198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197</v>
      </c>
      <c r="U832" t="s">
        <v>198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197</v>
      </c>
      <c r="U833" t="s">
        <v>198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197</v>
      </c>
      <c r="U834" t="s">
        <v>198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197</v>
      </c>
      <c r="U835" t="s">
        <v>198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197</v>
      </c>
      <c r="U836" t="s">
        <v>198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197</v>
      </c>
      <c r="U837" t="s">
        <v>198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197</v>
      </c>
      <c r="U838" t="s">
        <v>198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197</v>
      </c>
      <c r="U839" t="s">
        <v>198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197</v>
      </c>
      <c r="U840" t="s">
        <v>198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197</v>
      </c>
      <c r="U841" t="s">
        <v>198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197</v>
      </c>
      <c r="U842" t="s">
        <v>198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197</v>
      </c>
      <c r="U843" t="s">
        <v>198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197</v>
      </c>
      <c r="U844" t="s">
        <v>198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197</v>
      </c>
      <c r="U845" t="s">
        <v>198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197</v>
      </c>
      <c r="U846" t="s">
        <v>198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197</v>
      </c>
      <c r="U847" t="s">
        <v>198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197</v>
      </c>
      <c r="U848" t="s">
        <v>198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197</v>
      </c>
      <c r="U849" t="s">
        <v>198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197</v>
      </c>
      <c r="U850" t="s">
        <v>198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197</v>
      </c>
      <c r="U851" t="s">
        <v>198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197</v>
      </c>
      <c r="U852" t="s">
        <v>198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197</v>
      </c>
      <c r="U853" t="s">
        <v>198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197</v>
      </c>
      <c r="U854" t="s">
        <v>198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197</v>
      </c>
      <c r="U855" t="s">
        <v>198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197</v>
      </c>
      <c r="U856" t="s">
        <v>198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197</v>
      </c>
      <c r="U857" t="s">
        <v>198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197</v>
      </c>
      <c r="U858" t="s">
        <v>198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197</v>
      </c>
      <c r="U859" t="s">
        <v>198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197</v>
      </c>
      <c r="U860" t="s">
        <v>198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197</v>
      </c>
      <c r="U861" t="s">
        <v>198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197</v>
      </c>
      <c r="U862" t="s">
        <v>198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197</v>
      </c>
      <c r="U863" t="s">
        <v>198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197</v>
      </c>
      <c r="U864" t="s">
        <v>198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197</v>
      </c>
      <c r="U865" t="s">
        <v>198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197</v>
      </c>
      <c r="U866" t="s">
        <v>198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197</v>
      </c>
      <c r="U867" t="s">
        <v>198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197</v>
      </c>
      <c r="U868" t="s">
        <v>198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197</v>
      </c>
      <c r="U869" t="s">
        <v>198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197</v>
      </c>
      <c r="U870" t="s">
        <v>198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197</v>
      </c>
      <c r="U871" t="s">
        <v>198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197</v>
      </c>
      <c r="U872" t="s">
        <v>198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197</v>
      </c>
      <c r="U873" t="s">
        <v>198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197</v>
      </c>
      <c r="U874" t="s">
        <v>198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197</v>
      </c>
      <c r="U875" t="s">
        <v>198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197</v>
      </c>
      <c r="U876" t="s">
        <v>198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197</v>
      </c>
      <c r="U877" t="s">
        <v>198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197</v>
      </c>
      <c r="U878" t="s">
        <v>198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197</v>
      </c>
      <c r="U879" t="s">
        <v>198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197</v>
      </c>
      <c r="U880" t="s">
        <v>198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197</v>
      </c>
      <c r="U881" t="s">
        <v>198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197</v>
      </c>
      <c r="U882" t="s">
        <v>198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197</v>
      </c>
      <c r="U883" t="s">
        <v>198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197</v>
      </c>
      <c r="U884" t="s">
        <v>198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197</v>
      </c>
      <c r="U885" t="s">
        <v>198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197</v>
      </c>
      <c r="U886" t="s">
        <v>198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197</v>
      </c>
      <c r="U887" t="s">
        <v>198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197</v>
      </c>
      <c r="U888" t="s">
        <v>198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197</v>
      </c>
      <c r="U889" t="s">
        <v>198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197</v>
      </c>
      <c r="U890" t="s">
        <v>198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197</v>
      </c>
      <c r="U891" t="s">
        <v>198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197</v>
      </c>
      <c r="U892" t="s">
        <v>198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197</v>
      </c>
      <c r="U893" t="s">
        <v>198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197</v>
      </c>
      <c r="U894" t="s">
        <v>198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197</v>
      </c>
      <c r="U895" t="s">
        <v>198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197</v>
      </c>
      <c r="U896" t="s">
        <v>198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197</v>
      </c>
      <c r="U897" t="s">
        <v>198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197</v>
      </c>
      <c r="U898" t="s">
        <v>198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197</v>
      </c>
      <c r="U899" t="s">
        <v>198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197</v>
      </c>
      <c r="U900" t="s">
        <v>198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197</v>
      </c>
      <c r="U901" t="s">
        <v>198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197</v>
      </c>
      <c r="U902" t="s">
        <v>198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197</v>
      </c>
      <c r="U903" t="s">
        <v>198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197</v>
      </c>
      <c r="U904" t="s">
        <v>198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197</v>
      </c>
      <c r="U905" t="s">
        <v>198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197</v>
      </c>
      <c r="U906" t="s">
        <v>198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197</v>
      </c>
      <c r="U907" t="s">
        <v>198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197</v>
      </c>
      <c r="U908" t="s">
        <v>198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197</v>
      </c>
      <c r="U909" t="s">
        <v>198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197</v>
      </c>
      <c r="U910" t="s">
        <v>198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197</v>
      </c>
      <c r="U911" t="s">
        <v>198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197</v>
      </c>
      <c r="U912" t="s">
        <v>198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197</v>
      </c>
      <c r="U913" t="s">
        <v>198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197</v>
      </c>
      <c r="U914" t="s">
        <v>198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197</v>
      </c>
      <c r="U915" t="s">
        <v>198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197</v>
      </c>
      <c r="U916" t="s">
        <v>198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197</v>
      </c>
      <c r="U917" t="s">
        <v>198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197</v>
      </c>
      <c r="U918" t="s">
        <v>198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197</v>
      </c>
      <c r="U919" t="s">
        <v>198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197</v>
      </c>
      <c r="U920" t="s">
        <v>198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197</v>
      </c>
      <c r="U921" t="s">
        <v>198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197</v>
      </c>
      <c r="U922" t="s">
        <v>198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197</v>
      </c>
      <c r="U923" t="s">
        <v>198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197</v>
      </c>
      <c r="U924" t="s">
        <v>198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197</v>
      </c>
      <c r="U925" t="s">
        <v>198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197</v>
      </c>
      <c r="U926" t="s">
        <v>198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197</v>
      </c>
      <c r="U927" t="s">
        <v>198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197</v>
      </c>
      <c r="U928" t="s">
        <v>198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197</v>
      </c>
      <c r="U929" t="s">
        <v>198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197</v>
      </c>
      <c r="U930" t="s">
        <v>198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197</v>
      </c>
      <c r="U931" t="s">
        <v>198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197</v>
      </c>
      <c r="U932" t="s">
        <v>198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197</v>
      </c>
      <c r="U933" t="s">
        <v>198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197</v>
      </c>
      <c r="U934" t="s">
        <v>198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197</v>
      </c>
      <c r="U935" t="s">
        <v>198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197</v>
      </c>
      <c r="U936" t="s">
        <v>198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197</v>
      </c>
      <c r="U937" t="s">
        <v>198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197</v>
      </c>
      <c r="U938" t="s">
        <v>198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197</v>
      </c>
      <c r="U939" t="s">
        <v>198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197</v>
      </c>
      <c r="U940" t="s">
        <v>198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197</v>
      </c>
      <c r="U941" t="s">
        <v>198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197</v>
      </c>
      <c r="U942" t="s">
        <v>198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197</v>
      </c>
      <c r="U943" t="s">
        <v>198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197</v>
      </c>
      <c r="U944" t="s">
        <v>198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197</v>
      </c>
      <c r="U945" t="s">
        <v>198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197</v>
      </c>
      <c r="U946" t="s">
        <v>198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197</v>
      </c>
      <c r="U947" t="s">
        <v>198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197</v>
      </c>
      <c r="U948" t="s">
        <v>198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197</v>
      </c>
      <c r="U949" t="s">
        <v>198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197</v>
      </c>
      <c r="U950" t="s">
        <v>198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197</v>
      </c>
      <c r="U951" t="s">
        <v>198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197</v>
      </c>
      <c r="U952" t="s">
        <v>198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197</v>
      </c>
      <c r="U953" t="s">
        <v>198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197</v>
      </c>
      <c r="U954" t="s">
        <v>198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197</v>
      </c>
      <c r="U955" t="s">
        <v>198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197</v>
      </c>
      <c r="U956" t="s">
        <v>198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197</v>
      </c>
      <c r="U957" t="s">
        <v>198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197</v>
      </c>
      <c r="U958" t="s">
        <v>198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197</v>
      </c>
      <c r="U959" t="s">
        <v>198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197</v>
      </c>
      <c r="U960" t="s">
        <v>198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197</v>
      </c>
      <c r="U961" t="s">
        <v>198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197</v>
      </c>
      <c r="U962" t="s">
        <v>198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197</v>
      </c>
      <c r="U963" t="s">
        <v>198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197</v>
      </c>
      <c r="U964" t="s">
        <v>198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197</v>
      </c>
      <c r="U965" t="s">
        <v>198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197</v>
      </c>
      <c r="U966" t="s">
        <v>198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197</v>
      </c>
      <c r="U967" t="s">
        <v>198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197</v>
      </c>
      <c r="U968" t="s">
        <v>198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197</v>
      </c>
      <c r="U969" t="s">
        <v>198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197</v>
      </c>
      <c r="U970" t="s">
        <v>198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197</v>
      </c>
      <c r="U971" t="s">
        <v>198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197</v>
      </c>
      <c r="U972" t="s">
        <v>198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197</v>
      </c>
      <c r="U973" t="s">
        <v>198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197</v>
      </c>
      <c r="U974" t="s">
        <v>198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197</v>
      </c>
      <c r="U975" t="s">
        <v>198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197</v>
      </c>
      <c r="U976" t="s">
        <v>198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197</v>
      </c>
      <c r="U977" t="s">
        <v>198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197</v>
      </c>
      <c r="U978" t="s">
        <v>198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197</v>
      </c>
      <c r="U979" t="s">
        <v>198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197</v>
      </c>
      <c r="U980" t="s">
        <v>198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197</v>
      </c>
      <c r="U981" t="s">
        <v>198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197</v>
      </c>
      <c r="U982" t="s">
        <v>198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197</v>
      </c>
      <c r="U983" t="s">
        <v>198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197</v>
      </c>
      <c r="U984" t="s">
        <v>198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197</v>
      </c>
      <c r="U985" t="s">
        <v>198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197</v>
      </c>
      <c r="U986" t="s">
        <v>198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197</v>
      </c>
      <c r="U987" t="s">
        <v>198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197</v>
      </c>
      <c r="U988" t="s">
        <v>198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197</v>
      </c>
      <c r="U989" t="s">
        <v>198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197</v>
      </c>
      <c r="U990" t="s">
        <v>198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197</v>
      </c>
      <c r="U991" t="s">
        <v>198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197</v>
      </c>
      <c r="U992" t="s">
        <v>198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197</v>
      </c>
      <c r="U993" t="s">
        <v>198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197</v>
      </c>
      <c r="U994" t="s">
        <v>198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197</v>
      </c>
      <c r="U995" t="s">
        <v>198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197</v>
      </c>
      <c r="U996" t="s">
        <v>198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197</v>
      </c>
      <c r="U997" t="s">
        <v>198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197</v>
      </c>
      <c r="U998" t="s">
        <v>198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197</v>
      </c>
      <c r="U999" t="s">
        <v>198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197</v>
      </c>
      <c r="U1000" t="s">
        <v>198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197</v>
      </c>
      <c r="U1001" t="s">
        <v>198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197</v>
      </c>
      <c r="U1002" t="s">
        <v>198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197</v>
      </c>
      <c r="U1003" t="s">
        <v>198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197</v>
      </c>
      <c r="U1004" t="s">
        <v>198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197</v>
      </c>
      <c r="U1005" t="s">
        <v>198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197</v>
      </c>
      <c r="U1006" t="s">
        <v>198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197</v>
      </c>
      <c r="U1007" t="s">
        <v>198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197</v>
      </c>
      <c r="U1008" t="s">
        <v>198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197</v>
      </c>
      <c r="U1009" t="s">
        <v>198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197</v>
      </c>
      <c r="U1010" t="s">
        <v>198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197</v>
      </c>
      <c r="U1011" t="s">
        <v>198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197</v>
      </c>
      <c r="U1012" t="s">
        <v>198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197</v>
      </c>
      <c r="U1013" t="s">
        <v>198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200</v>
      </c>
      <c r="S1014" t="e">
        <f>Sheet9!#REF!</f>
        <v>#REF!</v>
      </c>
      <c r="T1014" t="s">
        <v>197</v>
      </c>
      <c r="U1014" t="s">
        <v>198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202</v>
      </c>
      <c r="S1015" t="e">
        <f>Sheet9!#REF!</f>
        <v>#REF!</v>
      </c>
      <c r="T1015" t="s">
        <v>197</v>
      </c>
      <c r="U1015" t="s">
        <v>198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197</v>
      </c>
      <c r="U1016" t="s">
        <v>198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197</v>
      </c>
      <c r="U1017" t="s">
        <v>198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197</v>
      </c>
      <c r="U1018" t="s">
        <v>198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197</v>
      </c>
      <c r="U1019" t="s">
        <v>198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197</v>
      </c>
      <c r="U1020" t="s">
        <v>198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197</v>
      </c>
      <c r="U1021" t="s">
        <v>198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197</v>
      </c>
      <c r="U1022" t="s">
        <v>198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197</v>
      </c>
      <c r="U1023" t="s">
        <v>198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197</v>
      </c>
      <c r="U1024" t="s">
        <v>198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197</v>
      </c>
      <c r="U1025" t="s">
        <v>198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197</v>
      </c>
      <c r="U1026" t="s">
        <v>198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197</v>
      </c>
      <c r="U1027" t="s">
        <v>198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197</v>
      </c>
      <c r="U1028" t="s">
        <v>198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197</v>
      </c>
      <c r="U1029" t="s">
        <v>198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197</v>
      </c>
      <c r="U1030" t="s">
        <v>198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197</v>
      </c>
      <c r="U1031" t="s">
        <v>198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197</v>
      </c>
      <c r="U1032" t="s">
        <v>198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197</v>
      </c>
      <c r="U1033" t="s">
        <v>198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197</v>
      </c>
      <c r="U1034" t="s">
        <v>198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197</v>
      </c>
      <c r="U1035" t="s">
        <v>198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197</v>
      </c>
      <c r="U1036" t="s">
        <v>198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197</v>
      </c>
      <c r="U1037" t="s">
        <v>198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197</v>
      </c>
      <c r="U1038" t="s">
        <v>198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197</v>
      </c>
      <c r="U1039" t="s">
        <v>198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197</v>
      </c>
      <c r="U1040" t="s">
        <v>198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197</v>
      </c>
      <c r="U1041" t="s">
        <v>198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197</v>
      </c>
      <c r="U1042" t="s">
        <v>198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197</v>
      </c>
      <c r="U1043" t="s">
        <v>198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197</v>
      </c>
      <c r="U1044" t="s">
        <v>198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197</v>
      </c>
      <c r="U1045" t="s">
        <v>198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197</v>
      </c>
      <c r="U1046" t="s">
        <v>198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197</v>
      </c>
      <c r="U1047" t="s">
        <v>198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197</v>
      </c>
      <c r="U1048" t="s">
        <v>198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197</v>
      </c>
      <c r="U1049" t="s">
        <v>198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197</v>
      </c>
      <c r="U1050" t="s">
        <v>198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197</v>
      </c>
      <c r="U1051" t="s">
        <v>198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197</v>
      </c>
      <c r="U1052" t="s">
        <v>198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197</v>
      </c>
      <c r="U1053" t="s">
        <v>198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197</v>
      </c>
      <c r="U1054" t="s">
        <v>198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197</v>
      </c>
      <c r="U1055" t="s">
        <v>198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197</v>
      </c>
      <c r="U1056" t="s">
        <v>198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197</v>
      </c>
      <c r="U1057" t="s">
        <v>198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197</v>
      </c>
      <c r="U1058" t="s">
        <v>198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197</v>
      </c>
      <c r="U1059" t="s">
        <v>198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197</v>
      </c>
      <c r="U1060" t="s">
        <v>198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197</v>
      </c>
      <c r="U1061" t="s">
        <v>198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197</v>
      </c>
      <c r="U1062" t="s">
        <v>198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197</v>
      </c>
      <c r="U1063" t="s">
        <v>198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197</v>
      </c>
      <c r="U1064" t="s">
        <v>198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197</v>
      </c>
      <c r="U1065" t="s">
        <v>198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197</v>
      </c>
      <c r="U1066" t="s">
        <v>198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197</v>
      </c>
      <c r="U1067" t="s">
        <v>198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197</v>
      </c>
      <c r="U1068" t="s">
        <v>198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197</v>
      </c>
      <c r="U1069" t="s">
        <v>198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197</v>
      </c>
      <c r="U1070" t="s">
        <v>198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197</v>
      </c>
      <c r="U1071" t="s">
        <v>198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197</v>
      </c>
      <c r="U1072" t="s">
        <v>198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197</v>
      </c>
      <c r="U1073" t="s">
        <v>198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197</v>
      </c>
      <c r="U1074" t="s">
        <v>198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197</v>
      </c>
      <c r="U1075" t="s">
        <v>198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197</v>
      </c>
      <c r="U1076" t="s">
        <v>198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197</v>
      </c>
      <c r="U1077" t="s">
        <v>198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197</v>
      </c>
      <c r="U1078" t="s">
        <v>198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197</v>
      </c>
      <c r="U1079" t="s">
        <v>198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197</v>
      </c>
      <c r="U1080" t="s">
        <v>198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197</v>
      </c>
      <c r="U1081" t="s">
        <v>198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197</v>
      </c>
      <c r="U1082" t="s">
        <v>198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197</v>
      </c>
      <c r="U1083" t="s">
        <v>198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197</v>
      </c>
      <c r="U1084" t="s">
        <v>198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197</v>
      </c>
      <c r="U1085" t="s">
        <v>198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197</v>
      </c>
      <c r="U1086" t="s">
        <v>198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197</v>
      </c>
      <c r="U1087" t="s">
        <v>198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197</v>
      </c>
      <c r="U1088" t="s">
        <v>198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197</v>
      </c>
      <c r="U1089" t="s">
        <v>198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197</v>
      </c>
      <c r="U1090" t="s">
        <v>198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197</v>
      </c>
      <c r="U1091" t="s">
        <v>198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197</v>
      </c>
      <c r="U1092" t="s">
        <v>198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197</v>
      </c>
      <c r="U1093" t="s">
        <v>198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197</v>
      </c>
      <c r="U1094" t="s">
        <v>198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197</v>
      </c>
      <c r="U1095" t="s">
        <v>198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197</v>
      </c>
      <c r="U1096" t="s">
        <v>198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197</v>
      </c>
      <c r="U1097" t="s">
        <v>198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197</v>
      </c>
      <c r="U1098" t="s">
        <v>198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197</v>
      </c>
      <c r="U1099" t="s">
        <v>198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197</v>
      </c>
      <c r="U1100" t="s">
        <v>198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197</v>
      </c>
      <c r="U1101" t="s">
        <v>198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197</v>
      </c>
      <c r="U1102" t="s">
        <v>198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197</v>
      </c>
      <c r="U1103" t="s">
        <v>198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197</v>
      </c>
      <c r="U1104" t="s">
        <v>198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197</v>
      </c>
      <c r="U1105" t="s">
        <v>198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197</v>
      </c>
      <c r="U1106" t="s">
        <v>198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197</v>
      </c>
      <c r="U1107" t="s">
        <v>198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197</v>
      </c>
      <c r="U1108" t="s">
        <v>198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197</v>
      </c>
      <c r="U1109" t="s">
        <v>198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197</v>
      </c>
      <c r="U1110" t="s">
        <v>198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197</v>
      </c>
      <c r="U1111" t="s">
        <v>198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197</v>
      </c>
      <c r="U1112" t="s">
        <v>198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197</v>
      </c>
      <c r="U1113" t="s">
        <v>198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197</v>
      </c>
      <c r="U1114" t="s">
        <v>198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197</v>
      </c>
      <c r="U1115" t="s">
        <v>198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197</v>
      </c>
      <c r="U1116" t="s">
        <v>198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197</v>
      </c>
      <c r="U1117" t="s">
        <v>198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197</v>
      </c>
      <c r="U1118" t="s">
        <v>198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197</v>
      </c>
      <c r="U1119" t="s">
        <v>198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197</v>
      </c>
      <c r="U1120" t="s">
        <v>198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197</v>
      </c>
      <c r="U1121" t="s">
        <v>198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197</v>
      </c>
      <c r="U1122" t="s">
        <v>198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197</v>
      </c>
      <c r="U1123" t="s">
        <v>198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197</v>
      </c>
      <c r="U1124" t="s">
        <v>198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197</v>
      </c>
      <c r="U1125" t="s">
        <v>198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197</v>
      </c>
      <c r="U1126" t="s">
        <v>198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197</v>
      </c>
      <c r="U1127" t="s">
        <v>198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197</v>
      </c>
      <c r="U1128" t="s">
        <v>198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197</v>
      </c>
      <c r="U1129" t="s">
        <v>198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197</v>
      </c>
      <c r="U1130" t="s">
        <v>198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197</v>
      </c>
      <c r="U1131" t="s">
        <v>198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197</v>
      </c>
      <c r="U1132" t="s">
        <v>198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197</v>
      </c>
      <c r="U1133" t="s">
        <v>198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197</v>
      </c>
      <c r="U1134" t="s">
        <v>198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197</v>
      </c>
      <c r="U1135" t="s">
        <v>198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197</v>
      </c>
      <c r="U1136" t="s">
        <v>198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197</v>
      </c>
      <c r="U1137" t="s">
        <v>198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197</v>
      </c>
      <c r="U1138" t="s">
        <v>198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197</v>
      </c>
      <c r="U1139" t="s">
        <v>198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197</v>
      </c>
      <c r="U1140" t="s">
        <v>198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197</v>
      </c>
      <c r="U1141" t="s">
        <v>198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197</v>
      </c>
      <c r="U1142" t="s">
        <v>198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197</v>
      </c>
      <c r="U1143" t="s">
        <v>198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197</v>
      </c>
      <c r="U1144" t="s">
        <v>198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197</v>
      </c>
      <c r="U1145" t="s">
        <v>198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197</v>
      </c>
      <c r="U1146" t="s">
        <v>198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197</v>
      </c>
      <c r="U1147" t="s">
        <v>198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197</v>
      </c>
      <c r="U1148" t="s">
        <v>198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197</v>
      </c>
      <c r="U1149" t="s">
        <v>198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Sheet9!D585</f>
        <v>1437</v>
      </c>
      <c r="O1150">
        <f>Sheet9!E585</f>
        <v>2</v>
      </c>
      <c r="P1150" t="str">
        <f>IFERROR(VLOOKUP(O1150,Sheet6!A:B,2,0),"")</f>
        <v>女子</v>
      </c>
      <c r="Q1150" t="str">
        <f>Sheet9!A585</f>
        <v>バタフライ　　</v>
      </c>
      <c r="R1150" t="str">
        <f t="shared" si="103"/>
        <v>バタフライ</v>
      </c>
      <c r="S1150" t="str">
        <f>Sheet9!B585</f>
        <v xml:space="preserve"> 100m</v>
      </c>
      <c r="T1150" t="s">
        <v>197</v>
      </c>
      <c r="U1150" t="s">
        <v>198</v>
      </c>
      <c r="V1150" t="str">
        <f t="shared" si="104"/>
        <v>女子バタフライ 100m予選無差別</v>
      </c>
      <c r="Y1150">
        <f t="shared" si="105"/>
        <v>1437</v>
      </c>
      <c r="Z1150" t="str">
        <f t="shared" si="106"/>
        <v/>
      </c>
      <c r="AA1150" t="str">
        <f t="shared" si="107"/>
        <v>女子バタフライ 100m予選無差別</v>
      </c>
    </row>
    <row r="1151" spans="14:27" x14ac:dyDescent="0.15">
      <c r="N1151">
        <f>Sheet9!D586</f>
        <v>0</v>
      </c>
      <c r="O1151">
        <f>Sheet9!E586</f>
        <v>0</v>
      </c>
      <c r="P1151" t="str">
        <f>IFERROR(VLOOKUP(O1151,Sheet6!A:B,2,0),"")</f>
        <v/>
      </c>
      <c r="Q1151">
        <f>Sheet9!A586</f>
        <v>0</v>
      </c>
      <c r="R1151" t="str">
        <f t="shared" si="103"/>
        <v/>
      </c>
      <c r="S1151">
        <f>Sheet9!B586</f>
        <v>0</v>
      </c>
      <c r="T1151" t="s">
        <v>197</v>
      </c>
      <c r="U1151" t="s">
        <v>198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Sheet9!D587</f>
        <v>0</v>
      </c>
      <c r="O1152">
        <f>Sheet9!E587</f>
        <v>0</v>
      </c>
      <c r="P1152" t="str">
        <f>IFERROR(VLOOKUP(O1152,Sheet6!A:B,2,0),"")</f>
        <v/>
      </c>
      <c r="Q1152">
        <f>Sheet9!A587</f>
        <v>0</v>
      </c>
      <c r="R1152" t="str">
        <f t="shared" si="103"/>
        <v/>
      </c>
      <c r="S1152">
        <f>Sheet9!B587</f>
        <v>0</v>
      </c>
      <c r="T1152" t="s">
        <v>197</v>
      </c>
      <c r="U1152" t="s">
        <v>198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Sheet9!D588</f>
        <v>0</v>
      </c>
      <c r="O1153">
        <f>Sheet9!E588</f>
        <v>0</v>
      </c>
      <c r="P1153" t="str">
        <f>IFERROR(VLOOKUP(O1153,Sheet6!A:B,2,0),"")</f>
        <v/>
      </c>
      <c r="Q1153">
        <f>Sheet9!A588</f>
        <v>0</v>
      </c>
      <c r="R1153" t="str">
        <f t="shared" si="103"/>
        <v/>
      </c>
      <c r="S1153">
        <f>Sheet9!B588</f>
        <v>0</v>
      </c>
      <c r="T1153" t="s">
        <v>197</v>
      </c>
      <c r="U1153" t="s">
        <v>198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Sheet9!D589</f>
        <v>0</v>
      </c>
      <c r="O1154">
        <f>Sheet9!E589</f>
        <v>0</v>
      </c>
      <c r="P1154" t="str">
        <f>IFERROR(VLOOKUP(O1154,Sheet6!A:B,2,0),"")</f>
        <v/>
      </c>
      <c r="Q1154">
        <f>Sheet9!A589</f>
        <v>0</v>
      </c>
      <c r="R1154" t="str">
        <f t="shared" si="103"/>
        <v/>
      </c>
      <c r="S1154">
        <f>Sheet9!B589</f>
        <v>0</v>
      </c>
      <c r="T1154" t="s">
        <v>197</v>
      </c>
      <c r="U1154" t="s">
        <v>198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Sheet9!D590</f>
        <v>0</v>
      </c>
      <c r="O1155">
        <f>Sheet9!E590</f>
        <v>0</v>
      </c>
      <c r="P1155" t="str">
        <f>IFERROR(VLOOKUP(O1155,Sheet6!A:B,2,0),"")</f>
        <v/>
      </c>
      <c r="Q1155">
        <f>Sheet9!A590</f>
        <v>0</v>
      </c>
      <c r="R1155" t="str">
        <f t="shared" si="103"/>
        <v/>
      </c>
      <c r="S1155">
        <f>Sheet9!B590</f>
        <v>0</v>
      </c>
      <c r="T1155" t="s">
        <v>197</v>
      </c>
      <c r="U1155" t="s">
        <v>198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Sheet9!D591</f>
        <v>0</v>
      </c>
      <c r="O1156">
        <f>Sheet9!E591</f>
        <v>0</v>
      </c>
      <c r="P1156" t="str">
        <f>IFERROR(VLOOKUP(O1156,Sheet6!A:B,2,0),"")</f>
        <v/>
      </c>
      <c r="Q1156">
        <f>Sheet9!A591</f>
        <v>0</v>
      </c>
      <c r="R1156" t="str">
        <f t="shared" si="103"/>
        <v/>
      </c>
      <c r="S1156">
        <f>Sheet9!B591</f>
        <v>0</v>
      </c>
      <c r="T1156" t="s">
        <v>197</v>
      </c>
      <c r="U1156" t="s">
        <v>198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Sheet9!D592</f>
        <v>0</v>
      </c>
      <c r="O1157">
        <f>Sheet9!E592</f>
        <v>0</v>
      </c>
      <c r="P1157" t="str">
        <f>IFERROR(VLOOKUP(O1157,Sheet6!A:B,2,0),"")</f>
        <v/>
      </c>
      <c r="Q1157">
        <f>Sheet9!A592</f>
        <v>0</v>
      </c>
      <c r="R1157" t="str">
        <f t="shared" si="103"/>
        <v/>
      </c>
      <c r="S1157">
        <f>Sheet9!B592</f>
        <v>0</v>
      </c>
      <c r="T1157" t="s">
        <v>197</v>
      </c>
      <c r="U1157" t="s">
        <v>198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Sheet9!D593</f>
        <v>0</v>
      </c>
      <c r="O1158">
        <f>Sheet9!E593</f>
        <v>0</v>
      </c>
      <c r="P1158" t="str">
        <f>IFERROR(VLOOKUP(O1158,Sheet6!A:B,2,0),"")</f>
        <v/>
      </c>
      <c r="Q1158">
        <f>Sheet9!A593</f>
        <v>0</v>
      </c>
      <c r="R1158" t="str">
        <f t="shared" si="103"/>
        <v/>
      </c>
      <c r="S1158">
        <f>Sheet9!B593</f>
        <v>0</v>
      </c>
      <c r="T1158" t="s">
        <v>197</v>
      </c>
      <c r="U1158" t="s">
        <v>198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Sheet9!D594</f>
        <v>0</v>
      </c>
      <c r="O1159">
        <f>Sheet9!E594</f>
        <v>0</v>
      </c>
      <c r="P1159" t="str">
        <f>IFERROR(VLOOKUP(O1159,Sheet6!A:B,2,0),"")</f>
        <v/>
      </c>
      <c r="Q1159">
        <f>Sheet9!A594</f>
        <v>0</v>
      </c>
      <c r="R1159" t="str">
        <f t="shared" si="103"/>
        <v/>
      </c>
      <c r="S1159">
        <f>Sheet9!B594</f>
        <v>0</v>
      </c>
      <c r="T1159" t="s">
        <v>197</v>
      </c>
      <c r="U1159" t="s">
        <v>198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Sheet9!D595</f>
        <v>0</v>
      </c>
      <c r="O1160">
        <f>Sheet9!E595</f>
        <v>0</v>
      </c>
      <c r="P1160" t="str">
        <f>IFERROR(VLOOKUP(O1160,Sheet6!A:B,2,0),"")</f>
        <v/>
      </c>
      <c r="Q1160">
        <f>Sheet9!A595</f>
        <v>0</v>
      </c>
      <c r="R1160" t="str">
        <f t="shared" si="103"/>
        <v/>
      </c>
      <c r="S1160">
        <f>Sheet9!B595</f>
        <v>0</v>
      </c>
      <c r="T1160" t="s">
        <v>197</v>
      </c>
      <c r="U1160" t="s">
        <v>198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Sheet9!D596</f>
        <v>0</v>
      </c>
      <c r="O1161">
        <f>Sheet9!E596</f>
        <v>0</v>
      </c>
      <c r="P1161" t="str">
        <f>IFERROR(VLOOKUP(O1161,Sheet6!A:B,2,0),"")</f>
        <v/>
      </c>
      <c r="Q1161">
        <f>Sheet9!A596</f>
        <v>0</v>
      </c>
      <c r="R1161" t="str">
        <f t="shared" si="103"/>
        <v/>
      </c>
      <c r="S1161">
        <f>Sheet9!B596</f>
        <v>0</v>
      </c>
      <c r="T1161" t="s">
        <v>197</v>
      </c>
      <c r="U1161" t="s">
        <v>198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Sheet9!D597</f>
        <v>0</v>
      </c>
      <c r="O1162">
        <f>Sheet9!E597</f>
        <v>0</v>
      </c>
      <c r="P1162" t="str">
        <f>IFERROR(VLOOKUP(O1162,Sheet6!A:B,2,0),"")</f>
        <v/>
      </c>
      <c r="Q1162">
        <f>Sheet9!A597</f>
        <v>0</v>
      </c>
      <c r="R1162" t="str">
        <f t="shared" si="103"/>
        <v/>
      </c>
      <c r="S1162">
        <f>Sheet9!B597</f>
        <v>0</v>
      </c>
      <c r="T1162" t="s">
        <v>197</v>
      </c>
      <c r="U1162" t="s">
        <v>198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Sheet9!D598</f>
        <v>0</v>
      </c>
      <c r="O1163">
        <f>Sheet9!E598</f>
        <v>0</v>
      </c>
      <c r="P1163" t="str">
        <f>IFERROR(VLOOKUP(O1163,Sheet6!A:B,2,0),"")</f>
        <v/>
      </c>
      <c r="Q1163">
        <f>Sheet9!A598</f>
        <v>0</v>
      </c>
      <c r="R1163" t="str">
        <f t="shared" si="103"/>
        <v/>
      </c>
      <c r="S1163">
        <f>Sheet9!B598</f>
        <v>0</v>
      </c>
      <c r="T1163" t="s">
        <v>197</v>
      </c>
      <c r="U1163" t="s">
        <v>198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Sheet9!D599</f>
        <v>0</v>
      </c>
      <c r="O1164">
        <f>Sheet9!E599</f>
        <v>0</v>
      </c>
      <c r="P1164" t="str">
        <f>IFERROR(VLOOKUP(O1164,Sheet6!A:B,2,0),"")</f>
        <v/>
      </c>
      <c r="Q1164">
        <f>Sheet9!A599</f>
        <v>0</v>
      </c>
      <c r="R1164" t="str">
        <f t="shared" si="103"/>
        <v/>
      </c>
      <c r="S1164">
        <f>Sheet9!B599</f>
        <v>0</v>
      </c>
      <c r="T1164" t="s">
        <v>197</v>
      </c>
      <c r="U1164" t="s">
        <v>198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Sheet9!D600</f>
        <v>0</v>
      </c>
      <c r="O1165">
        <f>Sheet9!E600</f>
        <v>0</v>
      </c>
      <c r="P1165" t="str">
        <f>IFERROR(VLOOKUP(O1165,Sheet6!A:B,2,0),"")</f>
        <v/>
      </c>
      <c r="Q1165">
        <f>Sheet9!A600</f>
        <v>0</v>
      </c>
      <c r="R1165" t="str">
        <f t="shared" si="103"/>
        <v/>
      </c>
      <c r="S1165">
        <f>Sheet9!B600</f>
        <v>0</v>
      </c>
      <c r="T1165" t="s">
        <v>197</v>
      </c>
      <c r="U1165" t="s">
        <v>198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Sheet9!D601</f>
        <v>0</v>
      </c>
      <c r="O1166">
        <f>Sheet9!E601</f>
        <v>0</v>
      </c>
      <c r="P1166" t="str">
        <f>IFERROR(VLOOKUP(O1166,Sheet6!A:B,2,0),"")</f>
        <v/>
      </c>
      <c r="Q1166">
        <f>Sheet9!A601</f>
        <v>0</v>
      </c>
      <c r="R1166" t="str">
        <f t="shared" si="103"/>
        <v/>
      </c>
      <c r="S1166">
        <f>Sheet9!B601</f>
        <v>0</v>
      </c>
      <c r="T1166" t="s">
        <v>197</v>
      </c>
      <c r="U1166" t="s">
        <v>198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Sheet9!D602</f>
        <v>0</v>
      </c>
      <c r="O1167">
        <f>Sheet9!E602</f>
        <v>0</v>
      </c>
      <c r="P1167" t="str">
        <f>IFERROR(VLOOKUP(O1167,Sheet6!A:B,2,0),"")</f>
        <v/>
      </c>
      <c r="Q1167">
        <f>Sheet9!A602</f>
        <v>0</v>
      </c>
      <c r="R1167" t="str">
        <f t="shared" si="103"/>
        <v/>
      </c>
      <c r="S1167">
        <f>Sheet9!B602</f>
        <v>0</v>
      </c>
      <c r="T1167" t="s">
        <v>197</v>
      </c>
      <c r="U1167" t="s">
        <v>198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Sheet9!D603</f>
        <v>0</v>
      </c>
      <c r="O1168">
        <f>Sheet9!E603</f>
        <v>0</v>
      </c>
      <c r="P1168" t="str">
        <f>IFERROR(VLOOKUP(O1168,Sheet6!A:B,2,0),"")</f>
        <v/>
      </c>
      <c r="Q1168">
        <f>Sheet9!A603</f>
        <v>0</v>
      </c>
      <c r="R1168" t="str">
        <f t="shared" si="103"/>
        <v/>
      </c>
      <c r="S1168">
        <f>Sheet9!B603</f>
        <v>0</v>
      </c>
      <c r="T1168" t="s">
        <v>197</v>
      </c>
      <c r="U1168" t="s">
        <v>198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Sheet9!D604</f>
        <v>0</v>
      </c>
      <c r="O1169">
        <f>Sheet9!E604</f>
        <v>0</v>
      </c>
      <c r="P1169" t="str">
        <f>IFERROR(VLOOKUP(O1169,Sheet6!A:B,2,0),"")</f>
        <v/>
      </c>
      <c r="Q1169">
        <f>Sheet9!A604</f>
        <v>0</v>
      </c>
      <c r="R1169" t="str">
        <f t="shared" si="103"/>
        <v/>
      </c>
      <c r="S1169">
        <f>Sheet9!B604</f>
        <v>0</v>
      </c>
      <c r="T1169" t="s">
        <v>197</v>
      </c>
      <c r="U1169" t="s">
        <v>198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Sheet9!D605</f>
        <v>0</v>
      </c>
      <c r="O1170">
        <f>Sheet9!E605</f>
        <v>0</v>
      </c>
      <c r="P1170" t="str">
        <f>IFERROR(VLOOKUP(O1170,Sheet6!A:B,2,0),"")</f>
        <v/>
      </c>
      <c r="Q1170">
        <f>Sheet9!A605</f>
        <v>0</v>
      </c>
      <c r="R1170" t="str">
        <f t="shared" si="103"/>
        <v/>
      </c>
      <c r="S1170">
        <f>Sheet9!B605</f>
        <v>0</v>
      </c>
      <c r="T1170" t="s">
        <v>197</v>
      </c>
      <c r="U1170" t="s">
        <v>198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Sheet9!D606</f>
        <v>0</v>
      </c>
      <c r="O1171">
        <f>Sheet9!E606</f>
        <v>0</v>
      </c>
      <c r="P1171" t="str">
        <f>IFERROR(VLOOKUP(O1171,Sheet6!A:B,2,0),"")</f>
        <v/>
      </c>
      <c r="Q1171">
        <f>Sheet9!A606</f>
        <v>0</v>
      </c>
      <c r="R1171" t="str">
        <f t="shared" si="103"/>
        <v/>
      </c>
      <c r="S1171">
        <f>Sheet9!B606</f>
        <v>0</v>
      </c>
      <c r="T1171" t="s">
        <v>197</v>
      </c>
      <c r="U1171" t="s">
        <v>198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Sheet9!D607</f>
        <v>0</v>
      </c>
      <c r="O1172">
        <f>Sheet9!E607</f>
        <v>0</v>
      </c>
      <c r="P1172" t="str">
        <f>IFERROR(VLOOKUP(O1172,Sheet6!A:B,2,0),"")</f>
        <v/>
      </c>
      <c r="Q1172">
        <f>Sheet9!A607</f>
        <v>0</v>
      </c>
      <c r="R1172" t="str">
        <f t="shared" si="103"/>
        <v/>
      </c>
      <c r="S1172">
        <f>Sheet9!B607</f>
        <v>0</v>
      </c>
      <c r="T1172" t="s">
        <v>197</v>
      </c>
      <c r="U1172" t="s">
        <v>198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Sheet9!D608</f>
        <v>0</v>
      </c>
      <c r="O1173">
        <f>Sheet9!E608</f>
        <v>0</v>
      </c>
      <c r="P1173" t="str">
        <f>IFERROR(VLOOKUP(O1173,Sheet6!A:B,2,0),"")</f>
        <v/>
      </c>
      <c r="Q1173">
        <f>Sheet9!A608</f>
        <v>0</v>
      </c>
      <c r="R1173" t="str">
        <f t="shared" si="103"/>
        <v/>
      </c>
      <c r="S1173">
        <f>Sheet9!B608</f>
        <v>0</v>
      </c>
      <c r="T1173" t="s">
        <v>197</v>
      </c>
      <c r="U1173" t="s">
        <v>198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Sheet9!D609</f>
        <v>0</v>
      </c>
      <c r="O1174">
        <f>Sheet9!E609</f>
        <v>0</v>
      </c>
      <c r="P1174" t="str">
        <f>IFERROR(VLOOKUP(O1174,Sheet6!A:B,2,0),"")</f>
        <v/>
      </c>
      <c r="Q1174">
        <f>Sheet9!A609</f>
        <v>0</v>
      </c>
      <c r="R1174" t="str">
        <f t="shared" si="103"/>
        <v/>
      </c>
      <c r="S1174">
        <f>Sheet9!B609</f>
        <v>0</v>
      </c>
      <c r="T1174" t="s">
        <v>197</v>
      </c>
      <c r="U1174" t="s">
        <v>198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Sheet9!D610</f>
        <v>0</v>
      </c>
      <c r="O1175">
        <f>Sheet9!E610</f>
        <v>0</v>
      </c>
      <c r="P1175" t="str">
        <f>IFERROR(VLOOKUP(O1175,Sheet6!A:B,2,0),"")</f>
        <v/>
      </c>
      <c r="Q1175">
        <f>Sheet9!A610</f>
        <v>0</v>
      </c>
      <c r="R1175" t="str">
        <f t="shared" si="103"/>
        <v/>
      </c>
      <c r="S1175">
        <f>Sheet9!B610</f>
        <v>0</v>
      </c>
      <c r="T1175" t="s">
        <v>197</v>
      </c>
      <c r="U1175" t="s">
        <v>198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Sheet9!D611</f>
        <v>0</v>
      </c>
      <c r="O1176">
        <f>Sheet9!E611</f>
        <v>0</v>
      </c>
      <c r="P1176" t="str">
        <f>IFERROR(VLOOKUP(O1176,Sheet6!A:B,2,0),"")</f>
        <v/>
      </c>
      <c r="Q1176">
        <f>Sheet9!A611</f>
        <v>0</v>
      </c>
      <c r="R1176" t="str">
        <f t="shared" si="103"/>
        <v/>
      </c>
      <c r="S1176">
        <f>Sheet9!B611</f>
        <v>0</v>
      </c>
      <c r="T1176" t="s">
        <v>197</v>
      </c>
      <c r="U1176" t="s">
        <v>198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Sheet9!D612</f>
        <v>0</v>
      </c>
      <c r="O1177">
        <f>Sheet9!E612</f>
        <v>0</v>
      </c>
      <c r="P1177" t="str">
        <f>IFERROR(VLOOKUP(O1177,Sheet6!A:B,2,0),"")</f>
        <v/>
      </c>
      <c r="Q1177">
        <f>Sheet9!A612</f>
        <v>0</v>
      </c>
      <c r="R1177" t="str">
        <f t="shared" si="103"/>
        <v/>
      </c>
      <c r="S1177">
        <f>Sheet9!B612</f>
        <v>0</v>
      </c>
      <c r="T1177" t="s">
        <v>197</v>
      </c>
      <c r="U1177" t="s">
        <v>198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Sheet9!D613</f>
        <v>0</v>
      </c>
      <c r="O1178">
        <f>Sheet9!E613</f>
        <v>0</v>
      </c>
      <c r="P1178" t="str">
        <f>IFERROR(VLOOKUP(O1178,Sheet6!A:B,2,0),"")</f>
        <v/>
      </c>
      <c r="Q1178">
        <f>Sheet9!A613</f>
        <v>0</v>
      </c>
      <c r="R1178" t="str">
        <f t="shared" si="103"/>
        <v/>
      </c>
      <c r="S1178">
        <f>Sheet9!B613</f>
        <v>0</v>
      </c>
      <c r="T1178" t="s">
        <v>197</v>
      </c>
      <c r="U1178" t="s">
        <v>198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Sheet9!D614</f>
        <v>0</v>
      </c>
      <c r="O1179">
        <f>Sheet9!E614</f>
        <v>0</v>
      </c>
      <c r="P1179" t="str">
        <f>IFERROR(VLOOKUP(O1179,Sheet6!A:B,2,0),"")</f>
        <v/>
      </c>
      <c r="Q1179">
        <f>Sheet9!A614</f>
        <v>0</v>
      </c>
      <c r="R1179" t="str">
        <f t="shared" si="103"/>
        <v/>
      </c>
      <c r="S1179">
        <f>Sheet9!B614</f>
        <v>0</v>
      </c>
      <c r="T1179" t="s">
        <v>197</v>
      </c>
      <c r="U1179" t="s">
        <v>198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Sheet9!D615</f>
        <v>0</v>
      </c>
      <c r="O1180">
        <f>Sheet9!E615</f>
        <v>0</v>
      </c>
      <c r="P1180" t="str">
        <f>IFERROR(VLOOKUP(O1180,Sheet6!A:B,2,0),"")</f>
        <v/>
      </c>
      <c r="Q1180">
        <f>Sheet9!A615</f>
        <v>0</v>
      </c>
      <c r="R1180" t="str">
        <f t="shared" si="103"/>
        <v/>
      </c>
      <c r="S1180">
        <f>Sheet9!B615</f>
        <v>0</v>
      </c>
      <c r="T1180" t="s">
        <v>197</v>
      </c>
      <c r="U1180" t="s">
        <v>198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Sheet9!D616</f>
        <v>0</v>
      </c>
      <c r="O1181">
        <f>Sheet9!E616</f>
        <v>0</v>
      </c>
      <c r="P1181" t="str">
        <f>IFERROR(VLOOKUP(O1181,Sheet6!A:B,2,0),"")</f>
        <v/>
      </c>
      <c r="Q1181">
        <f>Sheet9!A616</f>
        <v>0</v>
      </c>
      <c r="R1181" t="str">
        <f t="shared" si="103"/>
        <v/>
      </c>
      <c r="S1181">
        <f>Sheet9!B616</f>
        <v>0</v>
      </c>
      <c r="T1181" t="s">
        <v>197</v>
      </c>
      <c r="U1181" t="s">
        <v>198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Sheet9!D617</f>
        <v>0</v>
      </c>
      <c r="O1182">
        <f>Sheet9!E617</f>
        <v>0</v>
      </c>
      <c r="P1182" t="str">
        <f>IFERROR(VLOOKUP(O1182,Sheet6!A:B,2,0),"")</f>
        <v/>
      </c>
      <c r="Q1182">
        <f>Sheet9!A617</f>
        <v>0</v>
      </c>
      <c r="R1182" t="str">
        <f t="shared" si="103"/>
        <v/>
      </c>
      <c r="S1182">
        <f>Sheet9!B617</f>
        <v>0</v>
      </c>
      <c r="T1182" t="s">
        <v>197</v>
      </c>
      <c r="U1182" t="s">
        <v>198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Sheet9!D618</f>
        <v>0</v>
      </c>
      <c r="O1183">
        <f>Sheet9!E618</f>
        <v>0</v>
      </c>
      <c r="P1183" t="str">
        <f>IFERROR(VLOOKUP(O1183,Sheet6!A:B,2,0),"")</f>
        <v/>
      </c>
      <c r="Q1183">
        <f>Sheet9!A618</f>
        <v>0</v>
      </c>
      <c r="R1183" t="str">
        <f t="shared" si="103"/>
        <v/>
      </c>
      <c r="S1183">
        <f>Sheet9!B618</f>
        <v>0</v>
      </c>
      <c r="T1183" t="s">
        <v>197</v>
      </c>
      <c r="U1183" t="s">
        <v>198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Sheet9!D619</f>
        <v>0</v>
      </c>
      <c r="O1184">
        <f>Sheet9!E619</f>
        <v>0</v>
      </c>
      <c r="P1184" t="str">
        <f>IFERROR(VLOOKUP(O1184,Sheet6!A:B,2,0),"")</f>
        <v/>
      </c>
      <c r="Q1184">
        <f>Sheet9!A619</f>
        <v>0</v>
      </c>
      <c r="R1184" t="str">
        <f t="shared" si="103"/>
        <v/>
      </c>
      <c r="S1184">
        <f>Sheet9!B619</f>
        <v>0</v>
      </c>
      <c r="T1184" t="s">
        <v>197</v>
      </c>
      <c r="U1184" t="s">
        <v>198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Sheet9!D620</f>
        <v>0</v>
      </c>
      <c r="O1185">
        <f>Sheet9!E620</f>
        <v>0</v>
      </c>
      <c r="P1185" t="str">
        <f>IFERROR(VLOOKUP(O1185,Sheet6!A:B,2,0),"")</f>
        <v/>
      </c>
      <c r="Q1185">
        <f>Sheet9!A620</f>
        <v>0</v>
      </c>
      <c r="R1185" t="str">
        <f t="shared" si="103"/>
        <v/>
      </c>
      <c r="S1185">
        <f>Sheet9!B620</f>
        <v>0</v>
      </c>
      <c r="T1185" t="s">
        <v>197</v>
      </c>
      <c r="U1185" t="s">
        <v>198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Sheet9!D621</f>
        <v>0</v>
      </c>
      <c r="O1186">
        <f>Sheet9!E621</f>
        <v>0</v>
      </c>
      <c r="P1186" t="str">
        <f>IFERROR(VLOOKUP(O1186,Sheet6!A:B,2,0),"")</f>
        <v/>
      </c>
      <c r="Q1186">
        <f>Sheet9!A621</f>
        <v>0</v>
      </c>
      <c r="R1186" t="str">
        <f t="shared" si="103"/>
        <v/>
      </c>
      <c r="S1186">
        <f>Sheet9!B621</f>
        <v>0</v>
      </c>
      <c r="T1186" t="s">
        <v>197</v>
      </c>
      <c r="U1186" t="s">
        <v>198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Sheet9!D622</f>
        <v>0</v>
      </c>
      <c r="O1187">
        <f>Sheet9!E622</f>
        <v>0</v>
      </c>
      <c r="P1187" t="str">
        <f>IFERROR(VLOOKUP(O1187,Sheet6!A:B,2,0),"")</f>
        <v/>
      </c>
      <c r="Q1187">
        <f>Sheet9!A622</f>
        <v>0</v>
      </c>
      <c r="R1187" t="str">
        <f t="shared" si="103"/>
        <v/>
      </c>
      <c r="S1187">
        <f>Sheet9!B622</f>
        <v>0</v>
      </c>
      <c r="T1187" t="s">
        <v>197</v>
      </c>
      <c r="U1187" t="s">
        <v>198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Sheet9!D623</f>
        <v>0</v>
      </c>
      <c r="O1188">
        <f>Sheet9!E623</f>
        <v>0</v>
      </c>
      <c r="P1188" t="str">
        <f>IFERROR(VLOOKUP(O1188,Sheet6!A:B,2,0),"")</f>
        <v/>
      </c>
      <c r="Q1188">
        <f>Sheet9!A623</f>
        <v>0</v>
      </c>
      <c r="R1188" t="str">
        <f t="shared" si="103"/>
        <v/>
      </c>
      <c r="S1188">
        <f>Sheet9!B623</f>
        <v>0</v>
      </c>
      <c r="T1188" t="s">
        <v>197</v>
      </c>
      <c r="U1188" t="s">
        <v>198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Sheet9!D624</f>
        <v>0</v>
      </c>
      <c r="O1189">
        <f>Sheet9!E624</f>
        <v>0</v>
      </c>
      <c r="P1189" t="str">
        <f>IFERROR(VLOOKUP(O1189,Sheet6!A:B,2,0),"")</f>
        <v/>
      </c>
      <c r="Q1189">
        <f>Sheet9!A624</f>
        <v>0</v>
      </c>
      <c r="R1189" t="str">
        <f t="shared" si="103"/>
        <v/>
      </c>
      <c r="S1189">
        <f>Sheet9!B624</f>
        <v>0</v>
      </c>
      <c r="T1189" t="s">
        <v>197</v>
      </c>
      <c r="U1189" t="s">
        <v>198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Sheet9!D625</f>
        <v>0</v>
      </c>
      <c r="O1190">
        <f>Sheet9!E625</f>
        <v>0</v>
      </c>
      <c r="P1190" t="str">
        <f>IFERROR(VLOOKUP(O1190,Sheet6!A:B,2,0),"")</f>
        <v/>
      </c>
      <c r="Q1190">
        <f>Sheet9!A625</f>
        <v>0</v>
      </c>
      <c r="R1190" t="str">
        <f t="shared" si="103"/>
        <v/>
      </c>
      <c r="S1190">
        <f>Sheet9!B625</f>
        <v>0</v>
      </c>
      <c r="T1190" t="s">
        <v>197</v>
      </c>
      <c r="U1190" t="s">
        <v>198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Sheet9!D626</f>
        <v>0</v>
      </c>
      <c r="O1191">
        <f>Sheet9!E626</f>
        <v>0</v>
      </c>
      <c r="P1191" t="str">
        <f>IFERROR(VLOOKUP(O1191,Sheet6!A:B,2,0),"")</f>
        <v/>
      </c>
      <c r="Q1191">
        <f>Sheet9!A626</f>
        <v>0</v>
      </c>
      <c r="R1191" t="str">
        <f t="shared" si="103"/>
        <v/>
      </c>
      <c r="S1191">
        <f>Sheet9!B626</f>
        <v>0</v>
      </c>
      <c r="T1191" t="s">
        <v>197</v>
      </c>
      <c r="U1191" t="s">
        <v>198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Sheet9!D627</f>
        <v>0</v>
      </c>
      <c r="O1192">
        <f>Sheet9!E627</f>
        <v>0</v>
      </c>
      <c r="P1192" t="str">
        <f>IFERROR(VLOOKUP(O1192,Sheet6!A:B,2,0),"")</f>
        <v/>
      </c>
      <c r="Q1192">
        <f>Sheet9!A627</f>
        <v>0</v>
      </c>
      <c r="R1192" t="str">
        <f t="shared" si="103"/>
        <v/>
      </c>
      <c r="S1192">
        <f>Sheet9!B627</f>
        <v>0</v>
      </c>
      <c r="T1192" t="s">
        <v>197</v>
      </c>
      <c r="U1192" t="s">
        <v>198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Sheet9!D628</f>
        <v>0</v>
      </c>
      <c r="O1193">
        <f>Sheet9!E628</f>
        <v>0</v>
      </c>
      <c r="P1193" t="str">
        <f>IFERROR(VLOOKUP(O1193,Sheet6!A:B,2,0),"")</f>
        <v/>
      </c>
      <c r="Q1193">
        <f>Sheet9!A628</f>
        <v>0</v>
      </c>
      <c r="R1193" t="str">
        <f t="shared" si="103"/>
        <v/>
      </c>
      <c r="S1193">
        <f>Sheet9!B628</f>
        <v>0</v>
      </c>
      <c r="T1193" t="s">
        <v>197</v>
      </c>
      <c r="U1193" t="s">
        <v>198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Sheet9!D629</f>
        <v>0</v>
      </c>
      <c r="O1194">
        <f>Sheet9!E629</f>
        <v>0</v>
      </c>
      <c r="P1194" t="str">
        <f>IFERROR(VLOOKUP(O1194,Sheet6!A:B,2,0),"")</f>
        <v/>
      </c>
      <c r="Q1194">
        <f>Sheet9!A629</f>
        <v>0</v>
      </c>
      <c r="R1194" t="str">
        <f t="shared" si="103"/>
        <v/>
      </c>
      <c r="S1194">
        <f>Sheet9!B629</f>
        <v>0</v>
      </c>
      <c r="T1194" t="s">
        <v>197</v>
      </c>
      <c r="U1194" t="s">
        <v>198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Sheet9!D630</f>
        <v>0</v>
      </c>
      <c r="O1195">
        <f>Sheet9!E630</f>
        <v>0</v>
      </c>
      <c r="P1195" t="str">
        <f>IFERROR(VLOOKUP(O1195,Sheet6!A:B,2,0),"")</f>
        <v/>
      </c>
      <c r="Q1195">
        <f>Sheet9!A630</f>
        <v>0</v>
      </c>
      <c r="R1195" t="str">
        <f t="shared" si="103"/>
        <v/>
      </c>
      <c r="S1195">
        <f>Sheet9!B630</f>
        <v>0</v>
      </c>
      <c r="T1195" t="s">
        <v>197</v>
      </c>
      <c r="U1195" t="s">
        <v>198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Sheet9!D631</f>
        <v>0</v>
      </c>
      <c r="O1196">
        <f>Sheet9!E631</f>
        <v>0</v>
      </c>
      <c r="P1196" t="str">
        <f>IFERROR(VLOOKUP(O1196,Sheet6!A:B,2,0),"")</f>
        <v/>
      </c>
      <c r="Q1196">
        <f>Sheet9!A631</f>
        <v>0</v>
      </c>
      <c r="R1196" t="str">
        <f t="shared" si="103"/>
        <v/>
      </c>
      <c r="S1196">
        <f>Sheet9!B631</f>
        <v>0</v>
      </c>
      <c r="T1196" t="s">
        <v>197</v>
      </c>
      <c r="U1196" t="s">
        <v>198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Sheet9!D632</f>
        <v>0</v>
      </c>
      <c r="O1197">
        <f>Sheet9!E632</f>
        <v>0</v>
      </c>
      <c r="P1197" t="str">
        <f>IFERROR(VLOOKUP(O1197,Sheet6!A:B,2,0),"")</f>
        <v/>
      </c>
      <c r="Q1197">
        <f>Sheet9!A632</f>
        <v>0</v>
      </c>
      <c r="R1197" t="str">
        <f t="shared" si="103"/>
        <v/>
      </c>
      <c r="S1197">
        <f>Sheet9!B632</f>
        <v>0</v>
      </c>
      <c r="T1197" t="s">
        <v>197</v>
      </c>
      <c r="U1197" t="s">
        <v>198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Sheet9!D633</f>
        <v>0</v>
      </c>
      <c r="O1198">
        <f>Sheet9!E633</f>
        <v>0</v>
      </c>
      <c r="P1198" t="str">
        <f>IFERROR(VLOOKUP(O1198,Sheet6!A:B,2,0),"")</f>
        <v/>
      </c>
      <c r="Q1198">
        <f>Sheet9!A633</f>
        <v>0</v>
      </c>
      <c r="R1198" t="str">
        <f t="shared" si="103"/>
        <v/>
      </c>
      <c r="S1198">
        <f>Sheet9!B633</f>
        <v>0</v>
      </c>
      <c r="T1198" t="s">
        <v>197</v>
      </c>
      <c r="U1198" t="s">
        <v>198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Sheet9!D634</f>
        <v>0</v>
      </c>
      <c r="O1199">
        <f>Sheet9!E634</f>
        <v>0</v>
      </c>
      <c r="P1199" t="str">
        <f>IFERROR(VLOOKUP(O1199,Sheet6!A:B,2,0),"")</f>
        <v/>
      </c>
      <c r="Q1199">
        <f>Sheet9!A634</f>
        <v>0</v>
      </c>
      <c r="R1199" t="str">
        <f t="shared" si="103"/>
        <v/>
      </c>
      <c r="S1199">
        <f>Sheet9!B634</f>
        <v>0</v>
      </c>
      <c r="T1199" t="s">
        <v>197</v>
      </c>
      <c r="U1199" t="s">
        <v>198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Sheet9!D635</f>
        <v>0</v>
      </c>
      <c r="O1200">
        <f>Sheet9!E635</f>
        <v>0</v>
      </c>
      <c r="P1200" t="str">
        <f>IFERROR(VLOOKUP(O1200,Sheet6!A:B,2,0),"")</f>
        <v/>
      </c>
      <c r="Q1200">
        <f>Sheet9!A635</f>
        <v>0</v>
      </c>
      <c r="R1200" t="str">
        <f t="shared" si="103"/>
        <v/>
      </c>
      <c r="S1200">
        <f>Sheet9!B635</f>
        <v>0</v>
      </c>
      <c r="T1200" t="s">
        <v>197</v>
      </c>
      <c r="U1200" t="s">
        <v>198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Sheet9!D636</f>
        <v>0</v>
      </c>
      <c r="O1201">
        <f>Sheet9!E636</f>
        <v>0</v>
      </c>
      <c r="P1201" t="str">
        <f>IFERROR(VLOOKUP(O1201,Sheet6!A:B,2,0),"")</f>
        <v/>
      </c>
      <c r="Q1201">
        <f>Sheet9!A636</f>
        <v>0</v>
      </c>
      <c r="R1201" t="str">
        <f t="shared" si="103"/>
        <v/>
      </c>
      <c r="S1201">
        <f>Sheet9!B636</f>
        <v>0</v>
      </c>
      <c r="T1201" t="s">
        <v>197</v>
      </c>
      <c r="U1201" t="s">
        <v>198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Sheet9!D637</f>
        <v>0</v>
      </c>
      <c r="O1202">
        <f>Sheet9!E637</f>
        <v>0</v>
      </c>
      <c r="P1202" t="str">
        <f>IFERROR(VLOOKUP(O1202,Sheet6!A:B,2,0),"")</f>
        <v/>
      </c>
      <c r="Q1202">
        <f>Sheet9!A637</f>
        <v>0</v>
      </c>
      <c r="R1202" t="str">
        <f t="shared" si="103"/>
        <v/>
      </c>
      <c r="S1202">
        <f>Sheet9!B637</f>
        <v>0</v>
      </c>
      <c r="T1202" t="s">
        <v>197</v>
      </c>
      <c r="U1202" t="s">
        <v>198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Sheet9!D638</f>
        <v>0</v>
      </c>
      <c r="O1203">
        <f>Sheet9!E638</f>
        <v>0</v>
      </c>
      <c r="P1203" t="str">
        <f>IFERROR(VLOOKUP(O1203,Sheet6!A:B,2,0),"")</f>
        <v/>
      </c>
      <c r="Q1203">
        <f>Sheet9!A638</f>
        <v>0</v>
      </c>
      <c r="R1203" t="str">
        <f t="shared" si="103"/>
        <v/>
      </c>
      <c r="S1203">
        <f>Sheet9!B638</f>
        <v>0</v>
      </c>
      <c r="T1203" t="s">
        <v>197</v>
      </c>
      <c r="U1203" t="s">
        <v>198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Sheet9!D639</f>
        <v>0</v>
      </c>
      <c r="O1204">
        <f>Sheet9!E639</f>
        <v>0</v>
      </c>
      <c r="P1204" t="str">
        <f>IFERROR(VLOOKUP(O1204,Sheet6!A:B,2,0),"")</f>
        <v/>
      </c>
      <c r="Q1204">
        <f>Sheet9!A639</f>
        <v>0</v>
      </c>
      <c r="R1204" t="str">
        <f t="shared" si="103"/>
        <v/>
      </c>
      <c r="S1204">
        <f>Sheet9!B639</f>
        <v>0</v>
      </c>
      <c r="T1204" t="s">
        <v>197</v>
      </c>
      <c r="U1204" t="s">
        <v>198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Sheet9!D640</f>
        <v>0</v>
      </c>
      <c r="O1205">
        <f>Sheet9!E640</f>
        <v>0</v>
      </c>
      <c r="P1205" t="str">
        <f>IFERROR(VLOOKUP(O1205,Sheet6!A:B,2,0),"")</f>
        <v/>
      </c>
      <c r="Q1205">
        <f>Sheet9!A640</f>
        <v>0</v>
      </c>
      <c r="R1205" t="str">
        <f t="shared" si="103"/>
        <v/>
      </c>
      <c r="S1205">
        <f>Sheet9!B640</f>
        <v>0</v>
      </c>
      <c r="T1205" t="s">
        <v>197</v>
      </c>
      <c r="U1205" t="s">
        <v>198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Sheet9!D641</f>
        <v>0</v>
      </c>
      <c r="O1206">
        <f>Sheet9!E641</f>
        <v>0</v>
      </c>
      <c r="P1206" t="str">
        <f>IFERROR(VLOOKUP(O1206,Sheet6!A:B,2,0),"")</f>
        <v/>
      </c>
      <c r="Q1206">
        <f>Sheet9!A641</f>
        <v>0</v>
      </c>
      <c r="R1206" t="str">
        <f t="shared" si="103"/>
        <v/>
      </c>
      <c r="S1206">
        <f>Sheet9!B641</f>
        <v>0</v>
      </c>
      <c r="T1206" t="s">
        <v>197</v>
      </c>
      <c r="U1206" t="s">
        <v>198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Sheet9!D642</f>
        <v>0</v>
      </c>
      <c r="O1207">
        <f>Sheet9!E642</f>
        <v>0</v>
      </c>
      <c r="P1207" t="str">
        <f>IFERROR(VLOOKUP(O1207,Sheet6!A:B,2,0),"")</f>
        <v/>
      </c>
      <c r="Q1207">
        <f>Sheet9!A642</f>
        <v>0</v>
      </c>
      <c r="R1207" t="str">
        <f t="shared" si="103"/>
        <v/>
      </c>
      <c r="S1207">
        <f>Sheet9!B642</f>
        <v>0</v>
      </c>
      <c r="T1207" t="s">
        <v>197</v>
      </c>
      <c r="U1207" t="s">
        <v>198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Sheet9!D643</f>
        <v>0</v>
      </c>
      <c r="O1208">
        <f>Sheet9!E643</f>
        <v>0</v>
      </c>
      <c r="P1208" t="str">
        <f>IFERROR(VLOOKUP(O1208,Sheet6!A:B,2,0),"")</f>
        <v/>
      </c>
      <c r="Q1208">
        <f>Sheet9!A643</f>
        <v>0</v>
      </c>
      <c r="R1208" t="str">
        <f t="shared" si="103"/>
        <v/>
      </c>
      <c r="S1208">
        <f>Sheet9!B643</f>
        <v>0</v>
      </c>
      <c r="T1208" t="s">
        <v>197</v>
      </c>
      <c r="U1208" t="s">
        <v>198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Sheet9!D644</f>
        <v>0</v>
      </c>
      <c r="O1209">
        <f>Sheet9!E644</f>
        <v>0</v>
      </c>
      <c r="P1209" t="str">
        <f>IFERROR(VLOOKUP(O1209,Sheet6!A:B,2,0),"")</f>
        <v/>
      </c>
      <c r="Q1209">
        <f>Sheet9!A644</f>
        <v>0</v>
      </c>
      <c r="R1209" t="str">
        <f t="shared" si="103"/>
        <v/>
      </c>
      <c r="S1209">
        <f>Sheet9!B644</f>
        <v>0</v>
      </c>
      <c r="T1209" t="s">
        <v>197</v>
      </c>
      <c r="U1209" t="s">
        <v>198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Sheet9!D645</f>
        <v>0</v>
      </c>
      <c r="O1210">
        <f>Sheet9!E645</f>
        <v>0</v>
      </c>
      <c r="P1210" t="str">
        <f>IFERROR(VLOOKUP(O1210,Sheet6!A:B,2,0),"")</f>
        <v/>
      </c>
      <c r="Q1210">
        <f>Sheet9!A645</f>
        <v>0</v>
      </c>
      <c r="R1210" t="str">
        <f t="shared" si="103"/>
        <v/>
      </c>
      <c r="S1210">
        <f>Sheet9!B645</f>
        <v>0</v>
      </c>
      <c r="T1210" t="s">
        <v>197</v>
      </c>
      <c r="U1210" t="s">
        <v>198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Sheet9!D646</f>
        <v>0</v>
      </c>
      <c r="O1211">
        <f>Sheet9!E646</f>
        <v>0</v>
      </c>
      <c r="P1211" t="str">
        <f>IFERROR(VLOOKUP(O1211,Sheet6!A:B,2,0),"")</f>
        <v/>
      </c>
      <c r="Q1211">
        <f>Sheet9!A646</f>
        <v>0</v>
      </c>
      <c r="R1211" t="str">
        <f t="shared" ref="R1211:R1274" si="108">IFERROR(VLOOKUP(Q1211,AG:AH,2,0),"")</f>
        <v/>
      </c>
      <c r="S1211">
        <f>Sheet9!B646</f>
        <v>0</v>
      </c>
      <c r="T1211" t="s">
        <v>197</v>
      </c>
      <c r="U1211" t="s">
        <v>198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Sheet9!D647</f>
        <v>0</v>
      </c>
      <c r="O1212">
        <f>Sheet9!E647</f>
        <v>0</v>
      </c>
      <c r="P1212" t="str">
        <f>IFERROR(VLOOKUP(O1212,Sheet6!A:B,2,0),"")</f>
        <v/>
      </c>
      <c r="Q1212">
        <f>Sheet9!A647</f>
        <v>0</v>
      </c>
      <c r="R1212" t="str">
        <f t="shared" si="108"/>
        <v/>
      </c>
      <c r="S1212">
        <f>Sheet9!B647</f>
        <v>0</v>
      </c>
      <c r="T1212" t="s">
        <v>197</v>
      </c>
      <c r="U1212" t="s">
        <v>198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Sheet9!D648</f>
        <v>0</v>
      </c>
      <c r="O1213">
        <f>Sheet9!E648</f>
        <v>0</v>
      </c>
      <c r="P1213" t="str">
        <f>IFERROR(VLOOKUP(O1213,Sheet6!A:B,2,0),"")</f>
        <v/>
      </c>
      <c r="Q1213">
        <f>Sheet9!A648</f>
        <v>0</v>
      </c>
      <c r="R1213" t="str">
        <f t="shared" si="108"/>
        <v/>
      </c>
      <c r="S1213">
        <f>Sheet9!B648</f>
        <v>0</v>
      </c>
      <c r="T1213" t="s">
        <v>197</v>
      </c>
      <c r="U1213" t="s">
        <v>198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Sheet9!D649</f>
        <v>0</v>
      </c>
      <c r="O1214">
        <f>Sheet9!E649</f>
        <v>0</v>
      </c>
      <c r="P1214" t="str">
        <f>IFERROR(VLOOKUP(O1214,Sheet6!A:B,2,0),"")</f>
        <v/>
      </c>
      <c r="Q1214">
        <f>Sheet9!A649</f>
        <v>0</v>
      </c>
      <c r="R1214" t="str">
        <f t="shared" si="108"/>
        <v/>
      </c>
      <c r="S1214">
        <f>Sheet9!B649</f>
        <v>0</v>
      </c>
      <c r="T1214" t="s">
        <v>197</v>
      </c>
      <c r="U1214" t="s">
        <v>198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Sheet9!D650</f>
        <v>0</v>
      </c>
      <c r="O1215">
        <f>Sheet9!E650</f>
        <v>0</v>
      </c>
      <c r="P1215" t="str">
        <f>IFERROR(VLOOKUP(O1215,Sheet6!A:B,2,0),"")</f>
        <v/>
      </c>
      <c r="Q1215">
        <f>Sheet9!A650</f>
        <v>0</v>
      </c>
      <c r="R1215" t="str">
        <f t="shared" si="108"/>
        <v/>
      </c>
      <c r="S1215">
        <f>Sheet9!B650</f>
        <v>0</v>
      </c>
      <c r="T1215" t="s">
        <v>197</v>
      </c>
      <c r="U1215" t="s">
        <v>198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Sheet9!D651</f>
        <v>0</v>
      </c>
      <c r="O1216">
        <f>Sheet9!E651</f>
        <v>0</v>
      </c>
      <c r="P1216" t="str">
        <f>IFERROR(VLOOKUP(O1216,Sheet6!A:B,2,0),"")</f>
        <v/>
      </c>
      <c r="Q1216">
        <f>Sheet9!A651</f>
        <v>0</v>
      </c>
      <c r="R1216" t="str">
        <f t="shared" si="108"/>
        <v/>
      </c>
      <c r="S1216">
        <f>Sheet9!B651</f>
        <v>0</v>
      </c>
      <c r="T1216" t="s">
        <v>197</v>
      </c>
      <c r="U1216" t="s">
        <v>198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Sheet9!D652</f>
        <v>0</v>
      </c>
      <c r="O1217">
        <f>Sheet9!E652</f>
        <v>0</v>
      </c>
      <c r="P1217" t="str">
        <f>IFERROR(VLOOKUP(O1217,Sheet6!A:B,2,0),"")</f>
        <v/>
      </c>
      <c r="Q1217">
        <f>Sheet9!A652</f>
        <v>0</v>
      </c>
      <c r="R1217" t="str">
        <f t="shared" si="108"/>
        <v/>
      </c>
      <c r="S1217">
        <f>Sheet9!B652</f>
        <v>0</v>
      </c>
      <c r="T1217" t="s">
        <v>197</v>
      </c>
      <c r="U1217" t="s">
        <v>198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Sheet9!D653</f>
        <v>0</v>
      </c>
      <c r="O1218">
        <f>Sheet9!E653</f>
        <v>0</v>
      </c>
      <c r="P1218" t="str">
        <f>IFERROR(VLOOKUP(O1218,Sheet6!A:B,2,0),"")</f>
        <v/>
      </c>
      <c r="Q1218">
        <f>Sheet9!A653</f>
        <v>0</v>
      </c>
      <c r="R1218" t="str">
        <f t="shared" si="108"/>
        <v/>
      </c>
      <c r="S1218">
        <f>Sheet9!B653</f>
        <v>0</v>
      </c>
      <c r="T1218" t="s">
        <v>197</v>
      </c>
      <c r="U1218" t="s">
        <v>198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Sheet9!D654</f>
        <v>0</v>
      </c>
      <c r="O1219">
        <f>Sheet9!E654</f>
        <v>0</v>
      </c>
      <c r="P1219" t="str">
        <f>IFERROR(VLOOKUP(O1219,Sheet6!A:B,2,0),"")</f>
        <v/>
      </c>
      <c r="Q1219">
        <f>Sheet9!A654</f>
        <v>0</v>
      </c>
      <c r="R1219" t="str">
        <f t="shared" si="108"/>
        <v/>
      </c>
      <c r="S1219">
        <f>Sheet9!B654</f>
        <v>0</v>
      </c>
      <c r="T1219" t="s">
        <v>197</v>
      </c>
      <c r="U1219" t="s">
        <v>198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Sheet9!D655</f>
        <v>0</v>
      </c>
      <c r="O1220">
        <f>Sheet9!E655</f>
        <v>0</v>
      </c>
      <c r="P1220" t="str">
        <f>IFERROR(VLOOKUP(O1220,Sheet6!A:B,2,0),"")</f>
        <v/>
      </c>
      <c r="Q1220">
        <f>Sheet9!A655</f>
        <v>0</v>
      </c>
      <c r="R1220" t="str">
        <f t="shared" si="108"/>
        <v/>
      </c>
      <c r="S1220">
        <f>Sheet9!B655</f>
        <v>0</v>
      </c>
      <c r="T1220" t="s">
        <v>197</v>
      </c>
      <c r="U1220" t="s">
        <v>198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Sheet9!D656</f>
        <v>0</v>
      </c>
      <c r="O1221">
        <f>Sheet9!E656</f>
        <v>0</v>
      </c>
      <c r="P1221" t="str">
        <f>IFERROR(VLOOKUP(O1221,Sheet6!A:B,2,0),"")</f>
        <v/>
      </c>
      <c r="Q1221">
        <f>Sheet9!A656</f>
        <v>0</v>
      </c>
      <c r="R1221" t="str">
        <f t="shared" si="108"/>
        <v/>
      </c>
      <c r="S1221">
        <f>Sheet9!B656</f>
        <v>0</v>
      </c>
      <c r="T1221" t="s">
        <v>197</v>
      </c>
      <c r="U1221" t="s">
        <v>198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Sheet9!D657</f>
        <v>0</v>
      </c>
      <c r="O1222">
        <f>Sheet9!E657</f>
        <v>0</v>
      </c>
      <c r="P1222" t="str">
        <f>IFERROR(VLOOKUP(O1222,Sheet6!A:B,2,0),"")</f>
        <v/>
      </c>
      <c r="Q1222">
        <f>Sheet9!A657</f>
        <v>0</v>
      </c>
      <c r="R1222" t="str">
        <f t="shared" si="108"/>
        <v/>
      </c>
      <c r="S1222">
        <f>Sheet9!B657</f>
        <v>0</v>
      </c>
      <c r="T1222" t="s">
        <v>197</v>
      </c>
      <c r="U1222" t="s">
        <v>198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Sheet9!D658</f>
        <v>0</v>
      </c>
      <c r="O1223">
        <f>Sheet9!E658</f>
        <v>0</v>
      </c>
      <c r="P1223" t="str">
        <f>IFERROR(VLOOKUP(O1223,Sheet6!A:B,2,0),"")</f>
        <v/>
      </c>
      <c r="Q1223">
        <f>Sheet9!A658</f>
        <v>0</v>
      </c>
      <c r="R1223" t="str">
        <f t="shared" si="108"/>
        <v/>
      </c>
      <c r="S1223">
        <f>Sheet9!B658</f>
        <v>0</v>
      </c>
      <c r="T1223" t="s">
        <v>197</v>
      </c>
      <c r="U1223" t="s">
        <v>198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Sheet9!D659</f>
        <v>0</v>
      </c>
      <c r="O1224">
        <f>Sheet9!E659</f>
        <v>0</v>
      </c>
      <c r="P1224" t="str">
        <f>IFERROR(VLOOKUP(O1224,Sheet6!A:B,2,0),"")</f>
        <v/>
      </c>
      <c r="Q1224">
        <f>Sheet9!A659</f>
        <v>0</v>
      </c>
      <c r="R1224" t="str">
        <f t="shared" si="108"/>
        <v/>
      </c>
      <c r="S1224">
        <f>Sheet9!B659</f>
        <v>0</v>
      </c>
      <c r="T1224" t="s">
        <v>197</v>
      </c>
      <c r="U1224" t="s">
        <v>198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Sheet9!D660</f>
        <v>0</v>
      </c>
      <c r="O1225">
        <f>Sheet9!E660</f>
        <v>0</v>
      </c>
      <c r="P1225" t="str">
        <f>IFERROR(VLOOKUP(O1225,Sheet6!A:B,2,0),"")</f>
        <v/>
      </c>
      <c r="Q1225">
        <f>Sheet9!A660</f>
        <v>0</v>
      </c>
      <c r="R1225" t="str">
        <f t="shared" si="108"/>
        <v/>
      </c>
      <c r="S1225">
        <f>Sheet9!B660</f>
        <v>0</v>
      </c>
      <c r="T1225" t="s">
        <v>197</v>
      </c>
      <c r="U1225" t="s">
        <v>198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Sheet9!D661</f>
        <v>0</v>
      </c>
      <c r="O1226">
        <f>Sheet9!E661</f>
        <v>0</v>
      </c>
      <c r="P1226" t="str">
        <f>IFERROR(VLOOKUP(O1226,Sheet6!A:B,2,0),"")</f>
        <v/>
      </c>
      <c r="Q1226">
        <f>Sheet9!A661</f>
        <v>0</v>
      </c>
      <c r="R1226" t="str">
        <f t="shared" si="108"/>
        <v/>
      </c>
      <c r="S1226">
        <f>Sheet9!B661</f>
        <v>0</v>
      </c>
      <c r="T1226" t="s">
        <v>197</v>
      </c>
      <c r="U1226" t="s">
        <v>198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Sheet9!D662</f>
        <v>0</v>
      </c>
      <c r="O1227">
        <f>Sheet9!E662</f>
        <v>0</v>
      </c>
      <c r="P1227" t="str">
        <f>IFERROR(VLOOKUP(O1227,Sheet6!A:B,2,0),"")</f>
        <v/>
      </c>
      <c r="Q1227">
        <f>Sheet9!A662</f>
        <v>0</v>
      </c>
      <c r="R1227" t="str">
        <f t="shared" si="108"/>
        <v/>
      </c>
      <c r="S1227">
        <f>Sheet9!B662</f>
        <v>0</v>
      </c>
      <c r="T1227" t="s">
        <v>197</v>
      </c>
      <c r="U1227" t="s">
        <v>198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Sheet9!D663</f>
        <v>0</v>
      </c>
      <c r="O1228">
        <f>Sheet9!E663</f>
        <v>0</v>
      </c>
      <c r="P1228" t="str">
        <f>IFERROR(VLOOKUP(O1228,Sheet6!A:B,2,0),"")</f>
        <v/>
      </c>
      <c r="Q1228">
        <f>Sheet9!A663</f>
        <v>0</v>
      </c>
      <c r="R1228" t="str">
        <f t="shared" si="108"/>
        <v/>
      </c>
      <c r="S1228">
        <f>Sheet9!B663</f>
        <v>0</v>
      </c>
      <c r="T1228" t="s">
        <v>197</v>
      </c>
      <c r="U1228" t="s">
        <v>198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Sheet9!D664</f>
        <v>0</v>
      </c>
      <c r="O1229">
        <f>Sheet9!E664</f>
        <v>0</v>
      </c>
      <c r="P1229" t="str">
        <f>IFERROR(VLOOKUP(O1229,Sheet6!A:B,2,0),"")</f>
        <v/>
      </c>
      <c r="Q1229">
        <f>Sheet9!A664</f>
        <v>0</v>
      </c>
      <c r="R1229" t="str">
        <f t="shared" si="108"/>
        <v/>
      </c>
      <c r="S1229">
        <f>Sheet9!B664</f>
        <v>0</v>
      </c>
      <c r="T1229" t="s">
        <v>197</v>
      </c>
      <c r="U1229" t="s">
        <v>198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Sheet9!D665</f>
        <v>0</v>
      </c>
      <c r="O1230">
        <f>Sheet9!E665</f>
        <v>0</v>
      </c>
      <c r="P1230" t="str">
        <f>IFERROR(VLOOKUP(O1230,Sheet6!A:B,2,0),"")</f>
        <v/>
      </c>
      <c r="Q1230">
        <f>Sheet9!A665</f>
        <v>0</v>
      </c>
      <c r="R1230" t="str">
        <f t="shared" si="108"/>
        <v/>
      </c>
      <c r="S1230">
        <f>Sheet9!B665</f>
        <v>0</v>
      </c>
      <c r="T1230" t="s">
        <v>197</v>
      </c>
      <c r="U1230" t="s">
        <v>198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Sheet9!D666</f>
        <v>0</v>
      </c>
      <c r="O1231">
        <f>Sheet9!E666</f>
        <v>0</v>
      </c>
      <c r="P1231" t="str">
        <f>IFERROR(VLOOKUP(O1231,Sheet6!A:B,2,0),"")</f>
        <v/>
      </c>
      <c r="Q1231">
        <f>Sheet9!A666</f>
        <v>0</v>
      </c>
      <c r="R1231" t="str">
        <f t="shared" si="108"/>
        <v/>
      </c>
      <c r="S1231">
        <f>Sheet9!B666</f>
        <v>0</v>
      </c>
      <c r="T1231" t="s">
        <v>197</v>
      </c>
      <c r="U1231" t="s">
        <v>198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Sheet9!D667</f>
        <v>0</v>
      </c>
      <c r="O1232">
        <f>Sheet9!E667</f>
        <v>0</v>
      </c>
      <c r="P1232" t="str">
        <f>IFERROR(VLOOKUP(O1232,Sheet6!A:B,2,0),"")</f>
        <v/>
      </c>
      <c r="Q1232">
        <f>Sheet9!A667</f>
        <v>0</v>
      </c>
      <c r="R1232" t="str">
        <f t="shared" si="108"/>
        <v/>
      </c>
      <c r="S1232">
        <f>Sheet9!B667</f>
        <v>0</v>
      </c>
      <c r="T1232" t="s">
        <v>197</v>
      </c>
      <c r="U1232" t="s">
        <v>198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Sheet9!D668</f>
        <v>0</v>
      </c>
      <c r="O1233">
        <f>Sheet9!E668</f>
        <v>0</v>
      </c>
      <c r="P1233" t="str">
        <f>IFERROR(VLOOKUP(O1233,Sheet6!A:B,2,0),"")</f>
        <v/>
      </c>
      <c r="Q1233">
        <f>Sheet9!A668</f>
        <v>0</v>
      </c>
      <c r="R1233" t="str">
        <f t="shared" si="108"/>
        <v/>
      </c>
      <c r="S1233">
        <f>Sheet9!B668</f>
        <v>0</v>
      </c>
      <c r="T1233" t="s">
        <v>197</v>
      </c>
      <c r="U1233" t="s">
        <v>198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Sheet9!D669</f>
        <v>0</v>
      </c>
      <c r="O1234">
        <f>Sheet9!E669</f>
        <v>0</v>
      </c>
      <c r="P1234" t="str">
        <f>IFERROR(VLOOKUP(O1234,Sheet6!A:B,2,0),"")</f>
        <v/>
      </c>
      <c r="Q1234">
        <f>Sheet9!A669</f>
        <v>0</v>
      </c>
      <c r="R1234" t="str">
        <f t="shared" si="108"/>
        <v/>
      </c>
      <c r="S1234">
        <f>Sheet9!B669</f>
        <v>0</v>
      </c>
      <c r="T1234" t="s">
        <v>197</v>
      </c>
      <c r="U1234" t="s">
        <v>198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Sheet9!D670</f>
        <v>0</v>
      </c>
      <c r="O1235">
        <f>Sheet9!E670</f>
        <v>0</v>
      </c>
      <c r="P1235" t="str">
        <f>IFERROR(VLOOKUP(O1235,Sheet6!A:B,2,0),"")</f>
        <v/>
      </c>
      <c r="Q1235">
        <f>Sheet9!A670</f>
        <v>0</v>
      </c>
      <c r="R1235" t="str">
        <f t="shared" si="108"/>
        <v/>
      </c>
      <c r="S1235">
        <f>Sheet9!B670</f>
        <v>0</v>
      </c>
      <c r="T1235" t="s">
        <v>197</v>
      </c>
      <c r="U1235" t="s">
        <v>198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Sheet9!D671</f>
        <v>0</v>
      </c>
      <c r="O1236">
        <f>Sheet9!E671</f>
        <v>0</v>
      </c>
      <c r="P1236" t="str">
        <f>IFERROR(VLOOKUP(O1236,Sheet6!A:B,2,0),"")</f>
        <v/>
      </c>
      <c r="Q1236">
        <f>Sheet9!A671</f>
        <v>0</v>
      </c>
      <c r="R1236" t="str">
        <f t="shared" si="108"/>
        <v/>
      </c>
      <c r="S1236">
        <f>Sheet9!B671</f>
        <v>0</v>
      </c>
      <c r="T1236" t="s">
        <v>197</v>
      </c>
      <c r="U1236" t="s">
        <v>198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Sheet9!D672</f>
        <v>0</v>
      </c>
      <c r="O1237">
        <f>Sheet9!E672</f>
        <v>0</v>
      </c>
      <c r="P1237" t="str">
        <f>IFERROR(VLOOKUP(O1237,Sheet6!A:B,2,0),"")</f>
        <v/>
      </c>
      <c r="Q1237">
        <f>Sheet9!A672</f>
        <v>0</v>
      </c>
      <c r="R1237" t="str">
        <f t="shared" si="108"/>
        <v/>
      </c>
      <c r="S1237">
        <f>Sheet9!B672</f>
        <v>0</v>
      </c>
      <c r="T1237" t="s">
        <v>197</v>
      </c>
      <c r="U1237" t="s">
        <v>198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Sheet9!D673</f>
        <v>0</v>
      </c>
      <c r="O1238">
        <f>Sheet9!E673</f>
        <v>0</v>
      </c>
      <c r="P1238" t="str">
        <f>IFERROR(VLOOKUP(O1238,Sheet6!A:B,2,0),"")</f>
        <v/>
      </c>
      <c r="Q1238">
        <f>Sheet9!A673</f>
        <v>0</v>
      </c>
      <c r="R1238" t="str">
        <f t="shared" si="108"/>
        <v/>
      </c>
      <c r="S1238">
        <f>Sheet9!B673</f>
        <v>0</v>
      </c>
      <c r="T1238" t="s">
        <v>197</v>
      </c>
      <c r="U1238" t="s">
        <v>198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Sheet9!D674</f>
        <v>0</v>
      </c>
      <c r="O1239">
        <f>Sheet9!E674</f>
        <v>0</v>
      </c>
      <c r="P1239" t="str">
        <f>IFERROR(VLOOKUP(O1239,Sheet6!A:B,2,0),"")</f>
        <v/>
      </c>
      <c r="Q1239">
        <f>Sheet9!A674</f>
        <v>0</v>
      </c>
      <c r="R1239" t="str">
        <f t="shared" si="108"/>
        <v/>
      </c>
      <c r="S1239">
        <f>Sheet9!B674</f>
        <v>0</v>
      </c>
      <c r="T1239" t="s">
        <v>197</v>
      </c>
      <c r="U1239" t="s">
        <v>198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Sheet9!D675</f>
        <v>0</v>
      </c>
      <c r="O1240">
        <f>Sheet9!E675</f>
        <v>0</v>
      </c>
      <c r="P1240" t="str">
        <f>IFERROR(VLOOKUP(O1240,Sheet6!A:B,2,0),"")</f>
        <v/>
      </c>
      <c r="Q1240">
        <f>Sheet9!A675</f>
        <v>0</v>
      </c>
      <c r="R1240" t="str">
        <f t="shared" si="108"/>
        <v/>
      </c>
      <c r="S1240">
        <f>Sheet9!B675</f>
        <v>0</v>
      </c>
      <c r="T1240" t="s">
        <v>197</v>
      </c>
      <c r="U1240" t="s">
        <v>198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Sheet9!D676</f>
        <v>0</v>
      </c>
      <c r="O1241">
        <f>Sheet9!E676</f>
        <v>0</v>
      </c>
      <c r="P1241" t="str">
        <f>IFERROR(VLOOKUP(O1241,Sheet6!A:B,2,0),"")</f>
        <v/>
      </c>
      <c r="Q1241">
        <f>Sheet9!A676</f>
        <v>0</v>
      </c>
      <c r="R1241" t="str">
        <f t="shared" si="108"/>
        <v/>
      </c>
      <c r="S1241">
        <f>Sheet9!B676</f>
        <v>0</v>
      </c>
      <c r="T1241" t="s">
        <v>197</v>
      </c>
      <c r="U1241" t="s">
        <v>198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Sheet9!D677</f>
        <v>0</v>
      </c>
      <c r="O1242">
        <f>Sheet9!E677</f>
        <v>0</v>
      </c>
      <c r="P1242" t="str">
        <f>IFERROR(VLOOKUP(O1242,Sheet6!A:B,2,0),"")</f>
        <v/>
      </c>
      <c r="Q1242">
        <f>Sheet9!A677</f>
        <v>0</v>
      </c>
      <c r="R1242" t="str">
        <f t="shared" si="108"/>
        <v/>
      </c>
      <c r="S1242">
        <f>Sheet9!B677</f>
        <v>0</v>
      </c>
      <c r="T1242" t="s">
        <v>197</v>
      </c>
      <c r="U1242" t="s">
        <v>198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Sheet9!D678</f>
        <v>0</v>
      </c>
      <c r="O1243">
        <f>Sheet9!E678</f>
        <v>0</v>
      </c>
      <c r="P1243" t="str">
        <f>IFERROR(VLOOKUP(O1243,Sheet6!A:B,2,0),"")</f>
        <v/>
      </c>
      <c r="Q1243">
        <f>Sheet9!A678</f>
        <v>0</v>
      </c>
      <c r="R1243" t="str">
        <f t="shared" si="108"/>
        <v/>
      </c>
      <c r="S1243">
        <f>Sheet9!B678</f>
        <v>0</v>
      </c>
      <c r="T1243" t="s">
        <v>197</v>
      </c>
      <c r="U1243" t="s">
        <v>198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Sheet9!D679</f>
        <v>0</v>
      </c>
      <c r="O1244">
        <f>Sheet9!E679</f>
        <v>0</v>
      </c>
      <c r="P1244" t="str">
        <f>IFERROR(VLOOKUP(O1244,Sheet6!A:B,2,0),"")</f>
        <v/>
      </c>
      <c r="Q1244">
        <f>Sheet9!A679</f>
        <v>0</v>
      </c>
      <c r="R1244" t="str">
        <f t="shared" si="108"/>
        <v/>
      </c>
      <c r="S1244">
        <f>Sheet9!B679</f>
        <v>0</v>
      </c>
      <c r="T1244" t="s">
        <v>197</v>
      </c>
      <c r="U1244" t="s">
        <v>198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Sheet9!D680</f>
        <v>0</v>
      </c>
      <c r="O1245">
        <f>Sheet9!E680</f>
        <v>0</v>
      </c>
      <c r="P1245" t="str">
        <f>IFERROR(VLOOKUP(O1245,Sheet6!A:B,2,0),"")</f>
        <v/>
      </c>
      <c r="Q1245">
        <f>Sheet9!A680</f>
        <v>0</v>
      </c>
      <c r="R1245" t="str">
        <f t="shared" si="108"/>
        <v/>
      </c>
      <c r="S1245">
        <f>Sheet9!B680</f>
        <v>0</v>
      </c>
      <c r="T1245" t="s">
        <v>197</v>
      </c>
      <c r="U1245" t="s">
        <v>198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Sheet9!D681</f>
        <v>0</v>
      </c>
      <c r="O1246">
        <f>Sheet9!E681</f>
        <v>0</v>
      </c>
      <c r="P1246" t="str">
        <f>IFERROR(VLOOKUP(O1246,Sheet6!A:B,2,0),"")</f>
        <v/>
      </c>
      <c r="Q1246">
        <f>Sheet9!A681</f>
        <v>0</v>
      </c>
      <c r="R1246" t="str">
        <f t="shared" si="108"/>
        <v/>
      </c>
      <c r="S1246">
        <f>Sheet9!B681</f>
        <v>0</v>
      </c>
      <c r="T1246" t="s">
        <v>197</v>
      </c>
      <c r="U1246" t="s">
        <v>198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Sheet9!D682</f>
        <v>0</v>
      </c>
      <c r="O1247">
        <f>Sheet9!E682</f>
        <v>0</v>
      </c>
      <c r="P1247" t="str">
        <f>IFERROR(VLOOKUP(O1247,Sheet6!A:B,2,0),"")</f>
        <v/>
      </c>
      <c r="Q1247">
        <f>Sheet9!A682</f>
        <v>0</v>
      </c>
      <c r="R1247" t="str">
        <f t="shared" si="108"/>
        <v/>
      </c>
      <c r="S1247">
        <f>Sheet9!B682</f>
        <v>0</v>
      </c>
      <c r="T1247" t="s">
        <v>197</v>
      </c>
      <c r="U1247" t="s">
        <v>198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Sheet9!D683</f>
        <v>0</v>
      </c>
      <c r="O1248">
        <f>Sheet9!E683</f>
        <v>0</v>
      </c>
      <c r="P1248" t="str">
        <f>IFERROR(VLOOKUP(O1248,Sheet6!A:B,2,0),"")</f>
        <v/>
      </c>
      <c r="Q1248">
        <f>Sheet9!A683</f>
        <v>0</v>
      </c>
      <c r="R1248" t="str">
        <f t="shared" si="108"/>
        <v/>
      </c>
      <c r="S1248">
        <f>Sheet9!B683</f>
        <v>0</v>
      </c>
      <c r="T1248" t="s">
        <v>197</v>
      </c>
      <c r="U1248" t="s">
        <v>198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Sheet9!D684</f>
        <v>0</v>
      </c>
      <c r="O1249">
        <f>Sheet9!E684</f>
        <v>0</v>
      </c>
      <c r="P1249" t="str">
        <f>IFERROR(VLOOKUP(O1249,Sheet6!A:B,2,0),"")</f>
        <v/>
      </c>
      <c r="Q1249">
        <f>Sheet9!A684</f>
        <v>0</v>
      </c>
      <c r="R1249" t="str">
        <f t="shared" si="108"/>
        <v/>
      </c>
      <c r="S1249">
        <f>Sheet9!B684</f>
        <v>0</v>
      </c>
      <c r="T1249" t="s">
        <v>197</v>
      </c>
      <c r="U1249" t="s">
        <v>198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Sheet9!D685</f>
        <v>0</v>
      </c>
      <c r="O1250">
        <f>Sheet9!E685</f>
        <v>0</v>
      </c>
      <c r="P1250" t="str">
        <f>IFERROR(VLOOKUP(O1250,Sheet6!A:B,2,0),"")</f>
        <v/>
      </c>
      <c r="Q1250">
        <f>Sheet9!A685</f>
        <v>0</v>
      </c>
      <c r="R1250" t="str">
        <f t="shared" si="108"/>
        <v/>
      </c>
      <c r="S1250">
        <f>Sheet9!B685</f>
        <v>0</v>
      </c>
      <c r="T1250" t="s">
        <v>197</v>
      </c>
      <c r="U1250" t="s">
        <v>198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Sheet9!D686</f>
        <v>0</v>
      </c>
      <c r="O1251">
        <f>Sheet9!E686</f>
        <v>0</v>
      </c>
      <c r="P1251" t="str">
        <f>IFERROR(VLOOKUP(O1251,Sheet6!A:B,2,0),"")</f>
        <v/>
      </c>
      <c r="Q1251">
        <f>Sheet9!A686</f>
        <v>0</v>
      </c>
      <c r="R1251" t="str">
        <f t="shared" si="108"/>
        <v/>
      </c>
      <c r="S1251">
        <f>Sheet9!B686</f>
        <v>0</v>
      </c>
      <c r="T1251" t="s">
        <v>197</v>
      </c>
      <c r="U1251" t="s">
        <v>198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Sheet9!D687</f>
        <v>0</v>
      </c>
      <c r="O1252">
        <f>Sheet9!E687</f>
        <v>0</v>
      </c>
      <c r="P1252" t="str">
        <f>IFERROR(VLOOKUP(O1252,Sheet6!A:B,2,0),"")</f>
        <v/>
      </c>
      <c r="Q1252">
        <f>Sheet9!A687</f>
        <v>0</v>
      </c>
      <c r="R1252" t="str">
        <f t="shared" si="108"/>
        <v/>
      </c>
      <c r="S1252">
        <f>Sheet9!B687</f>
        <v>0</v>
      </c>
      <c r="T1252" t="s">
        <v>197</v>
      </c>
      <c r="U1252" t="s">
        <v>198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Sheet9!D688</f>
        <v>0</v>
      </c>
      <c r="O1253">
        <f>Sheet9!E688</f>
        <v>0</v>
      </c>
      <c r="P1253" t="str">
        <f>IFERROR(VLOOKUP(O1253,Sheet6!A:B,2,0),"")</f>
        <v/>
      </c>
      <c r="Q1253">
        <f>Sheet9!A688</f>
        <v>0</v>
      </c>
      <c r="R1253" t="str">
        <f t="shared" si="108"/>
        <v/>
      </c>
      <c r="S1253">
        <f>Sheet9!B688</f>
        <v>0</v>
      </c>
      <c r="T1253" t="s">
        <v>197</v>
      </c>
      <c r="U1253" t="s">
        <v>198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Sheet9!D689</f>
        <v>0</v>
      </c>
      <c r="O1254">
        <f>Sheet9!E689</f>
        <v>0</v>
      </c>
      <c r="P1254" t="str">
        <f>IFERROR(VLOOKUP(O1254,Sheet6!A:B,2,0),"")</f>
        <v/>
      </c>
      <c r="Q1254">
        <f>Sheet9!A689</f>
        <v>0</v>
      </c>
      <c r="R1254" t="str">
        <f t="shared" si="108"/>
        <v/>
      </c>
      <c r="S1254">
        <f>Sheet9!B689</f>
        <v>0</v>
      </c>
      <c r="T1254" t="s">
        <v>197</v>
      </c>
      <c r="U1254" t="s">
        <v>198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Sheet9!D690</f>
        <v>0</v>
      </c>
      <c r="O1255">
        <f>Sheet9!E690</f>
        <v>0</v>
      </c>
      <c r="P1255" t="str">
        <f>IFERROR(VLOOKUP(O1255,Sheet6!A:B,2,0),"")</f>
        <v/>
      </c>
      <c r="Q1255">
        <f>Sheet9!A690</f>
        <v>0</v>
      </c>
      <c r="R1255" t="str">
        <f t="shared" si="108"/>
        <v/>
      </c>
      <c r="S1255">
        <f>Sheet9!B690</f>
        <v>0</v>
      </c>
      <c r="T1255" t="s">
        <v>197</v>
      </c>
      <c r="U1255" t="s">
        <v>198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Sheet9!D691</f>
        <v>0</v>
      </c>
      <c r="O1256">
        <f>Sheet9!E691</f>
        <v>0</v>
      </c>
      <c r="P1256" t="str">
        <f>IFERROR(VLOOKUP(O1256,Sheet6!A:B,2,0),"")</f>
        <v/>
      </c>
      <c r="Q1256">
        <f>Sheet9!A691</f>
        <v>0</v>
      </c>
      <c r="R1256" t="str">
        <f t="shared" si="108"/>
        <v/>
      </c>
      <c r="S1256">
        <f>Sheet9!B691</f>
        <v>0</v>
      </c>
      <c r="T1256" t="s">
        <v>197</v>
      </c>
      <c r="U1256" t="s">
        <v>198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Sheet9!D692</f>
        <v>0</v>
      </c>
      <c r="O1257">
        <f>Sheet9!E692</f>
        <v>0</v>
      </c>
      <c r="P1257" t="str">
        <f>IFERROR(VLOOKUP(O1257,Sheet6!A:B,2,0),"")</f>
        <v/>
      </c>
      <c r="Q1257">
        <f>Sheet9!A692</f>
        <v>0</v>
      </c>
      <c r="R1257" t="str">
        <f t="shared" si="108"/>
        <v/>
      </c>
      <c r="S1257">
        <f>Sheet9!B692</f>
        <v>0</v>
      </c>
      <c r="T1257" t="s">
        <v>197</v>
      </c>
      <c r="U1257" t="s">
        <v>198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Sheet9!D693</f>
        <v>0</v>
      </c>
      <c r="O1258">
        <f>Sheet9!E693</f>
        <v>0</v>
      </c>
      <c r="P1258" t="str">
        <f>IFERROR(VLOOKUP(O1258,Sheet6!A:B,2,0),"")</f>
        <v/>
      </c>
      <c r="Q1258">
        <f>Sheet9!A693</f>
        <v>0</v>
      </c>
      <c r="R1258" t="str">
        <f t="shared" si="108"/>
        <v/>
      </c>
      <c r="S1258">
        <f>Sheet9!B693</f>
        <v>0</v>
      </c>
      <c r="T1258" t="s">
        <v>197</v>
      </c>
      <c r="U1258" t="s">
        <v>198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Sheet9!D694</f>
        <v>0</v>
      </c>
      <c r="O1259">
        <f>Sheet9!E694</f>
        <v>0</v>
      </c>
      <c r="P1259" t="str">
        <f>IFERROR(VLOOKUP(O1259,Sheet6!A:B,2,0),"")</f>
        <v/>
      </c>
      <c r="Q1259">
        <f>Sheet9!A694</f>
        <v>0</v>
      </c>
      <c r="R1259" t="str">
        <f t="shared" si="108"/>
        <v/>
      </c>
      <c r="S1259">
        <f>Sheet9!B694</f>
        <v>0</v>
      </c>
      <c r="T1259" t="s">
        <v>197</v>
      </c>
      <c r="U1259" t="s">
        <v>198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Sheet9!D695</f>
        <v>0</v>
      </c>
      <c r="O1260">
        <f>Sheet9!E695</f>
        <v>0</v>
      </c>
      <c r="P1260" t="str">
        <f>IFERROR(VLOOKUP(O1260,Sheet6!A:B,2,0),"")</f>
        <v/>
      </c>
      <c r="Q1260">
        <f>Sheet9!A695</f>
        <v>0</v>
      </c>
      <c r="R1260" t="str">
        <f t="shared" si="108"/>
        <v/>
      </c>
      <c r="S1260">
        <f>Sheet9!B695</f>
        <v>0</v>
      </c>
      <c r="T1260" t="s">
        <v>197</v>
      </c>
      <c r="U1260" t="s">
        <v>198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Sheet9!D696</f>
        <v>0</v>
      </c>
      <c r="O1261">
        <f>Sheet9!E696</f>
        <v>0</v>
      </c>
      <c r="P1261" t="str">
        <f>IFERROR(VLOOKUP(O1261,Sheet6!A:B,2,0),"")</f>
        <v/>
      </c>
      <c r="Q1261">
        <f>Sheet9!A696</f>
        <v>0</v>
      </c>
      <c r="R1261" t="str">
        <f t="shared" si="108"/>
        <v/>
      </c>
      <c r="S1261">
        <f>Sheet9!B696</f>
        <v>0</v>
      </c>
      <c r="T1261" t="s">
        <v>197</v>
      </c>
      <c r="U1261" t="s">
        <v>198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Sheet9!D697</f>
        <v>0</v>
      </c>
      <c r="O1262">
        <f>Sheet9!E697</f>
        <v>0</v>
      </c>
      <c r="P1262" t="str">
        <f>IFERROR(VLOOKUP(O1262,Sheet6!A:B,2,0),"")</f>
        <v/>
      </c>
      <c r="Q1262">
        <f>Sheet9!A697</f>
        <v>0</v>
      </c>
      <c r="R1262" t="str">
        <f t="shared" si="108"/>
        <v/>
      </c>
      <c r="S1262">
        <f>Sheet9!B697</f>
        <v>0</v>
      </c>
      <c r="T1262" t="s">
        <v>197</v>
      </c>
      <c r="U1262" t="s">
        <v>198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Sheet9!D698</f>
        <v>0</v>
      </c>
      <c r="O1263">
        <f>Sheet9!E698</f>
        <v>0</v>
      </c>
      <c r="P1263" t="str">
        <f>IFERROR(VLOOKUP(O1263,Sheet6!A:B,2,0),"")</f>
        <v/>
      </c>
      <c r="Q1263">
        <f>Sheet9!A698</f>
        <v>0</v>
      </c>
      <c r="R1263" t="str">
        <f t="shared" si="108"/>
        <v/>
      </c>
      <c r="S1263">
        <f>Sheet9!B698</f>
        <v>0</v>
      </c>
      <c r="T1263" t="s">
        <v>197</v>
      </c>
      <c r="U1263" t="s">
        <v>198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Sheet9!D699</f>
        <v>0</v>
      </c>
      <c r="O1264">
        <f>Sheet9!E699</f>
        <v>0</v>
      </c>
      <c r="P1264" t="str">
        <f>IFERROR(VLOOKUP(O1264,Sheet6!A:B,2,0),"")</f>
        <v/>
      </c>
      <c r="Q1264">
        <f>Sheet9!A699</f>
        <v>0</v>
      </c>
      <c r="R1264" t="str">
        <f t="shared" si="108"/>
        <v/>
      </c>
      <c r="S1264">
        <f>Sheet9!B699</f>
        <v>0</v>
      </c>
      <c r="T1264" t="s">
        <v>197</v>
      </c>
      <c r="U1264" t="s">
        <v>198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Sheet9!D700</f>
        <v>0</v>
      </c>
      <c r="O1265">
        <f>Sheet9!E700</f>
        <v>0</v>
      </c>
      <c r="P1265" t="str">
        <f>IFERROR(VLOOKUP(O1265,Sheet6!A:B,2,0),"")</f>
        <v/>
      </c>
      <c r="Q1265">
        <f>Sheet9!A700</f>
        <v>0</v>
      </c>
      <c r="R1265" t="str">
        <f t="shared" si="108"/>
        <v/>
      </c>
      <c r="S1265">
        <f>Sheet9!B700</f>
        <v>0</v>
      </c>
      <c r="T1265" t="s">
        <v>197</v>
      </c>
      <c r="U1265" t="s">
        <v>198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Sheet9!D701</f>
        <v>0</v>
      </c>
      <c r="O1266">
        <f>Sheet9!E701</f>
        <v>0</v>
      </c>
      <c r="P1266" t="str">
        <f>IFERROR(VLOOKUP(O1266,Sheet6!A:B,2,0),"")</f>
        <v/>
      </c>
      <c r="Q1266">
        <f>Sheet9!A701</f>
        <v>0</v>
      </c>
      <c r="R1266" t="str">
        <f t="shared" si="108"/>
        <v/>
      </c>
      <c r="S1266">
        <f>Sheet9!B701</f>
        <v>0</v>
      </c>
      <c r="T1266" t="s">
        <v>197</v>
      </c>
      <c r="U1266" t="s">
        <v>198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Sheet9!D702</f>
        <v>0</v>
      </c>
      <c r="O1267">
        <f>Sheet9!E702</f>
        <v>0</v>
      </c>
      <c r="P1267" t="str">
        <f>IFERROR(VLOOKUP(O1267,Sheet6!A:B,2,0),"")</f>
        <v/>
      </c>
      <c r="Q1267">
        <f>Sheet9!A702</f>
        <v>0</v>
      </c>
      <c r="R1267" t="str">
        <f t="shared" si="108"/>
        <v/>
      </c>
      <c r="S1267">
        <f>Sheet9!B702</f>
        <v>0</v>
      </c>
      <c r="T1267" t="s">
        <v>197</v>
      </c>
      <c r="U1267" t="s">
        <v>198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Sheet9!D703</f>
        <v>0</v>
      </c>
      <c r="O1268">
        <f>Sheet9!E703</f>
        <v>0</v>
      </c>
      <c r="P1268" t="str">
        <f>IFERROR(VLOOKUP(O1268,Sheet6!A:B,2,0),"")</f>
        <v/>
      </c>
      <c r="Q1268">
        <f>Sheet9!A703</f>
        <v>0</v>
      </c>
      <c r="R1268" t="str">
        <f t="shared" si="108"/>
        <v/>
      </c>
      <c r="S1268">
        <f>Sheet9!B703</f>
        <v>0</v>
      </c>
      <c r="T1268" t="s">
        <v>197</v>
      </c>
      <c r="U1268" t="s">
        <v>198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Sheet9!D704</f>
        <v>0</v>
      </c>
      <c r="O1269">
        <f>Sheet9!E704</f>
        <v>0</v>
      </c>
      <c r="P1269" t="str">
        <f>IFERROR(VLOOKUP(O1269,Sheet6!A:B,2,0),"")</f>
        <v/>
      </c>
      <c r="Q1269">
        <f>Sheet9!A704</f>
        <v>0</v>
      </c>
      <c r="R1269" t="str">
        <f t="shared" si="108"/>
        <v/>
      </c>
      <c r="S1269">
        <f>Sheet9!B704</f>
        <v>0</v>
      </c>
      <c r="T1269" t="s">
        <v>197</v>
      </c>
      <c r="U1269" t="s">
        <v>198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Sheet9!D705</f>
        <v>0</v>
      </c>
      <c r="O1270">
        <f>Sheet9!E705</f>
        <v>0</v>
      </c>
      <c r="P1270" t="str">
        <f>IFERROR(VLOOKUP(O1270,Sheet6!A:B,2,0),"")</f>
        <v/>
      </c>
      <c r="Q1270">
        <f>Sheet9!A705</f>
        <v>0</v>
      </c>
      <c r="R1270" t="str">
        <f t="shared" si="108"/>
        <v/>
      </c>
      <c r="S1270">
        <f>Sheet9!B705</f>
        <v>0</v>
      </c>
      <c r="T1270" t="s">
        <v>197</v>
      </c>
      <c r="U1270" t="s">
        <v>198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Sheet9!D706</f>
        <v>0</v>
      </c>
      <c r="O1271">
        <f>Sheet9!E706</f>
        <v>0</v>
      </c>
      <c r="P1271" t="str">
        <f>IFERROR(VLOOKUP(O1271,Sheet6!A:B,2,0),"")</f>
        <v/>
      </c>
      <c r="Q1271">
        <f>Sheet9!A706</f>
        <v>0</v>
      </c>
      <c r="R1271" t="str">
        <f t="shared" si="108"/>
        <v/>
      </c>
      <c r="S1271">
        <f>Sheet9!B706</f>
        <v>0</v>
      </c>
      <c r="T1271" t="s">
        <v>197</v>
      </c>
      <c r="U1271" t="s">
        <v>198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Sheet9!D707</f>
        <v>0</v>
      </c>
      <c r="O1272">
        <f>Sheet9!E707</f>
        <v>0</v>
      </c>
      <c r="P1272" t="str">
        <f>IFERROR(VLOOKUP(O1272,Sheet6!A:B,2,0),"")</f>
        <v/>
      </c>
      <c r="Q1272">
        <f>Sheet9!A707</f>
        <v>0</v>
      </c>
      <c r="R1272" t="str">
        <f t="shared" si="108"/>
        <v/>
      </c>
      <c r="S1272">
        <f>Sheet9!B707</f>
        <v>0</v>
      </c>
      <c r="T1272" t="s">
        <v>197</v>
      </c>
      <c r="U1272" t="s">
        <v>198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Sheet9!D708</f>
        <v>0</v>
      </c>
      <c r="O1273">
        <f>Sheet9!E708</f>
        <v>0</v>
      </c>
      <c r="P1273" t="str">
        <f>IFERROR(VLOOKUP(O1273,Sheet6!A:B,2,0),"")</f>
        <v/>
      </c>
      <c r="Q1273">
        <f>Sheet9!A708</f>
        <v>0</v>
      </c>
      <c r="R1273" t="str">
        <f t="shared" si="108"/>
        <v/>
      </c>
      <c r="S1273">
        <f>Sheet9!B708</f>
        <v>0</v>
      </c>
      <c r="T1273" t="s">
        <v>197</v>
      </c>
      <c r="U1273" t="s">
        <v>198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Sheet9!D709</f>
        <v>0</v>
      </c>
      <c r="O1274">
        <f>Sheet9!E709</f>
        <v>0</v>
      </c>
      <c r="P1274" t="str">
        <f>IFERROR(VLOOKUP(O1274,Sheet6!A:B,2,0),"")</f>
        <v/>
      </c>
      <c r="Q1274">
        <f>Sheet9!A709</f>
        <v>0</v>
      </c>
      <c r="R1274" t="str">
        <f t="shared" si="108"/>
        <v/>
      </c>
      <c r="S1274">
        <f>Sheet9!B709</f>
        <v>0</v>
      </c>
      <c r="T1274" t="s">
        <v>197</v>
      </c>
      <c r="U1274" t="s">
        <v>198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Sheet9!D710</f>
        <v>0</v>
      </c>
      <c r="O1275">
        <f>Sheet9!E710</f>
        <v>0</v>
      </c>
      <c r="P1275" t="str">
        <f>IFERROR(VLOOKUP(O1275,Sheet6!A:B,2,0),"")</f>
        <v/>
      </c>
      <c r="Q1275">
        <f>Sheet9!A710</f>
        <v>0</v>
      </c>
      <c r="R1275" t="str">
        <f t="shared" ref="R1275:R1338" si="113">IFERROR(VLOOKUP(Q1275,AG:AH,2,0),"")</f>
        <v/>
      </c>
      <c r="S1275">
        <f>Sheet9!B710</f>
        <v>0</v>
      </c>
      <c r="T1275" t="s">
        <v>197</v>
      </c>
      <c r="U1275" t="s">
        <v>198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Sheet9!D711</f>
        <v>0</v>
      </c>
      <c r="O1276">
        <f>Sheet9!E711</f>
        <v>0</v>
      </c>
      <c r="P1276" t="str">
        <f>IFERROR(VLOOKUP(O1276,Sheet6!A:B,2,0),"")</f>
        <v/>
      </c>
      <c r="Q1276">
        <f>Sheet9!A711</f>
        <v>0</v>
      </c>
      <c r="R1276" t="str">
        <f t="shared" si="113"/>
        <v/>
      </c>
      <c r="S1276">
        <f>Sheet9!B711</f>
        <v>0</v>
      </c>
      <c r="T1276" t="s">
        <v>197</v>
      </c>
      <c r="U1276" t="s">
        <v>198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Sheet9!D712</f>
        <v>0</v>
      </c>
      <c r="O1277">
        <f>Sheet9!E712</f>
        <v>0</v>
      </c>
      <c r="P1277" t="str">
        <f>IFERROR(VLOOKUP(O1277,Sheet6!A:B,2,0),"")</f>
        <v/>
      </c>
      <c r="Q1277">
        <f>Sheet9!A712</f>
        <v>0</v>
      </c>
      <c r="R1277" t="str">
        <f t="shared" si="113"/>
        <v/>
      </c>
      <c r="S1277">
        <f>Sheet9!B712</f>
        <v>0</v>
      </c>
      <c r="T1277" t="s">
        <v>197</v>
      </c>
      <c r="U1277" t="s">
        <v>198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Sheet9!D713</f>
        <v>0</v>
      </c>
      <c r="O1278">
        <f>Sheet9!E713</f>
        <v>0</v>
      </c>
      <c r="P1278" t="str">
        <f>IFERROR(VLOOKUP(O1278,Sheet6!A:B,2,0),"")</f>
        <v/>
      </c>
      <c r="Q1278">
        <f>Sheet9!A713</f>
        <v>0</v>
      </c>
      <c r="R1278" t="str">
        <f t="shared" si="113"/>
        <v/>
      </c>
      <c r="S1278">
        <f>Sheet9!B713</f>
        <v>0</v>
      </c>
      <c r="T1278" t="s">
        <v>197</v>
      </c>
      <c r="U1278" t="s">
        <v>198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Sheet9!D714</f>
        <v>0</v>
      </c>
      <c r="O1279">
        <f>Sheet9!E714</f>
        <v>0</v>
      </c>
      <c r="P1279" t="str">
        <f>IFERROR(VLOOKUP(O1279,Sheet6!A:B,2,0),"")</f>
        <v/>
      </c>
      <c r="Q1279">
        <f>Sheet9!A714</f>
        <v>0</v>
      </c>
      <c r="R1279" t="str">
        <f t="shared" si="113"/>
        <v/>
      </c>
      <c r="S1279">
        <f>Sheet9!B714</f>
        <v>0</v>
      </c>
      <c r="T1279" t="s">
        <v>197</v>
      </c>
      <c r="U1279" t="s">
        <v>198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Sheet9!D715</f>
        <v>0</v>
      </c>
      <c r="O1280">
        <f>Sheet9!E715</f>
        <v>0</v>
      </c>
      <c r="P1280" t="str">
        <f>IFERROR(VLOOKUP(O1280,Sheet6!A:B,2,0),"")</f>
        <v/>
      </c>
      <c r="Q1280">
        <f>Sheet9!A715</f>
        <v>0</v>
      </c>
      <c r="R1280" t="str">
        <f t="shared" si="113"/>
        <v/>
      </c>
      <c r="S1280">
        <f>Sheet9!B715</f>
        <v>0</v>
      </c>
      <c r="T1280" t="s">
        <v>197</v>
      </c>
      <c r="U1280" t="s">
        <v>198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Sheet9!D716</f>
        <v>0</v>
      </c>
      <c r="O1281">
        <f>Sheet9!E716</f>
        <v>0</v>
      </c>
      <c r="P1281" t="str">
        <f>IFERROR(VLOOKUP(O1281,Sheet6!A:B,2,0),"")</f>
        <v/>
      </c>
      <c r="Q1281">
        <f>Sheet9!A716</f>
        <v>0</v>
      </c>
      <c r="R1281" t="str">
        <f t="shared" si="113"/>
        <v/>
      </c>
      <c r="S1281">
        <f>Sheet9!B716</f>
        <v>0</v>
      </c>
      <c r="T1281" t="s">
        <v>197</v>
      </c>
      <c r="U1281" t="s">
        <v>198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Sheet9!D717</f>
        <v>0</v>
      </c>
      <c r="O1282">
        <f>Sheet9!E717</f>
        <v>0</v>
      </c>
      <c r="P1282" t="str">
        <f>IFERROR(VLOOKUP(O1282,Sheet6!A:B,2,0),"")</f>
        <v/>
      </c>
      <c r="Q1282">
        <f>Sheet9!A717</f>
        <v>0</v>
      </c>
      <c r="R1282" t="str">
        <f t="shared" si="113"/>
        <v/>
      </c>
      <c r="S1282">
        <f>Sheet9!B717</f>
        <v>0</v>
      </c>
      <c r="T1282" t="s">
        <v>197</v>
      </c>
      <c r="U1282" t="s">
        <v>198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Sheet9!D718</f>
        <v>0</v>
      </c>
      <c r="O1283">
        <f>Sheet9!E718</f>
        <v>0</v>
      </c>
      <c r="P1283" t="str">
        <f>IFERROR(VLOOKUP(O1283,Sheet6!A:B,2,0),"")</f>
        <v/>
      </c>
      <c r="Q1283">
        <f>Sheet9!A718</f>
        <v>0</v>
      </c>
      <c r="R1283" t="str">
        <f t="shared" si="113"/>
        <v/>
      </c>
      <c r="S1283">
        <f>Sheet9!B718</f>
        <v>0</v>
      </c>
      <c r="T1283" t="s">
        <v>197</v>
      </c>
      <c r="U1283" t="s">
        <v>198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Sheet9!D719</f>
        <v>0</v>
      </c>
      <c r="O1284">
        <f>Sheet9!E719</f>
        <v>0</v>
      </c>
      <c r="P1284" t="str">
        <f>IFERROR(VLOOKUP(O1284,Sheet6!A:B,2,0),"")</f>
        <v/>
      </c>
      <c r="Q1284">
        <f>Sheet9!A719</f>
        <v>0</v>
      </c>
      <c r="R1284" t="str">
        <f t="shared" si="113"/>
        <v/>
      </c>
      <c r="S1284">
        <f>Sheet9!B719</f>
        <v>0</v>
      </c>
      <c r="T1284" t="s">
        <v>197</v>
      </c>
      <c r="U1284" t="s">
        <v>198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Sheet9!D720</f>
        <v>0</v>
      </c>
      <c r="O1285">
        <f>Sheet9!E720</f>
        <v>0</v>
      </c>
      <c r="P1285" t="str">
        <f>IFERROR(VLOOKUP(O1285,Sheet6!A:B,2,0),"")</f>
        <v/>
      </c>
      <c r="Q1285">
        <f>Sheet9!A720</f>
        <v>0</v>
      </c>
      <c r="R1285" t="str">
        <f t="shared" si="113"/>
        <v/>
      </c>
      <c r="S1285">
        <f>Sheet9!B720</f>
        <v>0</v>
      </c>
      <c r="T1285" t="s">
        <v>197</v>
      </c>
      <c r="U1285" t="s">
        <v>198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Sheet9!D721</f>
        <v>0</v>
      </c>
      <c r="O1286">
        <f>Sheet9!E721</f>
        <v>0</v>
      </c>
      <c r="P1286" t="str">
        <f>IFERROR(VLOOKUP(O1286,Sheet6!A:B,2,0),"")</f>
        <v/>
      </c>
      <c r="Q1286">
        <f>Sheet9!A721</f>
        <v>0</v>
      </c>
      <c r="R1286" t="str">
        <f t="shared" si="113"/>
        <v/>
      </c>
      <c r="S1286">
        <f>Sheet9!B721</f>
        <v>0</v>
      </c>
      <c r="T1286" t="s">
        <v>197</v>
      </c>
      <c r="U1286" t="s">
        <v>198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Sheet9!D722</f>
        <v>0</v>
      </c>
      <c r="O1287">
        <f>Sheet9!E722</f>
        <v>0</v>
      </c>
      <c r="P1287" t="str">
        <f>IFERROR(VLOOKUP(O1287,Sheet6!A:B,2,0),"")</f>
        <v/>
      </c>
      <c r="Q1287">
        <f>Sheet9!A722</f>
        <v>0</v>
      </c>
      <c r="R1287" t="str">
        <f t="shared" si="113"/>
        <v/>
      </c>
      <c r="S1287">
        <f>Sheet9!B722</f>
        <v>0</v>
      </c>
      <c r="T1287" t="s">
        <v>197</v>
      </c>
      <c r="U1287" t="s">
        <v>198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Sheet9!D723</f>
        <v>0</v>
      </c>
      <c r="O1288">
        <f>Sheet9!E723</f>
        <v>0</v>
      </c>
      <c r="P1288" t="str">
        <f>IFERROR(VLOOKUP(O1288,Sheet6!A:B,2,0),"")</f>
        <v/>
      </c>
      <c r="Q1288">
        <f>Sheet9!A723</f>
        <v>0</v>
      </c>
      <c r="R1288" t="str">
        <f t="shared" si="113"/>
        <v/>
      </c>
      <c r="S1288">
        <f>Sheet9!B723</f>
        <v>0</v>
      </c>
      <c r="T1288" t="s">
        <v>197</v>
      </c>
      <c r="U1288" t="s">
        <v>198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Sheet9!D724</f>
        <v>0</v>
      </c>
      <c r="O1289">
        <f>Sheet9!E724</f>
        <v>0</v>
      </c>
      <c r="P1289" t="str">
        <f>IFERROR(VLOOKUP(O1289,Sheet6!A:B,2,0),"")</f>
        <v/>
      </c>
      <c r="Q1289">
        <f>Sheet9!A724</f>
        <v>0</v>
      </c>
      <c r="R1289" t="str">
        <f t="shared" si="113"/>
        <v/>
      </c>
      <c r="S1289">
        <f>Sheet9!B724</f>
        <v>0</v>
      </c>
      <c r="T1289" t="s">
        <v>197</v>
      </c>
      <c r="U1289" t="s">
        <v>198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Sheet9!D725</f>
        <v>0</v>
      </c>
      <c r="O1290">
        <f>Sheet9!E725</f>
        <v>0</v>
      </c>
      <c r="P1290" t="str">
        <f>IFERROR(VLOOKUP(O1290,Sheet6!A:B,2,0),"")</f>
        <v/>
      </c>
      <c r="Q1290">
        <f>Sheet9!A725</f>
        <v>0</v>
      </c>
      <c r="R1290" t="str">
        <f t="shared" si="113"/>
        <v/>
      </c>
      <c r="S1290">
        <f>Sheet9!B725</f>
        <v>0</v>
      </c>
      <c r="T1290" t="s">
        <v>197</v>
      </c>
      <c r="U1290" t="s">
        <v>198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Sheet9!D726</f>
        <v>0</v>
      </c>
      <c r="O1291">
        <f>Sheet9!E726</f>
        <v>0</v>
      </c>
      <c r="P1291" t="str">
        <f>IFERROR(VLOOKUP(O1291,Sheet6!A:B,2,0),"")</f>
        <v/>
      </c>
      <c r="Q1291">
        <f>Sheet9!A726</f>
        <v>0</v>
      </c>
      <c r="R1291" t="str">
        <f t="shared" si="113"/>
        <v/>
      </c>
      <c r="S1291">
        <f>Sheet9!B726</f>
        <v>0</v>
      </c>
      <c r="T1291" t="s">
        <v>197</v>
      </c>
      <c r="U1291" t="s">
        <v>198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Sheet9!D727</f>
        <v>0</v>
      </c>
      <c r="O1292">
        <f>Sheet9!E727</f>
        <v>0</v>
      </c>
      <c r="P1292" t="str">
        <f>IFERROR(VLOOKUP(O1292,Sheet6!A:B,2,0),"")</f>
        <v/>
      </c>
      <c r="Q1292">
        <f>Sheet9!A727</f>
        <v>0</v>
      </c>
      <c r="R1292" t="str">
        <f t="shared" si="113"/>
        <v/>
      </c>
      <c r="S1292">
        <f>Sheet9!B727</f>
        <v>0</v>
      </c>
      <c r="T1292" t="s">
        <v>197</v>
      </c>
      <c r="U1292" t="s">
        <v>198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Sheet9!D728</f>
        <v>0</v>
      </c>
      <c r="O1293">
        <f>Sheet9!E728</f>
        <v>0</v>
      </c>
      <c r="P1293" t="str">
        <f>IFERROR(VLOOKUP(O1293,Sheet6!A:B,2,0),"")</f>
        <v/>
      </c>
      <c r="Q1293">
        <f>Sheet9!A728</f>
        <v>0</v>
      </c>
      <c r="R1293" t="str">
        <f t="shared" si="113"/>
        <v/>
      </c>
      <c r="S1293">
        <f>Sheet9!B728</f>
        <v>0</v>
      </c>
      <c r="T1293" t="s">
        <v>197</v>
      </c>
      <c r="U1293" t="s">
        <v>198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Sheet9!D729</f>
        <v>0</v>
      </c>
      <c r="O1294">
        <f>Sheet9!E729</f>
        <v>0</v>
      </c>
      <c r="P1294" t="str">
        <f>IFERROR(VLOOKUP(O1294,Sheet6!A:B,2,0),"")</f>
        <v/>
      </c>
      <c r="Q1294">
        <f>Sheet9!A729</f>
        <v>0</v>
      </c>
      <c r="R1294" t="str">
        <f t="shared" si="113"/>
        <v/>
      </c>
      <c r="S1294">
        <f>Sheet9!B729</f>
        <v>0</v>
      </c>
      <c r="T1294" t="s">
        <v>197</v>
      </c>
      <c r="U1294" t="s">
        <v>198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Sheet9!D730</f>
        <v>0</v>
      </c>
      <c r="O1295">
        <f>Sheet9!E730</f>
        <v>0</v>
      </c>
      <c r="P1295" t="str">
        <f>IFERROR(VLOOKUP(O1295,Sheet6!A:B,2,0),"")</f>
        <v/>
      </c>
      <c r="Q1295">
        <f>Sheet9!A730</f>
        <v>0</v>
      </c>
      <c r="R1295" t="str">
        <f t="shared" si="113"/>
        <v/>
      </c>
      <c r="S1295">
        <f>Sheet9!B730</f>
        <v>0</v>
      </c>
      <c r="T1295" t="s">
        <v>197</v>
      </c>
      <c r="U1295" t="s">
        <v>198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Sheet9!D731</f>
        <v>0</v>
      </c>
      <c r="O1296">
        <f>Sheet9!E731</f>
        <v>0</v>
      </c>
      <c r="P1296" t="str">
        <f>IFERROR(VLOOKUP(O1296,Sheet6!A:B,2,0),"")</f>
        <v/>
      </c>
      <c r="Q1296">
        <f>Sheet9!A731</f>
        <v>0</v>
      </c>
      <c r="R1296" t="str">
        <f t="shared" si="113"/>
        <v/>
      </c>
      <c r="S1296">
        <f>Sheet9!B731</f>
        <v>0</v>
      </c>
      <c r="T1296" t="s">
        <v>197</v>
      </c>
      <c r="U1296" t="s">
        <v>198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Sheet9!D732</f>
        <v>0</v>
      </c>
      <c r="O1297">
        <f>Sheet9!E732</f>
        <v>0</v>
      </c>
      <c r="P1297" t="str">
        <f>IFERROR(VLOOKUP(O1297,Sheet6!A:B,2,0),"")</f>
        <v/>
      </c>
      <c r="Q1297">
        <f>Sheet9!A732</f>
        <v>0</v>
      </c>
      <c r="R1297" t="str">
        <f t="shared" si="113"/>
        <v/>
      </c>
      <c r="S1297">
        <f>Sheet9!B732</f>
        <v>0</v>
      </c>
      <c r="T1297" t="s">
        <v>197</v>
      </c>
      <c r="U1297" t="s">
        <v>198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Sheet9!D733</f>
        <v>0</v>
      </c>
      <c r="O1298">
        <f>Sheet9!E733</f>
        <v>0</v>
      </c>
      <c r="P1298" t="str">
        <f>IFERROR(VLOOKUP(O1298,Sheet6!A:B,2,0),"")</f>
        <v/>
      </c>
      <c r="Q1298">
        <f>Sheet9!A733</f>
        <v>0</v>
      </c>
      <c r="R1298" t="str">
        <f t="shared" si="113"/>
        <v/>
      </c>
      <c r="S1298">
        <f>Sheet9!B733</f>
        <v>0</v>
      </c>
      <c r="T1298" t="s">
        <v>197</v>
      </c>
      <c r="U1298" t="s">
        <v>198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Sheet9!D734</f>
        <v>0</v>
      </c>
      <c r="O1299">
        <f>Sheet9!E734</f>
        <v>0</v>
      </c>
      <c r="P1299" t="str">
        <f>IFERROR(VLOOKUP(O1299,Sheet6!A:B,2,0),"")</f>
        <v/>
      </c>
      <c r="Q1299">
        <f>Sheet9!A734</f>
        <v>0</v>
      </c>
      <c r="R1299" t="str">
        <f t="shared" si="113"/>
        <v/>
      </c>
      <c r="S1299">
        <f>Sheet9!B734</f>
        <v>0</v>
      </c>
      <c r="T1299" t="s">
        <v>197</v>
      </c>
      <c r="U1299" t="s">
        <v>198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Sheet9!D735</f>
        <v>0</v>
      </c>
      <c r="O1300">
        <f>Sheet9!E735</f>
        <v>0</v>
      </c>
      <c r="P1300" t="str">
        <f>IFERROR(VLOOKUP(O1300,Sheet6!A:B,2,0),"")</f>
        <v/>
      </c>
      <c r="Q1300">
        <f>Sheet9!A735</f>
        <v>0</v>
      </c>
      <c r="R1300" t="str">
        <f t="shared" si="113"/>
        <v/>
      </c>
      <c r="S1300">
        <f>Sheet9!B735</f>
        <v>0</v>
      </c>
      <c r="T1300" t="s">
        <v>197</v>
      </c>
      <c r="U1300" t="s">
        <v>198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Sheet9!D736</f>
        <v>0</v>
      </c>
      <c r="O1301">
        <f>Sheet9!E736</f>
        <v>0</v>
      </c>
      <c r="P1301" t="str">
        <f>IFERROR(VLOOKUP(O1301,Sheet6!A:B,2,0),"")</f>
        <v/>
      </c>
      <c r="Q1301">
        <f>Sheet9!A736</f>
        <v>0</v>
      </c>
      <c r="R1301" t="str">
        <f t="shared" si="113"/>
        <v/>
      </c>
      <c r="S1301">
        <f>Sheet9!B736</f>
        <v>0</v>
      </c>
      <c r="T1301" t="s">
        <v>197</v>
      </c>
      <c r="U1301" t="s">
        <v>198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Sheet9!D737</f>
        <v>0</v>
      </c>
      <c r="O1302">
        <f>Sheet9!E737</f>
        <v>0</v>
      </c>
      <c r="P1302" t="str">
        <f>IFERROR(VLOOKUP(O1302,Sheet6!A:B,2,0),"")</f>
        <v/>
      </c>
      <c r="Q1302">
        <f>Sheet9!A737</f>
        <v>0</v>
      </c>
      <c r="R1302" t="str">
        <f t="shared" si="113"/>
        <v/>
      </c>
      <c r="S1302">
        <f>Sheet9!B737</f>
        <v>0</v>
      </c>
      <c r="T1302" t="s">
        <v>197</v>
      </c>
      <c r="U1302" t="s">
        <v>198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Sheet9!D738</f>
        <v>0</v>
      </c>
      <c r="O1303">
        <f>Sheet9!E738</f>
        <v>0</v>
      </c>
      <c r="P1303" t="str">
        <f>IFERROR(VLOOKUP(O1303,Sheet6!A:B,2,0),"")</f>
        <v/>
      </c>
      <c r="Q1303">
        <f>Sheet9!A738</f>
        <v>0</v>
      </c>
      <c r="R1303" t="str">
        <f t="shared" si="113"/>
        <v/>
      </c>
      <c r="S1303">
        <f>Sheet9!B738</f>
        <v>0</v>
      </c>
      <c r="T1303" t="s">
        <v>197</v>
      </c>
      <c r="U1303" t="s">
        <v>198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Sheet9!D739</f>
        <v>0</v>
      </c>
      <c r="O1304">
        <f>Sheet9!E739</f>
        <v>0</v>
      </c>
      <c r="P1304" t="str">
        <f>IFERROR(VLOOKUP(O1304,Sheet6!A:B,2,0),"")</f>
        <v/>
      </c>
      <c r="Q1304">
        <f>Sheet9!A739</f>
        <v>0</v>
      </c>
      <c r="R1304" t="str">
        <f t="shared" si="113"/>
        <v/>
      </c>
      <c r="S1304">
        <f>Sheet9!B739</f>
        <v>0</v>
      </c>
      <c r="T1304" t="s">
        <v>197</v>
      </c>
      <c r="U1304" t="s">
        <v>198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Sheet9!D740</f>
        <v>0</v>
      </c>
      <c r="O1305">
        <f>Sheet9!E740</f>
        <v>0</v>
      </c>
      <c r="P1305" t="str">
        <f>IFERROR(VLOOKUP(O1305,Sheet6!A:B,2,0),"")</f>
        <v/>
      </c>
      <c r="Q1305">
        <f>Sheet9!A740</f>
        <v>0</v>
      </c>
      <c r="R1305" t="str">
        <f t="shared" si="113"/>
        <v/>
      </c>
      <c r="S1305">
        <f>Sheet9!B740</f>
        <v>0</v>
      </c>
      <c r="T1305" t="s">
        <v>197</v>
      </c>
      <c r="U1305" t="s">
        <v>198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Sheet9!D741</f>
        <v>0</v>
      </c>
      <c r="O1306">
        <f>Sheet9!E741</f>
        <v>0</v>
      </c>
      <c r="P1306" t="str">
        <f>IFERROR(VLOOKUP(O1306,Sheet6!A:B,2,0),"")</f>
        <v/>
      </c>
      <c r="Q1306">
        <f>Sheet9!A741</f>
        <v>0</v>
      </c>
      <c r="R1306" t="str">
        <f t="shared" si="113"/>
        <v/>
      </c>
      <c r="S1306">
        <f>Sheet9!B741</f>
        <v>0</v>
      </c>
      <c r="T1306" t="s">
        <v>197</v>
      </c>
      <c r="U1306" t="s">
        <v>198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Sheet9!D742</f>
        <v>0</v>
      </c>
      <c r="O1307">
        <f>Sheet9!E742</f>
        <v>0</v>
      </c>
      <c r="P1307" t="str">
        <f>IFERROR(VLOOKUP(O1307,Sheet6!A:B,2,0),"")</f>
        <v/>
      </c>
      <c r="Q1307">
        <f>Sheet9!A742</f>
        <v>0</v>
      </c>
      <c r="R1307" t="str">
        <f t="shared" si="113"/>
        <v/>
      </c>
      <c r="S1307">
        <f>Sheet9!B742</f>
        <v>0</v>
      </c>
      <c r="T1307" t="s">
        <v>197</v>
      </c>
      <c r="U1307" t="s">
        <v>198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Sheet9!D743</f>
        <v>0</v>
      </c>
      <c r="O1308">
        <f>Sheet9!E743</f>
        <v>0</v>
      </c>
      <c r="P1308" t="str">
        <f>IFERROR(VLOOKUP(O1308,Sheet6!A:B,2,0),"")</f>
        <v/>
      </c>
      <c r="Q1308">
        <f>Sheet9!A743</f>
        <v>0</v>
      </c>
      <c r="R1308" t="str">
        <f t="shared" si="113"/>
        <v/>
      </c>
      <c r="S1308">
        <f>Sheet9!B743</f>
        <v>0</v>
      </c>
      <c r="T1308" t="s">
        <v>197</v>
      </c>
      <c r="U1308" t="s">
        <v>198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Sheet9!D744</f>
        <v>0</v>
      </c>
      <c r="O1309">
        <f>Sheet9!E744</f>
        <v>0</v>
      </c>
      <c r="P1309" t="str">
        <f>IFERROR(VLOOKUP(O1309,Sheet6!A:B,2,0),"")</f>
        <v/>
      </c>
      <c r="Q1309">
        <f>Sheet9!A744</f>
        <v>0</v>
      </c>
      <c r="R1309" t="str">
        <f t="shared" si="113"/>
        <v/>
      </c>
      <c r="S1309">
        <f>Sheet9!B744</f>
        <v>0</v>
      </c>
      <c r="T1309" t="s">
        <v>197</v>
      </c>
      <c r="U1309" t="s">
        <v>198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Sheet9!D745</f>
        <v>0</v>
      </c>
      <c r="O1310">
        <f>Sheet9!E745</f>
        <v>0</v>
      </c>
      <c r="P1310" t="str">
        <f>IFERROR(VLOOKUP(O1310,Sheet6!A:B,2,0),"")</f>
        <v/>
      </c>
      <c r="Q1310">
        <f>Sheet9!A745</f>
        <v>0</v>
      </c>
      <c r="R1310" t="str">
        <f t="shared" si="113"/>
        <v/>
      </c>
      <c r="S1310">
        <f>Sheet9!B745</f>
        <v>0</v>
      </c>
      <c r="T1310" t="s">
        <v>197</v>
      </c>
      <c r="U1310" t="s">
        <v>198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Sheet9!D746</f>
        <v>0</v>
      </c>
      <c r="O1311">
        <f>Sheet9!E746</f>
        <v>0</v>
      </c>
      <c r="P1311" t="str">
        <f>IFERROR(VLOOKUP(O1311,Sheet6!A:B,2,0),"")</f>
        <v/>
      </c>
      <c r="Q1311">
        <f>Sheet9!A746</f>
        <v>0</v>
      </c>
      <c r="R1311" t="str">
        <f t="shared" si="113"/>
        <v/>
      </c>
      <c r="S1311">
        <f>Sheet9!B746</f>
        <v>0</v>
      </c>
      <c r="T1311" t="s">
        <v>197</v>
      </c>
      <c r="U1311" t="s">
        <v>198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Sheet9!D747</f>
        <v>0</v>
      </c>
      <c r="O1312">
        <f>Sheet9!E747</f>
        <v>0</v>
      </c>
      <c r="P1312" t="str">
        <f>IFERROR(VLOOKUP(O1312,Sheet6!A:B,2,0),"")</f>
        <v/>
      </c>
      <c r="Q1312">
        <f>Sheet9!A747</f>
        <v>0</v>
      </c>
      <c r="R1312" t="str">
        <f t="shared" si="113"/>
        <v/>
      </c>
      <c r="S1312">
        <f>Sheet9!B747</f>
        <v>0</v>
      </c>
      <c r="T1312" t="s">
        <v>197</v>
      </c>
      <c r="U1312" t="s">
        <v>198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Sheet9!D748</f>
        <v>0</v>
      </c>
      <c r="O1313">
        <f>Sheet9!E748</f>
        <v>0</v>
      </c>
      <c r="P1313" t="str">
        <f>IFERROR(VLOOKUP(O1313,Sheet6!A:B,2,0),"")</f>
        <v/>
      </c>
      <c r="Q1313">
        <f>Sheet9!A748</f>
        <v>0</v>
      </c>
      <c r="R1313" t="str">
        <f t="shared" si="113"/>
        <v/>
      </c>
      <c r="S1313">
        <f>Sheet9!B748</f>
        <v>0</v>
      </c>
      <c r="T1313" t="s">
        <v>197</v>
      </c>
      <c r="U1313" t="s">
        <v>198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Sheet9!D749</f>
        <v>0</v>
      </c>
      <c r="O1314">
        <f>Sheet9!E749</f>
        <v>0</v>
      </c>
      <c r="P1314" t="str">
        <f>IFERROR(VLOOKUP(O1314,Sheet6!A:B,2,0),"")</f>
        <v/>
      </c>
      <c r="Q1314">
        <f>Sheet9!A749</f>
        <v>0</v>
      </c>
      <c r="R1314" t="str">
        <f t="shared" si="113"/>
        <v/>
      </c>
      <c r="S1314">
        <f>Sheet9!B749</f>
        <v>0</v>
      </c>
      <c r="T1314" t="s">
        <v>197</v>
      </c>
      <c r="U1314" t="s">
        <v>198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Sheet9!D750</f>
        <v>0</v>
      </c>
      <c r="O1315">
        <f>Sheet9!E750</f>
        <v>0</v>
      </c>
      <c r="P1315" t="str">
        <f>IFERROR(VLOOKUP(O1315,Sheet6!A:B,2,0),"")</f>
        <v/>
      </c>
      <c r="Q1315">
        <f>Sheet9!A750</f>
        <v>0</v>
      </c>
      <c r="R1315" t="str">
        <f t="shared" si="113"/>
        <v/>
      </c>
      <c r="S1315">
        <f>Sheet9!B750</f>
        <v>0</v>
      </c>
      <c r="T1315" t="s">
        <v>197</v>
      </c>
      <c r="U1315" t="s">
        <v>198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Sheet9!D751</f>
        <v>0</v>
      </c>
      <c r="O1316">
        <f>Sheet9!E751</f>
        <v>0</v>
      </c>
      <c r="P1316" t="str">
        <f>IFERROR(VLOOKUP(O1316,Sheet6!A:B,2,0),"")</f>
        <v/>
      </c>
      <c r="Q1316">
        <f>Sheet9!A751</f>
        <v>0</v>
      </c>
      <c r="R1316" t="str">
        <f t="shared" si="113"/>
        <v/>
      </c>
      <c r="S1316">
        <f>Sheet9!B751</f>
        <v>0</v>
      </c>
      <c r="T1316" t="s">
        <v>197</v>
      </c>
      <c r="U1316" t="s">
        <v>198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Sheet9!D752</f>
        <v>0</v>
      </c>
      <c r="O1317">
        <f>Sheet9!E752</f>
        <v>0</v>
      </c>
      <c r="P1317" t="str">
        <f>IFERROR(VLOOKUP(O1317,Sheet6!A:B,2,0),"")</f>
        <v/>
      </c>
      <c r="Q1317">
        <f>Sheet9!A752</f>
        <v>0</v>
      </c>
      <c r="R1317" t="str">
        <f t="shared" si="113"/>
        <v/>
      </c>
      <c r="S1317">
        <f>Sheet9!B752</f>
        <v>0</v>
      </c>
      <c r="T1317" t="s">
        <v>197</v>
      </c>
      <c r="U1317" t="s">
        <v>198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Sheet9!D753</f>
        <v>0</v>
      </c>
      <c r="O1318">
        <f>Sheet9!E753</f>
        <v>0</v>
      </c>
      <c r="P1318" t="str">
        <f>IFERROR(VLOOKUP(O1318,Sheet6!A:B,2,0),"")</f>
        <v/>
      </c>
      <c r="Q1318">
        <f>Sheet9!A753</f>
        <v>0</v>
      </c>
      <c r="R1318" t="str">
        <f t="shared" si="113"/>
        <v/>
      </c>
      <c r="S1318">
        <f>Sheet9!B753</f>
        <v>0</v>
      </c>
      <c r="T1318" t="s">
        <v>197</v>
      </c>
      <c r="U1318" t="s">
        <v>198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Sheet9!D754</f>
        <v>0</v>
      </c>
      <c r="O1319">
        <f>Sheet9!E754</f>
        <v>0</v>
      </c>
      <c r="P1319" t="str">
        <f>IFERROR(VLOOKUP(O1319,Sheet6!A:B,2,0),"")</f>
        <v/>
      </c>
      <c r="Q1319">
        <f>Sheet9!A754</f>
        <v>0</v>
      </c>
      <c r="R1319" t="str">
        <f t="shared" si="113"/>
        <v/>
      </c>
      <c r="S1319">
        <f>Sheet9!B754</f>
        <v>0</v>
      </c>
      <c r="T1319" t="s">
        <v>197</v>
      </c>
      <c r="U1319" t="s">
        <v>198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Sheet9!D755</f>
        <v>0</v>
      </c>
      <c r="O1320">
        <f>Sheet9!E755</f>
        <v>0</v>
      </c>
      <c r="P1320" t="str">
        <f>IFERROR(VLOOKUP(O1320,Sheet6!A:B,2,0),"")</f>
        <v/>
      </c>
      <c r="Q1320">
        <f>Sheet9!A755</f>
        <v>0</v>
      </c>
      <c r="R1320" t="str">
        <f t="shared" si="113"/>
        <v/>
      </c>
      <c r="S1320">
        <f>Sheet9!B755</f>
        <v>0</v>
      </c>
      <c r="T1320" t="s">
        <v>197</v>
      </c>
      <c r="U1320" t="s">
        <v>198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Sheet9!D756</f>
        <v>0</v>
      </c>
      <c r="O1321">
        <f>Sheet9!E756</f>
        <v>0</v>
      </c>
      <c r="P1321" t="str">
        <f>IFERROR(VLOOKUP(O1321,Sheet6!A:B,2,0),"")</f>
        <v/>
      </c>
      <c r="Q1321">
        <f>Sheet9!A756</f>
        <v>0</v>
      </c>
      <c r="R1321" t="str">
        <f t="shared" si="113"/>
        <v/>
      </c>
      <c r="S1321">
        <f>Sheet9!B756</f>
        <v>0</v>
      </c>
      <c r="T1321" t="s">
        <v>197</v>
      </c>
      <c r="U1321" t="s">
        <v>198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Sheet9!D757</f>
        <v>0</v>
      </c>
      <c r="O1322">
        <f>Sheet9!E757</f>
        <v>0</v>
      </c>
      <c r="P1322" t="str">
        <f>IFERROR(VLOOKUP(O1322,Sheet6!A:B,2,0),"")</f>
        <v/>
      </c>
      <c r="Q1322">
        <f>Sheet9!A757</f>
        <v>0</v>
      </c>
      <c r="R1322" t="str">
        <f t="shared" si="113"/>
        <v/>
      </c>
      <c r="S1322">
        <f>Sheet9!B757</f>
        <v>0</v>
      </c>
      <c r="T1322" t="s">
        <v>197</v>
      </c>
      <c r="U1322" t="s">
        <v>198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Sheet9!D758</f>
        <v>0</v>
      </c>
      <c r="O1323">
        <f>Sheet9!E758</f>
        <v>0</v>
      </c>
      <c r="P1323" t="str">
        <f>IFERROR(VLOOKUP(O1323,Sheet6!A:B,2,0),"")</f>
        <v/>
      </c>
      <c r="Q1323">
        <f>Sheet9!A758</f>
        <v>0</v>
      </c>
      <c r="R1323" t="str">
        <f t="shared" si="113"/>
        <v/>
      </c>
      <c r="S1323">
        <f>Sheet9!B758</f>
        <v>0</v>
      </c>
      <c r="T1323" t="s">
        <v>197</v>
      </c>
      <c r="U1323" t="s">
        <v>198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Sheet9!D759</f>
        <v>0</v>
      </c>
      <c r="O1324">
        <f>Sheet9!E759</f>
        <v>0</v>
      </c>
      <c r="P1324" t="str">
        <f>IFERROR(VLOOKUP(O1324,Sheet6!A:B,2,0),"")</f>
        <v/>
      </c>
      <c r="Q1324">
        <f>Sheet9!A759</f>
        <v>0</v>
      </c>
      <c r="R1324" t="str">
        <f t="shared" si="113"/>
        <v/>
      </c>
      <c r="S1324">
        <f>Sheet9!B759</f>
        <v>0</v>
      </c>
      <c r="T1324" t="s">
        <v>197</v>
      </c>
      <c r="U1324" t="s">
        <v>198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Sheet9!D760</f>
        <v>0</v>
      </c>
      <c r="O1325">
        <f>Sheet9!E760</f>
        <v>0</v>
      </c>
      <c r="P1325" t="str">
        <f>IFERROR(VLOOKUP(O1325,Sheet6!A:B,2,0),"")</f>
        <v/>
      </c>
      <c r="Q1325">
        <f>Sheet9!A760</f>
        <v>0</v>
      </c>
      <c r="R1325" t="str">
        <f t="shared" si="113"/>
        <v/>
      </c>
      <c r="S1325">
        <f>Sheet9!B760</f>
        <v>0</v>
      </c>
      <c r="T1325" t="s">
        <v>197</v>
      </c>
      <c r="U1325" t="s">
        <v>198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Sheet9!D761</f>
        <v>0</v>
      </c>
      <c r="O1326">
        <f>Sheet9!E761</f>
        <v>0</v>
      </c>
      <c r="P1326" t="str">
        <f>IFERROR(VLOOKUP(O1326,Sheet6!A:B,2,0),"")</f>
        <v/>
      </c>
      <c r="Q1326">
        <f>Sheet9!A761</f>
        <v>0</v>
      </c>
      <c r="R1326" t="str">
        <f t="shared" si="113"/>
        <v/>
      </c>
      <c r="S1326">
        <f>Sheet9!B761</f>
        <v>0</v>
      </c>
      <c r="T1326" t="s">
        <v>197</v>
      </c>
      <c r="U1326" t="s">
        <v>198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Sheet9!D762</f>
        <v>0</v>
      </c>
      <c r="O1327">
        <f>Sheet9!E762</f>
        <v>0</v>
      </c>
      <c r="P1327" t="str">
        <f>IFERROR(VLOOKUP(O1327,Sheet6!A:B,2,0),"")</f>
        <v/>
      </c>
      <c r="Q1327">
        <f>Sheet9!A762</f>
        <v>0</v>
      </c>
      <c r="R1327" t="str">
        <f t="shared" si="113"/>
        <v/>
      </c>
      <c r="S1327">
        <f>Sheet9!B762</f>
        <v>0</v>
      </c>
      <c r="T1327" t="s">
        <v>197</v>
      </c>
      <c r="U1327" t="s">
        <v>198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Sheet9!D763</f>
        <v>0</v>
      </c>
      <c r="O1328">
        <f>Sheet9!E763</f>
        <v>0</v>
      </c>
      <c r="P1328" t="str">
        <f>IFERROR(VLOOKUP(O1328,Sheet6!A:B,2,0),"")</f>
        <v/>
      </c>
      <c r="Q1328">
        <f>Sheet9!A763</f>
        <v>0</v>
      </c>
      <c r="R1328" t="str">
        <f t="shared" si="113"/>
        <v/>
      </c>
      <c r="S1328">
        <f>Sheet9!B763</f>
        <v>0</v>
      </c>
      <c r="T1328" t="s">
        <v>197</v>
      </c>
      <c r="U1328" t="s">
        <v>198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Sheet9!D764</f>
        <v>0</v>
      </c>
      <c r="O1329">
        <f>Sheet9!E764</f>
        <v>0</v>
      </c>
      <c r="P1329" t="str">
        <f>IFERROR(VLOOKUP(O1329,Sheet6!A:B,2,0),"")</f>
        <v/>
      </c>
      <c r="Q1329">
        <f>Sheet9!A764</f>
        <v>0</v>
      </c>
      <c r="R1329" t="str">
        <f t="shared" si="113"/>
        <v/>
      </c>
      <c r="S1329">
        <f>Sheet9!B764</f>
        <v>0</v>
      </c>
      <c r="T1329" t="s">
        <v>197</v>
      </c>
      <c r="U1329" t="s">
        <v>198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Sheet9!D765</f>
        <v>0</v>
      </c>
      <c r="O1330">
        <f>Sheet9!E765</f>
        <v>0</v>
      </c>
      <c r="P1330" t="str">
        <f>IFERROR(VLOOKUP(O1330,Sheet6!A:B,2,0),"")</f>
        <v/>
      </c>
      <c r="Q1330">
        <f>Sheet9!A765</f>
        <v>0</v>
      </c>
      <c r="R1330" t="str">
        <f t="shared" si="113"/>
        <v/>
      </c>
      <c r="S1330">
        <f>Sheet9!B765</f>
        <v>0</v>
      </c>
      <c r="T1330" t="s">
        <v>197</v>
      </c>
      <c r="U1330" t="s">
        <v>198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Sheet9!D766</f>
        <v>0</v>
      </c>
      <c r="O1331">
        <f>Sheet9!E766</f>
        <v>0</v>
      </c>
      <c r="P1331" t="str">
        <f>IFERROR(VLOOKUP(O1331,Sheet6!A:B,2,0),"")</f>
        <v/>
      </c>
      <c r="Q1331">
        <f>Sheet9!A766</f>
        <v>0</v>
      </c>
      <c r="R1331" t="str">
        <f t="shared" si="113"/>
        <v/>
      </c>
      <c r="S1331">
        <f>Sheet9!B766</f>
        <v>0</v>
      </c>
      <c r="T1331" t="s">
        <v>197</v>
      </c>
      <c r="U1331" t="s">
        <v>198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Sheet9!D767</f>
        <v>0</v>
      </c>
      <c r="O1332">
        <f>Sheet9!E767</f>
        <v>0</v>
      </c>
      <c r="P1332" t="str">
        <f>IFERROR(VLOOKUP(O1332,Sheet6!A:B,2,0),"")</f>
        <v/>
      </c>
      <c r="Q1332">
        <f>Sheet9!A767</f>
        <v>0</v>
      </c>
      <c r="R1332" t="str">
        <f t="shared" si="113"/>
        <v/>
      </c>
      <c r="S1332">
        <f>Sheet9!B767</f>
        <v>0</v>
      </c>
      <c r="T1332" t="s">
        <v>197</v>
      </c>
      <c r="U1332" t="s">
        <v>198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Sheet9!D768</f>
        <v>0</v>
      </c>
      <c r="O1333">
        <f>Sheet9!E768</f>
        <v>0</v>
      </c>
      <c r="P1333" t="str">
        <f>IFERROR(VLOOKUP(O1333,Sheet6!A:B,2,0),"")</f>
        <v/>
      </c>
      <c r="Q1333">
        <f>Sheet9!A768</f>
        <v>0</v>
      </c>
      <c r="R1333" t="str">
        <f t="shared" si="113"/>
        <v/>
      </c>
      <c r="S1333">
        <f>Sheet9!B768</f>
        <v>0</v>
      </c>
      <c r="T1333" t="s">
        <v>197</v>
      </c>
      <c r="U1333" t="s">
        <v>198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Sheet9!D769</f>
        <v>0</v>
      </c>
      <c r="O1334">
        <f>Sheet9!E769</f>
        <v>0</v>
      </c>
      <c r="P1334" t="str">
        <f>IFERROR(VLOOKUP(O1334,Sheet6!A:B,2,0),"")</f>
        <v/>
      </c>
      <c r="Q1334">
        <f>Sheet9!A769</f>
        <v>0</v>
      </c>
      <c r="R1334" t="str">
        <f t="shared" si="113"/>
        <v/>
      </c>
      <c r="S1334">
        <f>Sheet9!B769</f>
        <v>0</v>
      </c>
      <c r="T1334" t="s">
        <v>197</v>
      </c>
      <c r="U1334" t="s">
        <v>198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Sheet9!D770</f>
        <v>0</v>
      </c>
      <c r="O1335">
        <f>Sheet9!E770</f>
        <v>0</v>
      </c>
      <c r="P1335" t="str">
        <f>IFERROR(VLOOKUP(O1335,Sheet6!A:B,2,0),"")</f>
        <v/>
      </c>
      <c r="Q1335">
        <f>Sheet9!A770</f>
        <v>0</v>
      </c>
      <c r="R1335" t="str">
        <f t="shared" si="113"/>
        <v/>
      </c>
      <c r="S1335">
        <f>Sheet9!B770</f>
        <v>0</v>
      </c>
      <c r="T1335" t="s">
        <v>197</v>
      </c>
      <c r="U1335" t="s">
        <v>198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Sheet9!D771</f>
        <v>0</v>
      </c>
      <c r="O1336">
        <f>Sheet9!E771</f>
        <v>0</v>
      </c>
      <c r="P1336" t="str">
        <f>IFERROR(VLOOKUP(O1336,Sheet6!A:B,2,0),"")</f>
        <v/>
      </c>
      <c r="Q1336">
        <f>Sheet9!A771</f>
        <v>0</v>
      </c>
      <c r="R1336" t="str">
        <f t="shared" si="113"/>
        <v/>
      </c>
      <c r="S1336">
        <f>Sheet9!B771</f>
        <v>0</v>
      </c>
      <c r="T1336" t="s">
        <v>197</v>
      </c>
      <c r="U1336" t="s">
        <v>198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Sheet9!D772</f>
        <v>0</v>
      </c>
      <c r="O1337">
        <f>Sheet9!E772</f>
        <v>0</v>
      </c>
      <c r="P1337" t="str">
        <f>IFERROR(VLOOKUP(O1337,Sheet6!A:B,2,0),"")</f>
        <v/>
      </c>
      <c r="Q1337">
        <f>Sheet9!A772</f>
        <v>0</v>
      </c>
      <c r="R1337" t="str">
        <f t="shared" si="113"/>
        <v/>
      </c>
      <c r="S1337">
        <f>Sheet9!B772</f>
        <v>0</v>
      </c>
      <c r="T1337" t="s">
        <v>197</v>
      </c>
      <c r="U1337" t="s">
        <v>198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Sheet9!D773</f>
        <v>0</v>
      </c>
      <c r="O1338">
        <f>Sheet9!E773</f>
        <v>0</v>
      </c>
      <c r="P1338" t="str">
        <f>IFERROR(VLOOKUP(O1338,Sheet6!A:B,2,0),"")</f>
        <v/>
      </c>
      <c r="Q1338">
        <f>Sheet9!A773</f>
        <v>0</v>
      </c>
      <c r="R1338" t="str">
        <f t="shared" si="113"/>
        <v/>
      </c>
      <c r="S1338">
        <f>Sheet9!B773</f>
        <v>0</v>
      </c>
      <c r="T1338" t="s">
        <v>197</v>
      </c>
      <c r="U1338" t="s">
        <v>198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Sheet9!D774</f>
        <v>0</v>
      </c>
      <c r="O1339">
        <f>Sheet9!E774</f>
        <v>0</v>
      </c>
      <c r="P1339" t="str">
        <f>IFERROR(VLOOKUP(O1339,Sheet6!A:B,2,0),"")</f>
        <v/>
      </c>
      <c r="Q1339">
        <f>Sheet9!A774</f>
        <v>0</v>
      </c>
      <c r="R1339" t="str">
        <f t="shared" ref="R1339:R1402" si="118">IFERROR(VLOOKUP(Q1339,AG:AH,2,0),"")</f>
        <v/>
      </c>
      <c r="S1339">
        <f>Sheet9!B774</f>
        <v>0</v>
      </c>
      <c r="T1339" t="s">
        <v>197</v>
      </c>
      <c r="U1339" t="s">
        <v>198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Sheet9!D775</f>
        <v>0</v>
      </c>
      <c r="O1340">
        <f>Sheet9!E775</f>
        <v>0</v>
      </c>
      <c r="P1340" t="str">
        <f>IFERROR(VLOOKUP(O1340,Sheet6!A:B,2,0),"")</f>
        <v/>
      </c>
      <c r="Q1340">
        <f>Sheet9!A775</f>
        <v>0</v>
      </c>
      <c r="R1340" t="str">
        <f t="shared" si="118"/>
        <v/>
      </c>
      <c r="S1340">
        <f>Sheet9!B775</f>
        <v>0</v>
      </c>
      <c r="T1340" t="s">
        <v>197</v>
      </c>
      <c r="U1340" t="s">
        <v>198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Sheet9!D776</f>
        <v>0</v>
      </c>
      <c r="O1341">
        <f>Sheet9!E776</f>
        <v>0</v>
      </c>
      <c r="P1341" t="str">
        <f>IFERROR(VLOOKUP(O1341,Sheet6!A:B,2,0),"")</f>
        <v/>
      </c>
      <c r="Q1341">
        <f>Sheet9!A776</f>
        <v>0</v>
      </c>
      <c r="R1341" t="str">
        <f t="shared" si="118"/>
        <v/>
      </c>
      <c r="S1341">
        <f>Sheet9!B776</f>
        <v>0</v>
      </c>
      <c r="T1341" t="s">
        <v>197</v>
      </c>
      <c r="U1341" t="s">
        <v>198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Sheet9!D777</f>
        <v>0</v>
      </c>
      <c r="O1342">
        <f>Sheet9!E777</f>
        <v>0</v>
      </c>
      <c r="P1342" t="str">
        <f>IFERROR(VLOOKUP(O1342,Sheet6!A:B,2,0),"")</f>
        <v/>
      </c>
      <c r="Q1342">
        <f>Sheet9!A777</f>
        <v>0</v>
      </c>
      <c r="R1342" t="str">
        <f t="shared" si="118"/>
        <v/>
      </c>
      <c r="S1342">
        <f>Sheet9!B777</f>
        <v>0</v>
      </c>
      <c r="T1342" t="s">
        <v>197</v>
      </c>
      <c r="U1342" t="s">
        <v>198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Sheet9!D778</f>
        <v>0</v>
      </c>
      <c r="O1343">
        <f>Sheet9!E778</f>
        <v>0</v>
      </c>
      <c r="P1343" t="str">
        <f>IFERROR(VLOOKUP(O1343,Sheet6!A:B,2,0),"")</f>
        <v/>
      </c>
      <c r="Q1343">
        <f>Sheet9!A778</f>
        <v>0</v>
      </c>
      <c r="R1343" t="str">
        <f t="shared" si="118"/>
        <v/>
      </c>
      <c r="S1343">
        <f>Sheet9!B778</f>
        <v>0</v>
      </c>
      <c r="T1343" t="s">
        <v>197</v>
      </c>
      <c r="U1343" t="s">
        <v>198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Sheet9!D779</f>
        <v>0</v>
      </c>
      <c r="O1344">
        <f>Sheet9!E779</f>
        <v>0</v>
      </c>
      <c r="P1344" t="str">
        <f>IFERROR(VLOOKUP(O1344,Sheet6!A:B,2,0),"")</f>
        <v/>
      </c>
      <c r="Q1344">
        <f>Sheet9!A779</f>
        <v>0</v>
      </c>
      <c r="R1344" t="str">
        <f t="shared" si="118"/>
        <v/>
      </c>
      <c r="S1344">
        <f>Sheet9!B779</f>
        <v>0</v>
      </c>
      <c r="T1344" t="s">
        <v>197</v>
      </c>
      <c r="U1344" t="s">
        <v>198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Sheet9!D780</f>
        <v>0</v>
      </c>
      <c r="O1345">
        <f>Sheet9!E780</f>
        <v>0</v>
      </c>
      <c r="P1345" t="str">
        <f>IFERROR(VLOOKUP(O1345,Sheet6!A:B,2,0),"")</f>
        <v/>
      </c>
      <c r="Q1345">
        <f>Sheet9!A780</f>
        <v>0</v>
      </c>
      <c r="R1345" t="str">
        <f t="shared" si="118"/>
        <v/>
      </c>
      <c r="S1345">
        <f>Sheet9!B780</f>
        <v>0</v>
      </c>
      <c r="T1345" t="s">
        <v>197</v>
      </c>
      <c r="U1345" t="s">
        <v>198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Sheet9!D781</f>
        <v>0</v>
      </c>
      <c r="O1346">
        <f>Sheet9!E781</f>
        <v>0</v>
      </c>
      <c r="P1346" t="str">
        <f>IFERROR(VLOOKUP(O1346,Sheet6!A:B,2,0),"")</f>
        <v/>
      </c>
      <c r="Q1346">
        <f>Sheet9!A781</f>
        <v>0</v>
      </c>
      <c r="R1346" t="str">
        <f t="shared" si="118"/>
        <v/>
      </c>
      <c r="S1346">
        <f>Sheet9!B781</f>
        <v>0</v>
      </c>
      <c r="T1346" t="s">
        <v>197</v>
      </c>
      <c r="U1346" t="s">
        <v>198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Sheet9!D782</f>
        <v>0</v>
      </c>
      <c r="O1347">
        <f>Sheet9!E782</f>
        <v>0</v>
      </c>
      <c r="P1347" t="str">
        <f>IFERROR(VLOOKUP(O1347,Sheet6!A:B,2,0),"")</f>
        <v/>
      </c>
      <c r="Q1347">
        <f>Sheet9!A782</f>
        <v>0</v>
      </c>
      <c r="R1347" t="str">
        <f t="shared" si="118"/>
        <v/>
      </c>
      <c r="S1347">
        <f>Sheet9!B782</f>
        <v>0</v>
      </c>
      <c r="T1347" t="s">
        <v>197</v>
      </c>
      <c r="U1347" t="s">
        <v>198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Sheet9!D783</f>
        <v>0</v>
      </c>
      <c r="O1348">
        <f>Sheet9!E783</f>
        <v>0</v>
      </c>
      <c r="P1348" t="str">
        <f>IFERROR(VLOOKUP(O1348,Sheet6!A:B,2,0),"")</f>
        <v/>
      </c>
      <c r="Q1348">
        <f>Sheet9!A783</f>
        <v>0</v>
      </c>
      <c r="R1348" t="str">
        <f t="shared" si="118"/>
        <v/>
      </c>
      <c r="S1348">
        <f>Sheet9!B783</f>
        <v>0</v>
      </c>
      <c r="T1348" t="s">
        <v>197</v>
      </c>
      <c r="U1348" t="s">
        <v>198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Sheet9!D784</f>
        <v>0</v>
      </c>
      <c r="O1349">
        <f>Sheet9!E784</f>
        <v>0</v>
      </c>
      <c r="P1349" t="str">
        <f>IFERROR(VLOOKUP(O1349,Sheet6!A:B,2,0),"")</f>
        <v/>
      </c>
      <c r="Q1349">
        <f>Sheet9!A784</f>
        <v>0</v>
      </c>
      <c r="R1349" t="str">
        <f t="shared" si="118"/>
        <v/>
      </c>
      <c r="S1349">
        <f>Sheet9!B784</f>
        <v>0</v>
      </c>
      <c r="T1349" t="s">
        <v>197</v>
      </c>
      <c r="U1349" t="s">
        <v>198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Sheet9!D785</f>
        <v>0</v>
      </c>
      <c r="O1350">
        <f>Sheet9!E785</f>
        <v>0</v>
      </c>
      <c r="P1350" t="str">
        <f>IFERROR(VLOOKUP(O1350,Sheet6!A:B,2,0),"")</f>
        <v/>
      </c>
      <c r="Q1350">
        <f>Sheet9!A785</f>
        <v>0</v>
      </c>
      <c r="R1350" t="str">
        <f t="shared" si="118"/>
        <v/>
      </c>
      <c r="S1350">
        <f>Sheet9!B785</f>
        <v>0</v>
      </c>
      <c r="T1350" t="s">
        <v>197</v>
      </c>
      <c r="U1350" t="s">
        <v>198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Sheet9!D786</f>
        <v>0</v>
      </c>
      <c r="O1351">
        <f>Sheet9!E786</f>
        <v>0</v>
      </c>
      <c r="P1351" t="str">
        <f>IFERROR(VLOOKUP(O1351,Sheet6!A:B,2,0),"")</f>
        <v/>
      </c>
      <c r="Q1351">
        <f>Sheet9!A786</f>
        <v>0</v>
      </c>
      <c r="R1351" t="str">
        <f t="shared" si="118"/>
        <v/>
      </c>
      <c r="S1351">
        <f>Sheet9!B786</f>
        <v>0</v>
      </c>
      <c r="T1351" t="s">
        <v>197</v>
      </c>
      <c r="U1351" t="s">
        <v>198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Sheet9!D787</f>
        <v>0</v>
      </c>
      <c r="O1352">
        <f>Sheet9!E787</f>
        <v>0</v>
      </c>
      <c r="P1352" t="str">
        <f>IFERROR(VLOOKUP(O1352,Sheet6!A:B,2,0),"")</f>
        <v/>
      </c>
      <c r="Q1352">
        <f>Sheet9!A787</f>
        <v>0</v>
      </c>
      <c r="R1352" t="str">
        <f t="shared" si="118"/>
        <v/>
      </c>
      <c r="S1352">
        <f>Sheet9!B787</f>
        <v>0</v>
      </c>
      <c r="T1352" t="s">
        <v>197</v>
      </c>
      <c r="U1352" t="s">
        <v>198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Sheet9!D788</f>
        <v>0</v>
      </c>
      <c r="O1353">
        <f>Sheet9!E788</f>
        <v>0</v>
      </c>
      <c r="P1353" t="str">
        <f>IFERROR(VLOOKUP(O1353,Sheet6!A:B,2,0),"")</f>
        <v/>
      </c>
      <c r="Q1353">
        <f>Sheet9!A788</f>
        <v>0</v>
      </c>
      <c r="R1353" t="str">
        <f t="shared" si="118"/>
        <v/>
      </c>
      <c r="S1353">
        <f>Sheet9!B788</f>
        <v>0</v>
      </c>
      <c r="T1353" t="s">
        <v>197</v>
      </c>
      <c r="U1353" t="s">
        <v>198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Sheet9!D789</f>
        <v>0</v>
      </c>
      <c r="O1354">
        <f>Sheet9!E789</f>
        <v>0</v>
      </c>
      <c r="P1354" t="str">
        <f>IFERROR(VLOOKUP(O1354,Sheet6!A:B,2,0),"")</f>
        <v/>
      </c>
      <c r="Q1354">
        <f>Sheet9!A789</f>
        <v>0</v>
      </c>
      <c r="R1354" t="str">
        <f t="shared" si="118"/>
        <v/>
      </c>
      <c r="S1354">
        <f>Sheet9!B789</f>
        <v>0</v>
      </c>
      <c r="T1354" t="s">
        <v>197</v>
      </c>
      <c r="U1354" t="s">
        <v>198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Sheet9!D790</f>
        <v>0</v>
      </c>
      <c r="O1355">
        <f>Sheet9!E790</f>
        <v>0</v>
      </c>
      <c r="P1355" t="str">
        <f>IFERROR(VLOOKUP(O1355,Sheet6!A:B,2,0),"")</f>
        <v/>
      </c>
      <c r="Q1355">
        <f>Sheet9!A790</f>
        <v>0</v>
      </c>
      <c r="R1355" t="str">
        <f t="shared" si="118"/>
        <v/>
      </c>
      <c r="S1355">
        <f>Sheet9!B790</f>
        <v>0</v>
      </c>
      <c r="T1355" t="s">
        <v>197</v>
      </c>
      <c r="U1355" t="s">
        <v>198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Sheet9!D791</f>
        <v>0</v>
      </c>
      <c r="O1356">
        <f>Sheet9!E791</f>
        <v>0</v>
      </c>
      <c r="P1356" t="str">
        <f>IFERROR(VLOOKUP(O1356,Sheet6!A:B,2,0),"")</f>
        <v/>
      </c>
      <c r="Q1356">
        <f>Sheet9!A791</f>
        <v>0</v>
      </c>
      <c r="R1356" t="str">
        <f t="shared" si="118"/>
        <v/>
      </c>
      <c r="S1356">
        <f>Sheet9!B791</f>
        <v>0</v>
      </c>
      <c r="T1356" t="s">
        <v>197</v>
      </c>
      <c r="U1356" t="s">
        <v>198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Sheet9!D792</f>
        <v>0</v>
      </c>
      <c r="O1357">
        <f>Sheet9!E792</f>
        <v>0</v>
      </c>
      <c r="P1357" t="str">
        <f>IFERROR(VLOOKUP(O1357,Sheet6!A:B,2,0),"")</f>
        <v/>
      </c>
      <c r="Q1357">
        <f>Sheet9!A792</f>
        <v>0</v>
      </c>
      <c r="R1357" t="str">
        <f t="shared" si="118"/>
        <v/>
      </c>
      <c r="S1357">
        <f>Sheet9!B792</f>
        <v>0</v>
      </c>
      <c r="T1357" t="s">
        <v>197</v>
      </c>
      <c r="U1357" t="s">
        <v>198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Sheet9!D793</f>
        <v>0</v>
      </c>
      <c r="O1358">
        <f>Sheet9!E793</f>
        <v>0</v>
      </c>
      <c r="P1358" t="str">
        <f>IFERROR(VLOOKUP(O1358,Sheet6!A:B,2,0),"")</f>
        <v/>
      </c>
      <c r="Q1358">
        <f>Sheet9!A793</f>
        <v>0</v>
      </c>
      <c r="R1358" t="str">
        <f t="shared" si="118"/>
        <v/>
      </c>
      <c r="S1358">
        <f>Sheet9!B793</f>
        <v>0</v>
      </c>
      <c r="T1358" t="s">
        <v>197</v>
      </c>
      <c r="U1358" t="s">
        <v>198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Sheet9!D794</f>
        <v>0</v>
      </c>
      <c r="O1359">
        <f>Sheet9!E794</f>
        <v>0</v>
      </c>
      <c r="P1359" t="str">
        <f>IFERROR(VLOOKUP(O1359,Sheet6!A:B,2,0),"")</f>
        <v/>
      </c>
      <c r="Q1359">
        <f>Sheet9!A794</f>
        <v>0</v>
      </c>
      <c r="R1359" t="str">
        <f t="shared" si="118"/>
        <v/>
      </c>
      <c r="S1359">
        <f>Sheet9!B794</f>
        <v>0</v>
      </c>
      <c r="T1359" t="s">
        <v>197</v>
      </c>
      <c r="U1359" t="s">
        <v>198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Sheet9!D795</f>
        <v>0</v>
      </c>
      <c r="O1360">
        <f>Sheet9!E795</f>
        <v>0</v>
      </c>
      <c r="P1360" t="str">
        <f>IFERROR(VLOOKUP(O1360,Sheet6!A:B,2,0),"")</f>
        <v/>
      </c>
      <c r="Q1360">
        <f>Sheet9!A795</f>
        <v>0</v>
      </c>
      <c r="R1360" t="str">
        <f t="shared" si="118"/>
        <v/>
      </c>
      <c r="S1360">
        <f>Sheet9!B795</f>
        <v>0</v>
      </c>
      <c r="T1360" t="s">
        <v>197</v>
      </c>
      <c r="U1360" t="s">
        <v>198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Sheet9!D796</f>
        <v>0</v>
      </c>
      <c r="O1361">
        <f>Sheet9!E796</f>
        <v>0</v>
      </c>
      <c r="P1361" t="str">
        <f>IFERROR(VLOOKUP(O1361,Sheet6!A:B,2,0),"")</f>
        <v/>
      </c>
      <c r="Q1361">
        <f>Sheet9!A796</f>
        <v>0</v>
      </c>
      <c r="R1361" t="str">
        <f t="shared" si="118"/>
        <v/>
      </c>
      <c r="S1361">
        <f>Sheet9!B796</f>
        <v>0</v>
      </c>
      <c r="T1361" t="s">
        <v>197</v>
      </c>
      <c r="U1361" t="s">
        <v>198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Sheet9!D797</f>
        <v>0</v>
      </c>
      <c r="O1362">
        <f>Sheet9!E797</f>
        <v>0</v>
      </c>
      <c r="P1362" t="str">
        <f>IFERROR(VLOOKUP(O1362,Sheet6!A:B,2,0),"")</f>
        <v/>
      </c>
      <c r="Q1362">
        <f>Sheet9!A797</f>
        <v>0</v>
      </c>
      <c r="R1362" t="str">
        <f t="shared" si="118"/>
        <v/>
      </c>
      <c r="S1362">
        <f>Sheet9!B797</f>
        <v>0</v>
      </c>
      <c r="T1362" t="s">
        <v>197</v>
      </c>
      <c r="U1362" t="s">
        <v>198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Sheet9!D798</f>
        <v>0</v>
      </c>
      <c r="O1363">
        <f>Sheet9!E798</f>
        <v>0</v>
      </c>
      <c r="P1363" t="str">
        <f>IFERROR(VLOOKUP(O1363,Sheet6!A:B,2,0),"")</f>
        <v/>
      </c>
      <c r="Q1363">
        <f>Sheet9!A798</f>
        <v>0</v>
      </c>
      <c r="R1363" t="str">
        <f t="shared" si="118"/>
        <v/>
      </c>
      <c r="S1363">
        <f>Sheet9!B798</f>
        <v>0</v>
      </c>
      <c r="T1363" t="s">
        <v>197</v>
      </c>
      <c r="U1363" t="s">
        <v>198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Sheet9!D799</f>
        <v>0</v>
      </c>
      <c r="O1364">
        <f>Sheet9!E799</f>
        <v>0</v>
      </c>
      <c r="P1364" t="str">
        <f>IFERROR(VLOOKUP(O1364,Sheet6!A:B,2,0),"")</f>
        <v/>
      </c>
      <c r="Q1364">
        <f>Sheet9!A799</f>
        <v>0</v>
      </c>
      <c r="R1364" t="str">
        <f t="shared" si="118"/>
        <v/>
      </c>
      <c r="S1364">
        <f>Sheet9!B799</f>
        <v>0</v>
      </c>
      <c r="T1364" t="s">
        <v>197</v>
      </c>
      <c r="U1364" t="s">
        <v>198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Sheet9!D800</f>
        <v>0</v>
      </c>
      <c r="O1365">
        <f>Sheet9!E800</f>
        <v>0</v>
      </c>
      <c r="P1365" t="str">
        <f>IFERROR(VLOOKUP(O1365,Sheet6!A:B,2,0),"")</f>
        <v/>
      </c>
      <c r="Q1365">
        <f>Sheet9!A800</f>
        <v>0</v>
      </c>
      <c r="R1365" t="str">
        <f t="shared" si="118"/>
        <v/>
      </c>
      <c r="S1365">
        <f>Sheet9!B800</f>
        <v>0</v>
      </c>
      <c r="T1365" t="s">
        <v>197</v>
      </c>
      <c r="U1365" t="s">
        <v>198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Sheet9!D801</f>
        <v>0</v>
      </c>
      <c r="O1366">
        <f>Sheet9!E801</f>
        <v>0</v>
      </c>
      <c r="P1366" t="str">
        <f>IFERROR(VLOOKUP(O1366,Sheet6!A:B,2,0),"")</f>
        <v/>
      </c>
      <c r="Q1366">
        <f>Sheet9!A801</f>
        <v>0</v>
      </c>
      <c r="R1366" t="str">
        <f t="shared" si="118"/>
        <v/>
      </c>
      <c r="S1366">
        <f>Sheet9!B801</f>
        <v>0</v>
      </c>
      <c r="T1366" t="s">
        <v>197</v>
      </c>
      <c r="U1366" t="s">
        <v>198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Sheet9!D802</f>
        <v>0</v>
      </c>
      <c r="O1367">
        <f>Sheet9!E802</f>
        <v>0</v>
      </c>
      <c r="P1367" t="str">
        <f>IFERROR(VLOOKUP(O1367,Sheet6!A:B,2,0),"")</f>
        <v/>
      </c>
      <c r="Q1367">
        <f>Sheet9!A802</f>
        <v>0</v>
      </c>
      <c r="R1367" t="str">
        <f t="shared" si="118"/>
        <v/>
      </c>
      <c r="S1367">
        <f>Sheet9!B802</f>
        <v>0</v>
      </c>
      <c r="T1367" t="s">
        <v>197</v>
      </c>
      <c r="U1367" t="s">
        <v>198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Sheet9!D803</f>
        <v>0</v>
      </c>
      <c r="O1368">
        <f>Sheet9!E803</f>
        <v>0</v>
      </c>
      <c r="P1368" t="str">
        <f>IFERROR(VLOOKUP(O1368,Sheet6!A:B,2,0),"")</f>
        <v/>
      </c>
      <c r="Q1368">
        <f>Sheet9!A803</f>
        <v>0</v>
      </c>
      <c r="R1368" t="str">
        <f t="shared" si="118"/>
        <v/>
      </c>
      <c r="S1368">
        <f>Sheet9!B803</f>
        <v>0</v>
      </c>
      <c r="T1368" t="s">
        <v>197</v>
      </c>
      <c r="U1368" t="s">
        <v>198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Sheet9!D804</f>
        <v>0</v>
      </c>
      <c r="O1369">
        <f>Sheet9!E804</f>
        <v>0</v>
      </c>
      <c r="P1369" t="str">
        <f>IFERROR(VLOOKUP(O1369,Sheet6!A:B,2,0),"")</f>
        <v/>
      </c>
      <c r="Q1369">
        <f>Sheet9!A804</f>
        <v>0</v>
      </c>
      <c r="R1369" t="str">
        <f t="shared" si="118"/>
        <v/>
      </c>
      <c r="S1369">
        <f>Sheet9!B804</f>
        <v>0</v>
      </c>
      <c r="T1369" t="s">
        <v>197</v>
      </c>
      <c r="U1369" t="s">
        <v>198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Sheet9!D805</f>
        <v>0</v>
      </c>
      <c r="O1370">
        <f>Sheet9!E805</f>
        <v>0</v>
      </c>
      <c r="P1370" t="str">
        <f>IFERROR(VLOOKUP(O1370,Sheet6!A:B,2,0),"")</f>
        <v/>
      </c>
      <c r="Q1370">
        <f>Sheet9!A805</f>
        <v>0</v>
      </c>
      <c r="R1370" t="str">
        <f t="shared" si="118"/>
        <v/>
      </c>
      <c r="S1370">
        <f>Sheet9!B805</f>
        <v>0</v>
      </c>
      <c r="T1370" t="s">
        <v>197</v>
      </c>
      <c r="U1370" t="s">
        <v>198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Sheet9!D806</f>
        <v>0</v>
      </c>
      <c r="O1371">
        <f>Sheet9!E806</f>
        <v>0</v>
      </c>
      <c r="P1371" t="str">
        <f>IFERROR(VLOOKUP(O1371,Sheet6!A:B,2,0),"")</f>
        <v/>
      </c>
      <c r="Q1371">
        <f>Sheet9!A806</f>
        <v>0</v>
      </c>
      <c r="R1371" t="str">
        <f t="shared" si="118"/>
        <v/>
      </c>
      <c r="S1371">
        <f>Sheet9!B806</f>
        <v>0</v>
      </c>
      <c r="T1371" t="s">
        <v>197</v>
      </c>
      <c r="U1371" t="s">
        <v>198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Sheet9!D807</f>
        <v>0</v>
      </c>
      <c r="O1372">
        <f>Sheet9!E807</f>
        <v>0</v>
      </c>
      <c r="P1372" t="str">
        <f>IFERROR(VLOOKUP(O1372,Sheet6!A:B,2,0),"")</f>
        <v/>
      </c>
      <c r="Q1372">
        <f>Sheet9!A807</f>
        <v>0</v>
      </c>
      <c r="R1372" t="str">
        <f t="shared" si="118"/>
        <v/>
      </c>
      <c r="S1372">
        <f>Sheet9!B807</f>
        <v>0</v>
      </c>
      <c r="T1372" t="s">
        <v>197</v>
      </c>
      <c r="U1372" t="s">
        <v>198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Sheet9!D808</f>
        <v>0</v>
      </c>
      <c r="O1373">
        <f>Sheet9!E808</f>
        <v>0</v>
      </c>
      <c r="P1373" t="str">
        <f>IFERROR(VLOOKUP(O1373,Sheet6!A:B,2,0),"")</f>
        <v/>
      </c>
      <c r="Q1373">
        <f>Sheet9!A808</f>
        <v>0</v>
      </c>
      <c r="R1373" t="str">
        <f t="shared" si="118"/>
        <v/>
      </c>
      <c r="S1373">
        <f>Sheet9!B808</f>
        <v>0</v>
      </c>
      <c r="T1373" t="s">
        <v>197</v>
      </c>
      <c r="U1373" t="s">
        <v>198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Sheet9!D809</f>
        <v>0</v>
      </c>
      <c r="O1374">
        <f>Sheet9!E809</f>
        <v>0</v>
      </c>
      <c r="P1374" t="str">
        <f>IFERROR(VLOOKUP(O1374,Sheet6!A:B,2,0),"")</f>
        <v/>
      </c>
      <c r="Q1374">
        <f>Sheet9!A809</f>
        <v>0</v>
      </c>
      <c r="R1374" t="str">
        <f t="shared" si="118"/>
        <v/>
      </c>
      <c r="S1374">
        <f>Sheet9!B809</f>
        <v>0</v>
      </c>
      <c r="T1374" t="s">
        <v>197</v>
      </c>
      <c r="U1374" t="s">
        <v>198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Sheet9!D810</f>
        <v>0</v>
      </c>
      <c r="O1375">
        <f>Sheet9!E810</f>
        <v>0</v>
      </c>
      <c r="P1375" t="str">
        <f>IFERROR(VLOOKUP(O1375,Sheet6!A:B,2,0),"")</f>
        <v/>
      </c>
      <c r="Q1375">
        <f>Sheet9!A810</f>
        <v>0</v>
      </c>
      <c r="R1375" t="str">
        <f t="shared" si="118"/>
        <v/>
      </c>
      <c r="S1375">
        <f>Sheet9!B810</f>
        <v>0</v>
      </c>
      <c r="T1375" t="s">
        <v>197</v>
      </c>
      <c r="U1375" t="s">
        <v>198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Sheet9!D811</f>
        <v>0</v>
      </c>
      <c r="O1376">
        <f>Sheet9!E811</f>
        <v>0</v>
      </c>
      <c r="P1376" t="str">
        <f>IFERROR(VLOOKUP(O1376,Sheet6!A:B,2,0),"")</f>
        <v/>
      </c>
      <c r="Q1376">
        <f>Sheet9!A811</f>
        <v>0</v>
      </c>
      <c r="R1376" t="str">
        <f t="shared" si="118"/>
        <v/>
      </c>
      <c r="S1376">
        <f>Sheet9!B811</f>
        <v>0</v>
      </c>
      <c r="T1376" t="s">
        <v>197</v>
      </c>
      <c r="U1376" t="s">
        <v>198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Sheet9!D812</f>
        <v>0</v>
      </c>
      <c r="O1377">
        <f>Sheet9!E812</f>
        <v>0</v>
      </c>
      <c r="P1377" t="str">
        <f>IFERROR(VLOOKUP(O1377,Sheet6!A:B,2,0),"")</f>
        <v/>
      </c>
      <c r="Q1377">
        <f>Sheet9!A812</f>
        <v>0</v>
      </c>
      <c r="R1377" t="str">
        <f t="shared" si="118"/>
        <v/>
      </c>
      <c r="S1377">
        <f>Sheet9!B812</f>
        <v>0</v>
      </c>
      <c r="T1377" t="s">
        <v>197</v>
      </c>
      <c r="U1377" t="s">
        <v>198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Sheet9!D813</f>
        <v>0</v>
      </c>
      <c r="O1378">
        <f>Sheet9!E813</f>
        <v>0</v>
      </c>
      <c r="P1378" t="str">
        <f>IFERROR(VLOOKUP(O1378,Sheet6!A:B,2,0),"")</f>
        <v/>
      </c>
      <c r="Q1378">
        <f>Sheet9!A813</f>
        <v>0</v>
      </c>
      <c r="R1378" t="str">
        <f t="shared" si="118"/>
        <v/>
      </c>
      <c r="S1378">
        <f>Sheet9!B813</f>
        <v>0</v>
      </c>
      <c r="T1378" t="s">
        <v>197</v>
      </c>
      <c r="U1378" t="s">
        <v>198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Sheet9!D814</f>
        <v>0</v>
      </c>
      <c r="O1379">
        <f>Sheet9!E814</f>
        <v>0</v>
      </c>
      <c r="P1379" t="str">
        <f>IFERROR(VLOOKUP(O1379,Sheet6!A:B,2,0),"")</f>
        <v/>
      </c>
      <c r="Q1379">
        <f>Sheet9!A814</f>
        <v>0</v>
      </c>
      <c r="R1379" t="str">
        <f t="shared" si="118"/>
        <v/>
      </c>
      <c r="S1379">
        <f>Sheet9!B814</f>
        <v>0</v>
      </c>
      <c r="T1379" t="s">
        <v>197</v>
      </c>
      <c r="U1379" t="s">
        <v>198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Sheet9!D815</f>
        <v>0</v>
      </c>
      <c r="O1380">
        <f>Sheet9!E815</f>
        <v>0</v>
      </c>
      <c r="P1380" t="str">
        <f>IFERROR(VLOOKUP(O1380,Sheet6!A:B,2,0),"")</f>
        <v/>
      </c>
      <c r="Q1380">
        <f>Sheet9!A815</f>
        <v>0</v>
      </c>
      <c r="R1380" t="str">
        <f t="shared" si="118"/>
        <v/>
      </c>
      <c r="S1380">
        <f>Sheet9!B815</f>
        <v>0</v>
      </c>
      <c r="T1380" t="s">
        <v>197</v>
      </c>
      <c r="U1380" t="s">
        <v>198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Sheet9!D816</f>
        <v>0</v>
      </c>
      <c r="O1381">
        <f>Sheet9!E816</f>
        <v>0</v>
      </c>
      <c r="P1381" t="str">
        <f>IFERROR(VLOOKUP(O1381,Sheet6!A:B,2,0),"")</f>
        <v/>
      </c>
      <c r="Q1381">
        <f>Sheet9!A816</f>
        <v>0</v>
      </c>
      <c r="R1381" t="str">
        <f t="shared" si="118"/>
        <v/>
      </c>
      <c r="S1381">
        <f>Sheet9!B816</f>
        <v>0</v>
      </c>
      <c r="T1381" t="s">
        <v>197</v>
      </c>
      <c r="U1381" t="s">
        <v>198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Sheet9!D817</f>
        <v>0</v>
      </c>
      <c r="O1382">
        <f>Sheet9!E817</f>
        <v>0</v>
      </c>
      <c r="P1382" t="str">
        <f>IFERROR(VLOOKUP(O1382,Sheet6!A:B,2,0),"")</f>
        <v/>
      </c>
      <c r="Q1382">
        <f>Sheet9!A817</f>
        <v>0</v>
      </c>
      <c r="R1382" t="str">
        <f t="shared" si="118"/>
        <v/>
      </c>
      <c r="S1382">
        <f>Sheet9!B817</f>
        <v>0</v>
      </c>
      <c r="T1382" t="s">
        <v>197</v>
      </c>
      <c r="U1382" t="s">
        <v>198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Sheet9!D818</f>
        <v>0</v>
      </c>
      <c r="O1383">
        <f>Sheet9!E818</f>
        <v>0</v>
      </c>
      <c r="P1383" t="str">
        <f>IFERROR(VLOOKUP(O1383,Sheet6!A:B,2,0),"")</f>
        <v/>
      </c>
      <c r="Q1383">
        <f>Sheet9!A818</f>
        <v>0</v>
      </c>
      <c r="R1383" t="str">
        <f t="shared" si="118"/>
        <v/>
      </c>
      <c r="S1383">
        <f>Sheet9!B818</f>
        <v>0</v>
      </c>
      <c r="T1383" t="s">
        <v>197</v>
      </c>
      <c r="U1383" t="s">
        <v>198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Sheet9!D819</f>
        <v>0</v>
      </c>
      <c r="O1384">
        <f>Sheet9!E819</f>
        <v>0</v>
      </c>
      <c r="P1384" t="str">
        <f>IFERROR(VLOOKUP(O1384,Sheet6!A:B,2,0),"")</f>
        <v/>
      </c>
      <c r="Q1384">
        <f>Sheet9!A819</f>
        <v>0</v>
      </c>
      <c r="R1384" t="str">
        <f t="shared" si="118"/>
        <v/>
      </c>
      <c r="S1384">
        <f>Sheet9!B819</f>
        <v>0</v>
      </c>
      <c r="T1384" t="s">
        <v>197</v>
      </c>
      <c r="U1384" t="s">
        <v>198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Sheet9!D820</f>
        <v>0</v>
      </c>
      <c r="O1385">
        <f>Sheet9!E820</f>
        <v>0</v>
      </c>
      <c r="P1385" t="str">
        <f>IFERROR(VLOOKUP(O1385,Sheet6!A:B,2,0),"")</f>
        <v/>
      </c>
      <c r="Q1385">
        <f>Sheet9!A820</f>
        <v>0</v>
      </c>
      <c r="R1385" t="str">
        <f t="shared" si="118"/>
        <v/>
      </c>
      <c r="S1385">
        <f>Sheet9!B820</f>
        <v>0</v>
      </c>
      <c r="T1385" t="s">
        <v>197</v>
      </c>
      <c r="U1385" t="s">
        <v>198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Sheet9!D821</f>
        <v>0</v>
      </c>
      <c r="O1386">
        <f>Sheet9!E821</f>
        <v>0</v>
      </c>
      <c r="P1386" t="str">
        <f>IFERROR(VLOOKUP(O1386,Sheet6!A:B,2,0),"")</f>
        <v/>
      </c>
      <c r="Q1386">
        <f>Sheet9!A821</f>
        <v>0</v>
      </c>
      <c r="R1386" t="str">
        <f t="shared" si="118"/>
        <v/>
      </c>
      <c r="S1386">
        <f>Sheet9!B821</f>
        <v>0</v>
      </c>
      <c r="T1386" t="s">
        <v>197</v>
      </c>
      <c r="U1386" t="s">
        <v>198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Sheet9!D822</f>
        <v>0</v>
      </c>
      <c r="O1387">
        <f>Sheet9!E822</f>
        <v>0</v>
      </c>
      <c r="P1387" t="str">
        <f>IFERROR(VLOOKUP(O1387,Sheet6!A:B,2,0),"")</f>
        <v/>
      </c>
      <c r="Q1387">
        <f>Sheet9!A822</f>
        <v>0</v>
      </c>
      <c r="R1387" t="str">
        <f t="shared" si="118"/>
        <v/>
      </c>
      <c r="S1387">
        <f>Sheet9!B822</f>
        <v>0</v>
      </c>
      <c r="T1387" t="s">
        <v>197</v>
      </c>
      <c r="U1387" t="s">
        <v>198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Sheet9!D823</f>
        <v>0</v>
      </c>
      <c r="O1388">
        <f>Sheet9!E823</f>
        <v>0</v>
      </c>
      <c r="P1388" t="str">
        <f>IFERROR(VLOOKUP(O1388,Sheet6!A:B,2,0),"")</f>
        <v/>
      </c>
      <c r="Q1388">
        <f>Sheet9!A823</f>
        <v>0</v>
      </c>
      <c r="R1388" t="str">
        <f t="shared" si="118"/>
        <v/>
      </c>
      <c r="S1388">
        <f>Sheet9!B823</f>
        <v>0</v>
      </c>
      <c r="T1388" t="s">
        <v>197</v>
      </c>
      <c r="U1388" t="s">
        <v>198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Sheet9!D824</f>
        <v>0</v>
      </c>
      <c r="O1389">
        <f>Sheet9!E824</f>
        <v>0</v>
      </c>
      <c r="P1389" t="str">
        <f>IFERROR(VLOOKUP(O1389,Sheet6!A:B,2,0),"")</f>
        <v/>
      </c>
      <c r="Q1389">
        <f>Sheet9!A824</f>
        <v>0</v>
      </c>
      <c r="R1389" t="str">
        <f t="shared" si="118"/>
        <v/>
      </c>
      <c r="S1389">
        <f>Sheet9!B824</f>
        <v>0</v>
      </c>
      <c r="T1389" t="s">
        <v>197</v>
      </c>
      <c r="U1389" t="s">
        <v>198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Sheet9!D825</f>
        <v>0</v>
      </c>
      <c r="O1390">
        <f>Sheet9!E825</f>
        <v>0</v>
      </c>
      <c r="P1390" t="str">
        <f>IFERROR(VLOOKUP(O1390,Sheet6!A:B,2,0),"")</f>
        <v/>
      </c>
      <c r="Q1390">
        <f>Sheet9!A825</f>
        <v>0</v>
      </c>
      <c r="R1390" t="str">
        <f t="shared" si="118"/>
        <v/>
      </c>
      <c r="S1390">
        <f>Sheet9!B825</f>
        <v>0</v>
      </c>
      <c r="T1390" t="s">
        <v>197</v>
      </c>
      <c r="U1390" t="s">
        <v>198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Sheet9!D826</f>
        <v>0</v>
      </c>
      <c r="O1391">
        <f>Sheet9!E826</f>
        <v>0</v>
      </c>
      <c r="P1391" t="str">
        <f>IFERROR(VLOOKUP(O1391,Sheet6!A:B,2,0),"")</f>
        <v/>
      </c>
      <c r="Q1391">
        <f>Sheet9!A826</f>
        <v>0</v>
      </c>
      <c r="R1391" t="str">
        <f t="shared" si="118"/>
        <v/>
      </c>
      <c r="S1391">
        <f>Sheet9!B826</f>
        <v>0</v>
      </c>
      <c r="T1391" t="s">
        <v>197</v>
      </c>
      <c r="U1391" t="s">
        <v>198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Sheet9!D827</f>
        <v>0</v>
      </c>
      <c r="O1392">
        <f>Sheet9!E827</f>
        <v>0</v>
      </c>
      <c r="P1392" t="str">
        <f>IFERROR(VLOOKUP(O1392,Sheet6!A:B,2,0),"")</f>
        <v/>
      </c>
      <c r="Q1392">
        <f>Sheet9!A827</f>
        <v>0</v>
      </c>
      <c r="R1392" t="str">
        <f t="shared" si="118"/>
        <v/>
      </c>
      <c r="S1392">
        <f>Sheet9!B827</f>
        <v>0</v>
      </c>
      <c r="T1392" t="s">
        <v>197</v>
      </c>
      <c r="U1392" t="s">
        <v>198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Sheet9!D828</f>
        <v>0</v>
      </c>
      <c r="O1393">
        <f>Sheet9!E828</f>
        <v>0</v>
      </c>
      <c r="P1393" t="str">
        <f>IFERROR(VLOOKUP(O1393,Sheet6!A:B,2,0),"")</f>
        <v/>
      </c>
      <c r="Q1393">
        <f>Sheet9!A828</f>
        <v>0</v>
      </c>
      <c r="R1393" t="str">
        <f t="shared" si="118"/>
        <v/>
      </c>
      <c r="S1393">
        <f>Sheet9!B828</f>
        <v>0</v>
      </c>
      <c r="T1393" t="s">
        <v>197</v>
      </c>
      <c r="U1393" t="s">
        <v>198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Sheet9!D829</f>
        <v>0</v>
      </c>
      <c r="O1394">
        <f>Sheet9!E829</f>
        <v>0</v>
      </c>
      <c r="P1394" t="str">
        <f>IFERROR(VLOOKUP(O1394,Sheet6!A:B,2,0),"")</f>
        <v/>
      </c>
      <c r="Q1394">
        <f>Sheet9!A829</f>
        <v>0</v>
      </c>
      <c r="R1394" t="str">
        <f t="shared" si="118"/>
        <v/>
      </c>
      <c r="S1394">
        <f>Sheet9!B829</f>
        <v>0</v>
      </c>
      <c r="T1394" t="s">
        <v>197</v>
      </c>
      <c r="U1394" t="s">
        <v>198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Sheet9!D830</f>
        <v>0</v>
      </c>
      <c r="O1395">
        <f>Sheet9!E830</f>
        <v>0</v>
      </c>
      <c r="P1395" t="str">
        <f>IFERROR(VLOOKUP(O1395,Sheet6!A:B,2,0),"")</f>
        <v/>
      </c>
      <c r="Q1395">
        <f>Sheet9!A830</f>
        <v>0</v>
      </c>
      <c r="R1395" t="str">
        <f t="shared" si="118"/>
        <v/>
      </c>
      <c r="S1395">
        <f>Sheet9!B830</f>
        <v>0</v>
      </c>
      <c r="T1395" t="s">
        <v>197</v>
      </c>
      <c r="U1395" t="s">
        <v>198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Sheet9!D831</f>
        <v>0</v>
      </c>
      <c r="O1396">
        <f>Sheet9!E831</f>
        <v>0</v>
      </c>
      <c r="P1396" t="str">
        <f>IFERROR(VLOOKUP(O1396,Sheet6!A:B,2,0),"")</f>
        <v/>
      </c>
      <c r="Q1396">
        <f>Sheet9!A831</f>
        <v>0</v>
      </c>
      <c r="R1396" t="str">
        <f t="shared" si="118"/>
        <v/>
      </c>
      <c r="S1396">
        <f>Sheet9!B831</f>
        <v>0</v>
      </c>
      <c r="T1396" t="s">
        <v>197</v>
      </c>
      <c r="U1396" t="s">
        <v>198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Sheet9!D832</f>
        <v>0</v>
      </c>
      <c r="O1397">
        <f>Sheet9!E832</f>
        <v>0</v>
      </c>
      <c r="P1397" t="str">
        <f>IFERROR(VLOOKUP(O1397,Sheet6!A:B,2,0),"")</f>
        <v/>
      </c>
      <c r="Q1397">
        <f>Sheet9!A832</f>
        <v>0</v>
      </c>
      <c r="R1397" t="str">
        <f t="shared" si="118"/>
        <v/>
      </c>
      <c r="S1397">
        <f>Sheet9!B832</f>
        <v>0</v>
      </c>
      <c r="T1397" t="s">
        <v>197</v>
      </c>
      <c r="U1397" t="s">
        <v>198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Sheet9!D833</f>
        <v>0</v>
      </c>
      <c r="O1398">
        <f>Sheet9!E833</f>
        <v>0</v>
      </c>
      <c r="P1398" t="str">
        <f>IFERROR(VLOOKUP(O1398,Sheet6!A:B,2,0),"")</f>
        <v/>
      </c>
      <c r="Q1398">
        <f>Sheet9!A833</f>
        <v>0</v>
      </c>
      <c r="R1398" t="str">
        <f t="shared" si="118"/>
        <v/>
      </c>
      <c r="S1398">
        <f>Sheet9!B833</f>
        <v>0</v>
      </c>
      <c r="T1398" t="s">
        <v>197</v>
      </c>
      <c r="U1398" t="s">
        <v>198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Sheet9!D834</f>
        <v>0</v>
      </c>
      <c r="O1399">
        <f>Sheet9!E834</f>
        <v>0</v>
      </c>
      <c r="P1399" t="str">
        <f>IFERROR(VLOOKUP(O1399,Sheet6!A:B,2,0),"")</f>
        <v/>
      </c>
      <c r="Q1399">
        <f>Sheet9!A834</f>
        <v>0</v>
      </c>
      <c r="R1399" t="str">
        <f t="shared" si="118"/>
        <v/>
      </c>
      <c r="S1399">
        <f>Sheet9!B834</f>
        <v>0</v>
      </c>
      <c r="T1399" t="s">
        <v>197</v>
      </c>
      <c r="U1399" t="s">
        <v>198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Sheet9!D835</f>
        <v>0</v>
      </c>
      <c r="O1400">
        <f>Sheet9!E835</f>
        <v>0</v>
      </c>
      <c r="P1400" t="str">
        <f>IFERROR(VLOOKUP(O1400,Sheet6!A:B,2,0),"")</f>
        <v/>
      </c>
      <c r="Q1400">
        <f>Sheet9!A835</f>
        <v>0</v>
      </c>
      <c r="R1400" t="str">
        <f t="shared" si="118"/>
        <v/>
      </c>
      <c r="S1400">
        <f>Sheet9!B835</f>
        <v>0</v>
      </c>
      <c r="T1400" t="s">
        <v>197</v>
      </c>
      <c r="U1400" t="s">
        <v>198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Sheet9!D836</f>
        <v>0</v>
      </c>
      <c r="O1401">
        <f>Sheet9!E836</f>
        <v>0</v>
      </c>
      <c r="P1401" t="str">
        <f>IFERROR(VLOOKUP(O1401,Sheet6!A:B,2,0),"")</f>
        <v/>
      </c>
      <c r="Q1401">
        <f>Sheet9!A836</f>
        <v>0</v>
      </c>
      <c r="R1401" t="str">
        <f t="shared" si="118"/>
        <v/>
      </c>
      <c r="S1401">
        <f>Sheet9!B836</f>
        <v>0</v>
      </c>
      <c r="T1401" t="s">
        <v>197</v>
      </c>
      <c r="U1401" t="s">
        <v>198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Sheet9!D837</f>
        <v>0</v>
      </c>
      <c r="O1402">
        <f>Sheet9!E837</f>
        <v>0</v>
      </c>
      <c r="P1402" t="str">
        <f>IFERROR(VLOOKUP(O1402,Sheet6!A:B,2,0),"")</f>
        <v/>
      </c>
      <c r="Q1402">
        <f>Sheet9!A837</f>
        <v>0</v>
      </c>
      <c r="R1402" t="str">
        <f t="shared" si="118"/>
        <v/>
      </c>
      <c r="S1402">
        <f>Sheet9!B837</f>
        <v>0</v>
      </c>
      <c r="T1402" t="s">
        <v>197</v>
      </c>
      <c r="U1402" t="s">
        <v>198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Sheet9!D838</f>
        <v>0</v>
      </c>
      <c r="O1403">
        <f>Sheet9!E838</f>
        <v>0</v>
      </c>
      <c r="P1403" t="str">
        <f>IFERROR(VLOOKUP(O1403,Sheet6!A:B,2,0),"")</f>
        <v/>
      </c>
      <c r="Q1403">
        <f>Sheet9!A838</f>
        <v>0</v>
      </c>
      <c r="R1403" t="str">
        <f t="shared" ref="R1403:R1466" si="123">IFERROR(VLOOKUP(Q1403,AG:AH,2,0),"")</f>
        <v/>
      </c>
      <c r="S1403">
        <f>Sheet9!B838</f>
        <v>0</v>
      </c>
      <c r="T1403" t="s">
        <v>197</v>
      </c>
      <c r="U1403" t="s">
        <v>198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Sheet9!D839</f>
        <v>0</v>
      </c>
      <c r="O1404">
        <f>Sheet9!E839</f>
        <v>0</v>
      </c>
      <c r="P1404" t="str">
        <f>IFERROR(VLOOKUP(O1404,Sheet6!A:B,2,0),"")</f>
        <v/>
      </c>
      <c r="Q1404">
        <f>Sheet9!A839</f>
        <v>0</v>
      </c>
      <c r="R1404" t="str">
        <f t="shared" si="123"/>
        <v/>
      </c>
      <c r="S1404">
        <f>Sheet9!B839</f>
        <v>0</v>
      </c>
      <c r="T1404" t="s">
        <v>197</v>
      </c>
      <c r="U1404" t="s">
        <v>198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Sheet9!D840</f>
        <v>0</v>
      </c>
      <c r="O1405">
        <f>Sheet9!E840</f>
        <v>0</v>
      </c>
      <c r="P1405" t="str">
        <f>IFERROR(VLOOKUP(O1405,Sheet6!A:B,2,0),"")</f>
        <v/>
      </c>
      <c r="Q1405">
        <f>Sheet9!A840</f>
        <v>0</v>
      </c>
      <c r="R1405" t="str">
        <f t="shared" si="123"/>
        <v/>
      </c>
      <c r="S1405">
        <f>Sheet9!B840</f>
        <v>0</v>
      </c>
      <c r="T1405" t="s">
        <v>197</v>
      </c>
      <c r="U1405" t="s">
        <v>198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Sheet9!D841</f>
        <v>0</v>
      </c>
      <c r="O1406">
        <f>Sheet9!E841</f>
        <v>0</v>
      </c>
      <c r="P1406" t="str">
        <f>IFERROR(VLOOKUP(O1406,Sheet6!A:B,2,0),"")</f>
        <v/>
      </c>
      <c r="Q1406">
        <f>Sheet9!A841</f>
        <v>0</v>
      </c>
      <c r="R1406" t="str">
        <f t="shared" si="123"/>
        <v/>
      </c>
      <c r="S1406">
        <f>Sheet9!B841</f>
        <v>0</v>
      </c>
      <c r="T1406" t="s">
        <v>197</v>
      </c>
      <c r="U1406" t="s">
        <v>198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Sheet9!D842</f>
        <v>0</v>
      </c>
      <c r="O1407">
        <f>Sheet9!E842</f>
        <v>0</v>
      </c>
      <c r="P1407" t="str">
        <f>IFERROR(VLOOKUP(O1407,Sheet6!A:B,2,0),"")</f>
        <v/>
      </c>
      <c r="Q1407">
        <f>Sheet9!A842</f>
        <v>0</v>
      </c>
      <c r="R1407" t="str">
        <f t="shared" si="123"/>
        <v/>
      </c>
      <c r="S1407">
        <f>Sheet9!B842</f>
        <v>0</v>
      </c>
      <c r="T1407" t="s">
        <v>197</v>
      </c>
      <c r="U1407" t="s">
        <v>198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Sheet9!D843</f>
        <v>0</v>
      </c>
      <c r="O1408">
        <f>Sheet9!E843</f>
        <v>0</v>
      </c>
      <c r="P1408" t="str">
        <f>IFERROR(VLOOKUP(O1408,Sheet6!A:B,2,0),"")</f>
        <v/>
      </c>
      <c r="Q1408">
        <f>Sheet9!A843</f>
        <v>0</v>
      </c>
      <c r="R1408" t="str">
        <f t="shared" si="123"/>
        <v/>
      </c>
      <c r="S1408">
        <f>Sheet9!B843</f>
        <v>0</v>
      </c>
      <c r="T1408" t="s">
        <v>197</v>
      </c>
      <c r="U1408" t="s">
        <v>198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Sheet9!D844</f>
        <v>0</v>
      </c>
      <c r="O1409">
        <f>Sheet9!E844</f>
        <v>0</v>
      </c>
      <c r="P1409" t="str">
        <f>IFERROR(VLOOKUP(O1409,Sheet6!A:B,2,0),"")</f>
        <v/>
      </c>
      <c r="Q1409">
        <f>Sheet9!A844</f>
        <v>0</v>
      </c>
      <c r="R1409" t="str">
        <f t="shared" si="123"/>
        <v/>
      </c>
      <c r="S1409">
        <f>Sheet9!B844</f>
        <v>0</v>
      </c>
      <c r="T1409" t="s">
        <v>197</v>
      </c>
      <c r="U1409" t="s">
        <v>198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Sheet9!D845</f>
        <v>0</v>
      </c>
      <c r="O1410">
        <f>Sheet9!E845</f>
        <v>0</v>
      </c>
      <c r="P1410" t="str">
        <f>IFERROR(VLOOKUP(O1410,Sheet6!A:B,2,0),"")</f>
        <v/>
      </c>
      <c r="Q1410">
        <f>Sheet9!A845</f>
        <v>0</v>
      </c>
      <c r="R1410" t="str">
        <f t="shared" si="123"/>
        <v/>
      </c>
      <c r="S1410">
        <f>Sheet9!B845</f>
        <v>0</v>
      </c>
      <c r="T1410" t="s">
        <v>197</v>
      </c>
      <c r="U1410" t="s">
        <v>198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Sheet9!D846</f>
        <v>0</v>
      </c>
      <c r="O1411">
        <f>Sheet9!E846</f>
        <v>0</v>
      </c>
      <c r="P1411" t="str">
        <f>IFERROR(VLOOKUP(O1411,Sheet6!A:B,2,0),"")</f>
        <v/>
      </c>
      <c r="Q1411">
        <f>Sheet9!A846</f>
        <v>0</v>
      </c>
      <c r="R1411" t="str">
        <f t="shared" si="123"/>
        <v/>
      </c>
      <c r="S1411">
        <f>Sheet9!B846</f>
        <v>0</v>
      </c>
      <c r="T1411" t="s">
        <v>197</v>
      </c>
      <c r="U1411" t="s">
        <v>198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Sheet9!D847</f>
        <v>0</v>
      </c>
      <c r="O1412">
        <f>Sheet9!E847</f>
        <v>0</v>
      </c>
      <c r="P1412" t="str">
        <f>IFERROR(VLOOKUP(O1412,Sheet6!A:B,2,0),"")</f>
        <v/>
      </c>
      <c r="Q1412">
        <f>Sheet9!A847</f>
        <v>0</v>
      </c>
      <c r="R1412" t="str">
        <f t="shared" si="123"/>
        <v/>
      </c>
      <c r="S1412">
        <f>Sheet9!B847</f>
        <v>0</v>
      </c>
      <c r="T1412" t="s">
        <v>197</v>
      </c>
      <c r="U1412" t="s">
        <v>198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Sheet9!D848</f>
        <v>0</v>
      </c>
      <c r="O1413">
        <f>Sheet9!E848</f>
        <v>0</v>
      </c>
      <c r="P1413" t="str">
        <f>IFERROR(VLOOKUP(O1413,Sheet6!A:B,2,0),"")</f>
        <v/>
      </c>
      <c r="Q1413">
        <f>Sheet9!A848</f>
        <v>0</v>
      </c>
      <c r="R1413" t="str">
        <f t="shared" si="123"/>
        <v/>
      </c>
      <c r="S1413">
        <f>Sheet9!B848</f>
        <v>0</v>
      </c>
      <c r="T1413" t="s">
        <v>197</v>
      </c>
      <c r="U1413" t="s">
        <v>198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Sheet9!D849</f>
        <v>0</v>
      </c>
      <c r="O1414">
        <f>Sheet9!E849</f>
        <v>0</v>
      </c>
      <c r="P1414" t="str">
        <f>IFERROR(VLOOKUP(O1414,Sheet6!A:B,2,0),"")</f>
        <v/>
      </c>
      <c r="Q1414">
        <f>Sheet9!A849</f>
        <v>0</v>
      </c>
      <c r="R1414" t="str">
        <f t="shared" si="123"/>
        <v/>
      </c>
      <c r="S1414">
        <f>Sheet9!B849</f>
        <v>0</v>
      </c>
      <c r="T1414" t="s">
        <v>197</v>
      </c>
      <c r="U1414" t="s">
        <v>198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Sheet9!D850</f>
        <v>0</v>
      </c>
      <c r="O1415">
        <f>Sheet9!E850</f>
        <v>0</v>
      </c>
      <c r="P1415" t="str">
        <f>IFERROR(VLOOKUP(O1415,Sheet6!A:B,2,0),"")</f>
        <v/>
      </c>
      <c r="Q1415">
        <f>Sheet9!A850</f>
        <v>0</v>
      </c>
      <c r="R1415" t="str">
        <f t="shared" si="123"/>
        <v/>
      </c>
      <c r="S1415">
        <f>Sheet9!B850</f>
        <v>0</v>
      </c>
      <c r="T1415" t="s">
        <v>197</v>
      </c>
      <c r="U1415" t="s">
        <v>198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Sheet9!D851</f>
        <v>0</v>
      </c>
      <c r="O1416">
        <f>Sheet9!E851</f>
        <v>0</v>
      </c>
      <c r="P1416" t="str">
        <f>IFERROR(VLOOKUP(O1416,Sheet6!A:B,2,0),"")</f>
        <v/>
      </c>
      <c r="Q1416">
        <f>Sheet9!A851</f>
        <v>0</v>
      </c>
      <c r="R1416" t="str">
        <f t="shared" si="123"/>
        <v/>
      </c>
      <c r="S1416">
        <f>Sheet9!B851</f>
        <v>0</v>
      </c>
      <c r="T1416" t="s">
        <v>197</v>
      </c>
      <c r="U1416" t="s">
        <v>198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Sheet9!D852</f>
        <v>0</v>
      </c>
      <c r="O1417">
        <f>Sheet9!E852</f>
        <v>0</v>
      </c>
      <c r="P1417" t="str">
        <f>IFERROR(VLOOKUP(O1417,Sheet6!A:B,2,0),"")</f>
        <v/>
      </c>
      <c r="Q1417">
        <f>Sheet9!A852</f>
        <v>0</v>
      </c>
      <c r="R1417" t="str">
        <f t="shared" si="123"/>
        <v/>
      </c>
      <c r="S1417">
        <f>Sheet9!B852</f>
        <v>0</v>
      </c>
      <c r="T1417" t="s">
        <v>197</v>
      </c>
      <c r="U1417" t="s">
        <v>198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Sheet9!D853</f>
        <v>0</v>
      </c>
      <c r="O1418">
        <f>Sheet9!E853</f>
        <v>0</v>
      </c>
      <c r="P1418" t="str">
        <f>IFERROR(VLOOKUP(O1418,Sheet6!A:B,2,0),"")</f>
        <v/>
      </c>
      <c r="Q1418">
        <f>Sheet9!A853</f>
        <v>0</v>
      </c>
      <c r="R1418" t="str">
        <f t="shared" si="123"/>
        <v/>
      </c>
      <c r="S1418">
        <f>Sheet9!B853</f>
        <v>0</v>
      </c>
      <c r="T1418" t="s">
        <v>197</v>
      </c>
      <c r="U1418" t="s">
        <v>198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Sheet9!D854</f>
        <v>0</v>
      </c>
      <c r="O1419">
        <f>Sheet9!E854</f>
        <v>0</v>
      </c>
      <c r="P1419" t="str">
        <f>IFERROR(VLOOKUP(O1419,Sheet6!A:B,2,0),"")</f>
        <v/>
      </c>
      <c r="Q1419">
        <f>Sheet9!A854</f>
        <v>0</v>
      </c>
      <c r="R1419" t="str">
        <f t="shared" si="123"/>
        <v/>
      </c>
      <c r="S1419">
        <f>Sheet9!B854</f>
        <v>0</v>
      </c>
      <c r="T1419" t="s">
        <v>197</v>
      </c>
      <c r="U1419" t="s">
        <v>198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Sheet9!D855</f>
        <v>0</v>
      </c>
      <c r="O1420">
        <f>Sheet9!E855</f>
        <v>0</v>
      </c>
      <c r="P1420" t="str">
        <f>IFERROR(VLOOKUP(O1420,Sheet6!A:B,2,0),"")</f>
        <v/>
      </c>
      <c r="Q1420">
        <f>Sheet9!A855</f>
        <v>0</v>
      </c>
      <c r="R1420" t="str">
        <f t="shared" si="123"/>
        <v/>
      </c>
      <c r="S1420">
        <f>Sheet9!B855</f>
        <v>0</v>
      </c>
      <c r="T1420" t="s">
        <v>197</v>
      </c>
      <c r="U1420" t="s">
        <v>198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Sheet9!D856</f>
        <v>0</v>
      </c>
      <c r="O1421">
        <f>Sheet9!E856</f>
        <v>0</v>
      </c>
      <c r="P1421" t="str">
        <f>IFERROR(VLOOKUP(O1421,Sheet6!A:B,2,0),"")</f>
        <v/>
      </c>
      <c r="Q1421">
        <f>Sheet9!A856</f>
        <v>0</v>
      </c>
      <c r="R1421" t="str">
        <f t="shared" si="123"/>
        <v/>
      </c>
      <c r="S1421">
        <f>Sheet9!B856</f>
        <v>0</v>
      </c>
      <c r="T1421" t="s">
        <v>197</v>
      </c>
      <c r="U1421" t="s">
        <v>198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Sheet9!D857</f>
        <v>0</v>
      </c>
      <c r="O1422">
        <f>Sheet9!E857</f>
        <v>0</v>
      </c>
      <c r="P1422" t="str">
        <f>IFERROR(VLOOKUP(O1422,Sheet6!A:B,2,0),"")</f>
        <v/>
      </c>
      <c r="Q1422">
        <f>Sheet9!A857</f>
        <v>0</v>
      </c>
      <c r="R1422" t="str">
        <f t="shared" si="123"/>
        <v/>
      </c>
      <c r="S1422">
        <f>Sheet9!B857</f>
        <v>0</v>
      </c>
      <c r="T1422" t="s">
        <v>197</v>
      </c>
      <c r="U1422" t="s">
        <v>198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Sheet9!D858</f>
        <v>0</v>
      </c>
      <c r="O1423">
        <f>Sheet9!E858</f>
        <v>0</v>
      </c>
      <c r="P1423" t="str">
        <f>IFERROR(VLOOKUP(O1423,Sheet6!A:B,2,0),"")</f>
        <v/>
      </c>
      <c r="Q1423">
        <f>Sheet9!A858</f>
        <v>0</v>
      </c>
      <c r="R1423" t="str">
        <f t="shared" si="123"/>
        <v/>
      </c>
      <c r="S1423">
        <f>Sheet9!B858</f>
        <v>0</v>
      </c>
      <c r="T1423" t="s">
        <v>197</v>
      </c>
      <c r="U1423" t="s">
        <v>198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Sheet9!D859</f>
        <v>0</v>
      </c>
      <c r="O1424">
        <f>Sheet9!E859</f>
        <v>0</v>
      </c>
      <c r="P1424" t="str">
        <f>IFERROR(VLOOKUP(O1424,Sheet6!A:B,2,0),"")</f>
        <v/>
      </c>
      <c r="Q1424">
        <f>Sheet9!A859</f>
        <v>0</v>
      </c>
      <c r="R1424" t="str">
        <f t="shared" si="123"/>
        <v/>
      </c>
      <c r="S1424">
        <f>Sheet9!B859</f>
        <v>0</v>
      </c>
      <c r="T1424" t="s">
        <v>197</v>
      </c>
      <c r="U1424" t="s">
        <v>198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Sheet9!D860</f>
        <v>0</v>
      </c>
      <c r="O1425">
        <f>Sheet9!E860</f>
        <v>0</v>
      </c>
      <c r="P1425" t="str">
        <f>IFERROR(VLOOKUP(O1425,Sheet6!A:B,2,0),"")</f>
        <v/>
      </c>
      <c r="Q1425">
        <f>Sheet9!A860</f>
        <v>0</v>
      </c>
      <c r="R1425" t="str">
        <f t="shared" si="123"/>
        <v/>
      </c>
      <c r="S1425">
        <f>Sheet9!B860</f>
        <v>0</v>
      </c>
      <c r="T1425" t="s">
        <v>197</v>
      </c>
      <c r="U1425" t="s">
        <v>198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Sheet9!D861</f>
        <v>0</v>
      </c>
      <c r="O1426">
        <f>Sheet9!E861</f>
        <v>0</v>
      </c>
      <c r="P1426" t="str">
        <f>IFERROR(VLOOKUP(O1426,Sheet6!A:B,2,0),"")</f>
        <v/>
      </c>
      <c r="Q1426">
        <f>Sheet9!A861</f>
        <v>0</v>
      </c>
      <c r="R1426" t="str">
        <f t="shared" si="123"/>
        <v/>
      </c>
      <c r="S1426">
        <f>Sheet9!B861</f>
        <v>0</v>
      </c>
      <c r="T1426" t="s">
        <v>197</v>
      </c>
      <c r="U1426" t="s">
        <v>198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Sheet9!D862</f>
        <v>0</v>
      </c>
      <c r="O1427">
        <f>Sheet9!E862</f>
        <v>0</v>
      </c>
      <c r="P1427" t="str">
        <f>IFERROR(VLOOKUP(O1427,Sheet6!A:B,2,0),"")</f>
        <v/>
      </c>
      <c r="Q1427">
        <f>Sheet9!A862</f>
        <v>0</v>
      </c>
      <c r="R1427" t="str">
        <f t="shared" si="123"/>
        <v/>
      </c>
      <c r="S1427">
        <f>Sheet9!B862</f>
        <v>0</v>
      </c>
      <c r="T1427" t="s">
        <v>197</v>
      </c>
      <c r="U1427" t="s">
        <v>198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Sheet9!D863</f>
        <v>0</v>
      </c>
      <c r="O1428">
        <f>Sheet9!E863</f>
        <v>0</v>
      </c>
      <c r="P1428" t="str">
        <f>IFERROR(VLOOKUP(O1428,Sheet6!A:B,2,0),"")</f>
        <v/>
      </c>
      <c r="Q1428">
        <f>Sheet9!A863</f>
        <v>0</v>
      </c>
      <c r="R1428" t="str">
        <f t="shared" si="123"/>
        <v/>
      </c>
      <c r="S1428">
        <f>Sheet9!B863</f>
        <v>0</v>
      </c>
      <c r="T1428" t="s">
        <v>197</v>
      </c>
      <c r="U1428" t="s">
        <v>198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Sheet9!D864</f>
        <v>0</v>
      </c>
      <c r="O1429">
        <f>Sheet9!E864</f>
        <v>0</v>
      </c>
      <c r="P1429" t="str">
        <f>IFERROR(VLOOKUP(O1429,Sheet6!A:B,2,0),"")</f>
        <v/>
      </c>
      <c r="Q1429">
        <f>Sheet9!A864</f>
        <v>0</v>
      </c>
      <c r="R1429" t="str">
        <f t="shared" si="123"/>
        <v/>
      </c>
      <c r="S1429">
        <f>Sheet9!B864</f>
        <v>0</v>
      </c>
      <c r="T1429" t="s">
        <v>197</v>
      </c>
      <c r="U1429" t="s">
        <v>198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Sheet9!D865</f>
        <v>0</v>
      </c>
      <c r="O1430">
        <f>Sheet9!E865</f>
        <v>0</v>
      </c>
      <c r="P1430" t="str">
        <f>IFERROR(VLOOKUP(O1430,Sheet6!A:B,2,0),"")</f>
        <v/>
      </c>
      <c r="Q1430">
        <f>Sheet9!A865</f>
        <v>0</v>
      </c>
      <c r="R1430" t="str">
        <f t="shared" si="123"/>
        <v/>
      </c>
      <c r="S1430">
        <f>Sheet9!B865</f>
        <v>0</v>
      </c>
      <c r="T1430" t="s">
        <v>197</v>
      </c>
      <c r="U1430" t="s">
        <v>198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Sheet9!D866</f>
        <v>0</v>
      </c>
      <c r="O1431">
        <f>Sheet9!E866</f>
        <v>0</v>
      </c>
      <c r="P1431" t="str">
        <f>IFERROR(VLOOKUP(O1431,Sheet6!A:B,2,0),"")</f>
        <v/>
      </c>
      <c r="Q1431">
        <f>Sheet9!A866</f>
        <v>0</v>
      </c>
      <c r="R1431" t="str">
        <f t="shared" si="123"/>
        <v/>
      </c>
      <c r="S1431">
        <f>Sheet9!B866</f>
        <v>0</v>
      </c>
      <c r="T1431" t="s">
        <v>197</v>
      </c>
      <c r="U1431" t="s">
        <v>198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Sheet9!D867</f>
        <v>0</v>
      </c>
      <c r="O1432">
        <f>Sheet9!E867</f>
        <v>0</v>
      </c>
      <c r="P1432" t="str">
        <f>IFERROR(VLOOKUP(O1432,Sheet6!A:B,2,0),"")</f>
        <v/>
      </c>
      <c r="Q1432">
        <f>Sheet9!A867</f>
        <v>0</v>
      </c>
      <c r="R1432" t="str">
        <f t="shared" si="123"/>
        <v/>
      </c>
      <c r="S1432">
        <f>Sheet9!B867</f>
        <v>0</v>
      </c>
      <c r="T1432" t="s">
        <v>197</v>
      </c>
      <c r="U1432" t="s">
        <v>198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Sheet9!D868</f>
        <v>0</v>
      </c>
      <c r="O1433">
        <f>Sheet9!E868</f>
        <v>0</v>
      </c>
      <c r="P1433" t="str">
        <f>IFERROR(VLOOKUP(O1433,Sheet6!A:B,2,0),"")</f>
        <v/>
      </c>
      <c r="Q1433">
        <f>Sheet9!A868</f>
        <v>0</v>
      </c>
      <c r="R1433" t="str">
        <f t="shared" si="123"/>
        <v/>
      </c>
      <c r="S1433">
        <f>Sheet9!B868</f>
        <v>0</v>
      </c>
      <c r="T1433" t="s">
        <v>197</v>
      </c>
      <c r="U1433" t="s">
        <v>198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Sheet9!D869</f>
        <v>0</v>
      </c>
      <c r="O1434">
        <f>Sheet9!E869</f>
        <v>0</v>
      </c>
      <c r="P1434" t="str">
        <f>IFERROR(VLOOKUP(O1434,Sheet6!A:B,2,0),"")</f>
        <v/>
      </c>
      <c r="Q1434">
        <f>Sheet9!A869</f>
        <v>0</v>
      </c>
      <c r="R1434" t="str">
        <f t="shared" si="123"/>
        <v/>
      </c>
      <c r="S1434">
        <f>Sheet9!B869</f>
        <v>0</v>
      </c>
      <c r="T1434" t="s">
        <v>197</v>
      </c>
      <c r="U1434" t="s">
        <v>198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Sheet9!D870</f>
        <v>0</v>
      </c>
      <c r="O1435">
        <f>Sheet9!E870</f>
        <v>0</v>
      </c>
      <c r="P1435" t="str">
        <f>IFERROR(VLOOKUP(O1435,Sheet6!A:B,2,0),"")</f>
        <v/>
      </c>
      <c r="Q1435">
        <f>Sheet9!A870</f>
        <v>0</v>
      </c>
      <c r="R1435" t="str">
        <f t="shared" si="123"/>
        <v/>
      </c>
      <c r="S1435">
        <f>Sheet9!B870</f>
        <v>0</v>
      </c>
      <c r="T1435" t="s">
        <v>197</v>
      </c>
      <c r="U1435" t="s">
        <v>198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Sheet9!D871</f>
        <v>0</v>
      </c>
      <c r="O1436">
        <f>Sheet9!E871</f>
        <v>0</v>
      </c>
      <c r="P1436" t="str">
        <f>IFERROR(VLOOKUP(O1436,Sheet6!A:B,2,0),"")</f>
        <v/>
      </c>
      <c r="Q1436">
        <f>Sheet9!A871</f>
        <v>0</v>
      </c>
      <c r="R1436" t="str">
        <f t="shared" si="123"/>
        <v/>
      </c>
      <c r="S1436">
        <f>Sheet9!B871</f>
        <v>0</v>
      </c>
      <c r="T1436" t="s">
        <v>197</v>
      </c>
      <c r="U1436" t="s">
        <v>198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Sheet9!D872</f>
        <v>0</v>
      </c>
      <c r="O1437">
        <f>Sheet9!E872</f>
        <v>0</v>
      </c>
      <c r="P1437" t="str">
        <f>IFERROR(VLOOKUP(O1437,Sheet6!A:B,2,0),"")</f>
        <v/>
      </c>
      <c r="Q1437">
        <f>Sheet9!A872</f>
        <v>0</v>
      </c>
      <c r="R1437" t="str">
        <f t="shared" si="123"/>
        <v/>
      </c>
      <c r="S1437">
        <f>Sheet9!B872</f>
        <v>0</v>
      </c>
      <c r="T1437" t="s">
        <v>197</v>
      </c>
      <c r="U1437" t="s">
        <v>198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Sheet9!D873</f>
        <v>0</v>
      </c>
      <c r="O1438">
        <f>Sheet9!E873</f>
        <v>0</v>
      </c>
      <c r="P1438" t="str">
        <f>IFERROR(VLOOKUP(O1438,Sheet6!A:B,2,0),"")</f>
        <v/>
      </c>
      <c r="Q1438">
        <f>Sheet9!A873</f>
        <v>0</v>
      </c>
      <c r="R1438" t="str">
        <f t="shared" si="123"/>
        <v/>
      </c>
      <c r="S1438">
        <f>Sheet9!B873</f>
        <v>0</v>
      </c>
      <c r="T1438" t="s">
        <v>197</v>
      </c>
      <c r="U1438" t="s">
        <v>198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Sheet9!D874</f>
        <v>0</v>
      </c>
      <c r="O1439">
        <f>Sheet9!E874</f>
        <v>0</v>
      </c>
      <c r="P1439" t="str">
        <f>IFERROR(VLOOKUP(O1439,Sheet6!A:B,2,0),"")</f>
        <v/>
      </c>
      <c r="Q1439">
        <f>Sheet9!A874</f>
        <v>0</v>
      </c>
      <c r="R1439" t="str">
        <f t="shared" si="123"/>
        <v/>
      </c>
      <c r="S1439">
        <f>Sheet9!B874</f>
        <v>0</v>
      </c>
      <c r="T1439" t="s">
        <v>197</v>
      </c>
      <c r="U1439" t="s">
        <v>198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Sheet9!D875</f>
        <v>0</v>
      </c>
      <c r="O1440">
        <f>Sheet9!E875</f>
        <v>0</v>
      </c>
      <c r="P1440" t="str">
        <f>IFERROR(VLOOKUP(O1440,Sheet6!A:B,2,0),"")</f>
        <v/>
      </c>
      <c r="Q1440">
        <f>Sheet9!A875</f>
        <v>0</v>
      </c>
      <c r="R1440" t="str">
        <f t="shared" si="123"/>
        <v/>
      </c>
      <c r="S1440">
        <f>Sheet9!B875</f>
        <v>0</v>
      </c>
      <c r="T1440" t="s">
        <v>197</v>
      </c>
      <c r="U1440" t="s">
        <v>198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Sheet9!D876</f>
        <v>0</v>
      </c>
      <c r="O1441">
        <f>Sheet9!E876</f>
        <v>0</v>
      </c>
      <c r="P1441" t="str">
        <f>IFERROR(VLOOKUP(O1441,Sheet6!A:B,2,0),"")</f>
        <v/>
      </c>
      <c r="Q1441">
        <f>Sheet9!A876</f>
        <v>0</v>
      </c>
      <c r="R1441" t="str">
        <f t="shared" si="123"/>
        <v/>
      </c>
      <c r="S1441">
        <f>Sheet9!B876</f>
        <v>0</v>
      </c>
      <c r="T1441" t="s">
        <v>197</v>
      </c>
      <c r="U1441" t="s">
        <v>198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Sheet9!D877</f>
        <v>0</v>
      </c>
      <c r="O1442">
        <f>Sheet9!E877</f>
        <v>0</v>
      </c>
      <c r="P1442" t="str">
        <f>IFERROR(VLOOKUP(O1442,Sheet6!A:B,2,0),"")</f>
        <v/>
      </c>
      <c r="Q1442">
        <f>Sheet9!A877</f>
        <v>0</v>
      </c>
      <c r="R1442" t="str">
        <f t="shared" si="123"/>
        <v/>
      </c>
      <c r="S1442">
        <f>Sheet9!B877</f>
        <v>0</v>
      </c>
      <c r="T1442" t="s">
        <v>197</v>
      </c>
      <c r="U1442" t="s">
        <v>198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Sheet9!D878</f>
        <v>0</v>
      </c>
      <c r="O1443">
        <f>Sheet9!E878</f>
        <v>0</v>
      </c>
      <c r="P1443" t="str">
        <f>IFERROR(VLOOKUP(O1443,Sheet6!A:B,2,0),"")</f>
        <v/>
      </c>
      <c r="Q1443">
        <f>Sheet9!A878</f>
        <v>0</v>
      </c>
      <c r="R1443" t="str">
        <f t="shared" si="123"/>
        <v/>
      </c>
      <c r="S1443">
        <f>Sheet9!B878</f>
        <v>0</v>
      </c>
      <c r="T1443" t="s">
        <v>197</v>
      </c>
      <c r="U1443" t="s">
        <v>198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Sheet9!D879</f>
        <v>0</v>
      </c>
      <c r="O1444">
        <f>Sheet9!E879</f>
        <v>0</v>
      </c>
      <c r="P1444" t="str">
        <f>IFERROR(VLOOKUP(O1444,Sheet6!A:B,2,0),"")</f>
        <v/>
      </c>
      <c r="Q1444">
        <f>Sheet9!A879</f>
        <v>0</v>
      </c>
      <c r="R1444" t="str">
        <f t="shared" si="123"/>
        <v/>
      </c>
      <c r="S1444">
        <f>Sheet9!B879</f>
        <v>0</v>
      </c>
      <c r="T1444" t="s">
        <v>197</v>
      </c>
      <c r="U1444" t="s">
        <v>198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Sheet9!D880</f>
        <v>0</v>
      </c>
      <c r="O1445">
        <f>Sheet9!E880</f>
        <v>0</v>
      </c>
      <c r="P1445" t="str">
        <f>IFERROR(VLOOKUP(O1445,Sheet6!A:B,2,0),"")</f>
        <v/>
      </c>
      <c r="Q1445">
        <f>Sheet9!A880</f>
        <v>0</v>
      </c>
      <c r="R1445" t="str">
        <f t="shared" si="123"/>
        <v/>
      </c>
      <c r="S1445">
        <f>Sheet9!B880</f>
        <v>0</v>
      </c>
      <c r="T1445" t="s">
        <v>197</v>
      </c>
      <c r="U1445" t="s">
        <v>198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Sheet9!D881</f>
        <v>0</v>
      </c>
      <c r="O1446">
        <f>Sheet9!E881</f>
        <v>0</v>
      </c>
      <c r="P1446" t="str">
        <f>IFERROR(VLOOKUP(O1446,Sheet6!A:B,2,0),"")</f>
        <v/>
      </c>
      <c r="Q1446">
        <f>Sheet9!A881</f>
        <v>0</v>
      </c>
      <c r="R1446" t="str">
        <f t="shared" si="123"/>
        <v/>
      </c>
      <c r="S1446">
        <f>Sheet9!B881</f>
        <v>0</v>
      </c>
      <c r="T1446" t="s">
        <v>197</v>
      </c>
      <c r="U1446" t="s">
        <v>198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Sheet9!D882</f>
        <v>0</v>
      </c>
      <c r="O1447">
        <f>Sheet9!E882</f>
        <v>0</v>
      </c>
      <c r="P1447" t="str">
        <f>IFERROR(VLOOKUP(O1447,Sheet6!A:B,2,0),"")</f>
        <v/>
      </c>
      <c r="Q1447">
        <f>Sheet9!A882</f>
        <v>0</v>
      </c>
      <c r="R1447" t="str">
        <f t="shared" si="123"/>
        <v/>
      </c>
      <c r="S1447">
        <f>Sheet9!B882</f>
        <v>0</v>
      </c>
      <c r="T1447" t="s">
        <v>197</v>
      </c>
      <c r="U1447" t="s">
        <v>198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Sheet9!D883</f>
        <v>0</v>
      </c>
      <c r="O1448">
        <f>Sheet9!E883</f>
        <v>0</v>
      </c>
      <c r="P1448" t="str">
        <f>IFERROR(VLOOKUP(O1448,Sheet6!A:B,2,0),"")</f>
        <v/>
      </c>
      <c r="Q1448">
        <f>Sheet9!A883</f>
        <v>0</v>
      </c>
      <c r="R1448" t="str">
        <f t="shared" si="123"/>
        <v/>
      </c>
      <c r="S1448">
        <f>Sheet9!B883</f>
        <v>0</v>
      </c>
      <c r="T1448" t="s">
        <v>197</v>
      </c>
      <c r="U1448" t="s">
        <v>198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Sheet9!D884</f>
        <v>0</v>
      </c>
      <c r="O1449">
        <f>Sheet9!E884</f>
        <v>0</v>
      </c>
      <c r="P1449" t="str">
        <f>IFERROR(VLOOKUP(O1449,Sheet6!A:B,2,0),"")</f>
        <v/>
      </c>
      <c r="Q1449">
        <f>Sheet9!A884</f>
        <v>0</v>
      </c>
      <c r="R1449" t="str">
        <f t="shared" si="123"/>
        <v/>
      </c>
      <c r="S1449">
        <f>Sheet9!B884</f>
        <v>0</v>
      </c>
      <c r="T1449" t="s">
        <v>197</v>
      </c>
      <c r="U1449" t="s">
        <v>198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Sheet9!D885</f>
        <v>0</v>
      </c>
      <c r="O1450">
        <f>Sheet9!E885</f>
        <v>0</v>
      </c>
      <c r="P1450" t="str">
        <f>IFERROR(VLOOKUP(O1450,Sheet6!A:B,2,0),"")</f>
        <v/>
      </c>
      <c r="Q1450">
        <f>Sheet9!A885</f>
        <v>0</v>
      </c>
      <c r="R1450" t="str">
        <f t="shared" si="123"/>
        <v/>
      </c>
      <c r="S1450">
        <f>Sheet9!B885</f>
        <v>0</v>
      </c>
      <c r="T1450" t="s">
        <v>197</v>
      </c>
      <c r="U1450" t="s">
        <v>198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Sheet9!D886</f>
        <v>0</v>
      </c>
      <c r="O1451">
        <f>Sheet9!E886</f>
        <v>0</v>
      </c>
      <c r="P1451" t="str">
        <f>IFERROR(VLOOKUP(O1451,Sheet6!A:B,2,0),"")</f>
        <v/>
      </c>
      <c r="Q1451">
        <f>Sheet9!A886</f>
        <v>0</v>
      </c>
      <c r="R1451" t="str">
        <f t="shared" si="123"/>
        <v/>
      </c>
      <c r="S1451">
        <f>Sheet9!B886</f>
        <v>0</v>
      </c>
      <c r="T1451" t="s">
        <v>197</v>
      </c>
      <c r="U1451" t="s">
        <v>198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Sheet9!D887</f>
        <v>0</v>
      </c>
      <c r="O1452">
        <f>Sheet9!E887</f>
        <v>0</v>
      </c>
      <c r="P1452" t="str">
        <f>IFERROR(VLOOKUP(O1452,Sheet6!A:B,2,0),"")</f>
        <v/>
      </c>
      <c r="Q1452">
        <f>Sheet9!A887</f>
        <v>0</v>
      </c>
      <c r="R1452" t="str">
        <f t="shared" si="123"/>
        <v/>
      </c>
      <c r="S1452">
        <f>Sheet9!B887</f>
        <v>0</v>
      </c>
      <c r="T1452" t="s">
        <v>197</v>
      </c>
      <c r="U1452" t="s">
        <v>198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Sheet9!D888</f>
        <v>0</v>
      </c>
      <c r="O1453">
        <f>Sheet9!E888</f>
        <v>0</v>
      </c>
      <c r="P1453" t="str">
        <f>IFERROR(VLOOKUP(O1453,Sheet6!A:B,2,0),"")</f>
        <v/>
      </c>
      <c r="Q1453">
        <f>Sheet9!A888</f>
        <v>0</v>
      </c>
      <c r="R1453" t="str">
        <f t="shared" si="123"/>
        <v/>
      </c>
      <c r="S1453">
        <f>Sheet9!B888</f>
        <v>0</v>
      </c>
      <c r="T1453" t="s">
        <v>197</v>
      </c>
      <c r="U1453" t="s">
        <v>198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Sheet9!D889</f>
        <v>0</v>
      </c>
      <c r="O1454">
        <f>Sheet9!E889</f>
        <v>0</v>
      </c>
      <c r="P1454" t="str">
        <f>IFERROR(VLOOKUP(O1454,Sheet6!A:B,2,0),"")</f>
        <v/>
      </c>
      <c r="Q1454">
        <f>Sheet9!A889</f>
        <v>0</v>
      </c>
      <c r="R1454" t="str">
        <f t="shared" si="123"/>
        <v/>
      </c>
      <c r="S1454">
        <f>Sheet9!B889</f>
        <v>0</v>
      </c>
      <c r="T1454" t="s">
        <v>197</v>
      </c>
      <c r="U1454" t="s">
        <v>198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Sheet9!D890</f>
        <v>0</v>
      </c>
      <c r="O1455">
        <f>Sheet9!E890</f>
        <v>0</v>
      </c>
      <c r="P1455" t="str">
        <f>IFERROR(VLOOKUP(O1455,Sheet6!A:B,2,0),"")</f>
        <v/>
      </c>
      <c r="Q1455">
        <f>Sheet9!A890</f>
        <v>0</v>
      </c>
      <c r="R1455" t="str">
        <f t="shared" si="123"/>
        <v/>
      </c>
      <c r="S1455">
        <f>Sheet9!B890</f>
        <v>0</v>
      </c>
      <c r="T1455" t="s">
        <v>197</v>
      </c>
      <c r="U1455" t="s">
        <v>198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Sheet9!D891</f>
        <v>0</v>
      </c>
      <c r="O1456">
        <f>Sheet9!E891</f>
        <v>0</v>
      </c>
      <c r="P1456" t="str">
        <f>IFERROR(VLOOKUP(O1456,Sheet6!A:B,2,0),"")</f>
        <v/>
      </c>
      <c r="Q1456">
        <f>Sheet9!A891</f>
        <v>0</v>
      </c>
      <c r="R1456" t="str">
        <f t="shared" si="123"/>
        <v/>
      </c>
      <c r="S1456">
        <f>Sheet9!B891</f>
        <v>0</v>
      </c>
      <c r="T1456" t="s">
        <v>197</v>
      </c>
      <c r="U1456" t="s">
        <v>198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Sheet9!D892</f>
        <v>0</v>
      </c>
      <c r="O1457">
        <f>Sheet9!E892</f>
        <v>0</v>
      </c>
      <c r="P1457" t="str">
        <f>IFERROR(VLOOKUP(O1457,Sheet6!A:B,2,0),"")</f>
        <v/>
      </c>
      <c r="Q1457">
        <f>Sheet9!A892</f>
        <v>0</v>
      </c>
      <c r="R1457" t="str">
        <f t="shared" si="123"/>
        <v/>
      </c>
      <c r="S1457">
        <f>Sheet9!B892</f>
        <v>0</v>
      </c>
      <c r="T1457" t="s">
        <v>197</v>
      </c>
      <c r="U1457" t="s">
        <v>198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Sheet9!D893</f>
        <v>0</v>
      </c>
      <c r="O1458">
        <f>Sheet9!E893</f>
        <v>0</v>
      </c>
      <c r="P1458" t="str">
        <f>IFERROR(VLOOKUP(O1458,Sheet6!A:B,2,0),"")</f>
        <v/>
      </c>
      <c r="Q1458">
        <f>Sheet9!A893</f>
        <v>0</v>
      </c>
      <c r="R1458" t="str">
        <f t="shared" si="123"/>
        <v/>
      </c>
      <c r="S1458">
        <f>Sheet9!B893</f>
        <v>0</v>
      </c>
      <c r="T1458" t="s">
        <v>197</v>
      </c>
      <c r="U1458" t="s">
        <v>198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Sheet9!D894</f>
        <v>0</v>
      </c>
      <c r="O1459">
        <f>Sheet9!E894</f>
        <v>0</v>
      </c>
      <c r="P1459" t="str">
        <f>IFERROR(VLOOKUP(O1459,Sheet6!A:B,2,0),"")</f>
        <v/>
      </c>
      <c r="Q1459">
        <f>Sheet9!A894</f>
        <v>0</v>
      </c>
      <c r="R1459" t="str">
        <f t="shared" si="123"/>
        <v/>
      </c>
      <c r="S1459">
        <f>Sheet9!B894</f>
        <v>0</v>
      </c>
      <c r="T1459" t="s">
        <v>197</v>
      </c>
      <c r="U1459" t="s">
        <v>198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Sheet9!D895</f>
        <v>0</v>
      </c>
      <c r="O1460">
        <f>Sheet9!E895</f>
        <v>0</v>
      </c>
      <c r="P1460" t="str">
        <f>IFERROR(VLOOKUP(O1460,Sheet6!A:B,2,0),"")</f>
        <v/>
      </c>
      <c r="Q1460">
        <f>Sheet9!A895</f>
        <v>0</v>
      </c>
      <c r="R1460" t="str">
        <f t="shared" si="123"/>
        <v/>
      </c>
      <c r="S1460">
        <f>Sheet9!B895</f>
        <v>0</v>
      </c>
      <c r="T1460" t="s">
        <v>197</v>
      </c>
      <c r="U1460" t="s">
        <v>198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Sheet9!D896</f>
        <v>0</v>
      </c>
      <c r="O1461">
        <f>Sheet9!E896</f>
        <v>0</v>
      </c>
      <c r="P1461" t="str">
        <f>IFERROR(VLOOKUP(O1461,Sheet6!A:B,2,0),"")</f>
        <v/>
      </c>
      <c r="Q1461">
        <f>Sheet9!A896</f>
        <v>0</v>
      </c>
      <c r="R1461" t="str">
        <f t="shared" si="123"/>
        <v/>
      </c>
      <c r="S1461">
        <f>Sheet9!B896</f>
        <v>0</v>
      </c>
      <c r="T1461" t="s">
        <v>197</v>
      </c>
      <c r="U1461" t="s">
        <v>198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Sheet9!D897</f>
        <v>0</v>
      </c>
      <c r="O1462">
        <f>Sheet9!E897</f>
        <v>0</v>
      </c>
      <c r="P1462" t="str">
        <f>IFERROR(VLOOKUP(O1462,Sheet6!A:B,2,0),"")</f>
        <v/>
      </c>
      <c r="Q1462">
        <f>Sheet9!A897</f>
        <v>0</v>
      </c>
      <c r="R1462" t="str">
        <f t="shared" si="123"/>
        <v/>
      </c>
      <c r="S1462">
        <f>Sheet9!B897</f>
        <v>0</v>
      </c>
      <c r="T1462" t="s">
        <v>197</v>
      </c>
      <c r="U1462" t="s">
        <v>198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Sheet9!D898</f>
        <v>0</v>
      </c>
      <c r="O1463">
        <f>Sheet9!E898</f>
        <v>0</v>
      </c>
      <c r="P1463" t="str">
        <f>IFERROR(VLOOKUP(O1463,Sheet6!A:B,2,0),"")</f>
        <v/>
      </c>
      <c r="Q1463">
        <f>Sheet9!A898</f>
        <v>0</v>
      </c>
      <c r="R1463" t="str">
        <f t="shared" si="123"/>
        <v/>
      </c>
      <c r="S1463">
        <f>Sheet9!B898</f>
        <v>0</v>
      </c>
      <c r="T1463" t="s">
        <v>197</v>
      </c>
      <c r="U1463" t="s">
        <v>198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Sheet9!D899</f>
        <v>0</v>
      </c>
      <c r="O1464">
        <f>Sheet9!E899</f>
        <v>0</v>
      </c>
      <c r="P1464" t="str">
        <f>IFERROR(VLOOKUP(O1464,Sheet6!A:B,2,0),"")</f>
        <v/>
      </c>
      <c r="Q1464">
        <f>Sheet9!A899</f>
        <v>0</v>
      </c>
      <c r="R1464" t="str">
        <f t="shared" si="123"/>
        <v/>
      </c>
      <c r="S1464">
        <f>Sheet9!B899</f>
        <v>0</v>
      </c>
      <c r="T1464" t="s">
        <v>197</v>
      </c>
      <c r="U1464" t="s">
        <v>198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Sheet9!D900</f>
        <v>0</v>
      </c>
      <c r="O1465">
        <f>Sheet9!E900</f>
        <v>0</v>
      </c>
      <c r="P1465" t="str">
        <f>IFERROR(VLOOKUP(O1465,Sheet6!A:B,2,0),"")</f>
        <v/>
      </c>
      <c r="Q1465">
        <f>Sheet9!A900</f>
        <v>0</v>
      </c>
      <c r="R1465" t="str">
        <f t="shared" si="123"/>
        <v/>
      </c>
      <c r="S1465">
        <f>Sheet9!B900</f>
        <v>0</v>
      </c>
      <c r="T1465" t="s">
        <v>197</v>
      </c>
      <c r="U1465" t="s">
        <v>198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Sheet9!D901</f>
        <v>0</v>
      </c>
      <c r="O1466">
        <f>Sheet9!E901</f>
        <v>0</v>
      </c>
      <c r="P1466" t="str">
        <f>IFERROR(VLOOKUP(O1466,Sheet6!A:B,2,0),"")</f>
        <v/>
      </c>
      <c r="Q1466">
        <f>Sheet9!A901</f>
        <v>0</v>
      </c>
      <c r="R1466" t="str">
        <f t="shared" si="123"/>
        <v/>
      </c>
      <c r="S1466">
        <f>Sheet9!B901</f>
        <v>0</v>
      </c>
      <c r="T1466" t="s">
        <v>197</v>
      </c>
      <c r="U1466" t="s">
        <v>198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Sheet9!D902</f>
        <v>0</v>
      </c>
      <c r="O1467">
        <f>Sheet9!E902</f>
        <v>0</v>
      </c>
      <c r="P1467" t="str">
        <f>IFERROR(VLOOKUP(O1467,Sheet6!A:B,2,0),"")</f>
        <v/>
      </c>
      <c r="Q1467">
        <f>Sheet9!A902</f>
        <v>0</v>
      </c>
      <c r="R1467" t="str">
        <f t="shared" ref="R1467:R1530" si="128">IFERROR(VLOOKUP(Q1467,AG:AH,2,0),"")</f>
        <v/>
      </c>
      <c r="S1467">
        <f>Sheet9!B902</f>
        <v>0</v>
      </c>
      <c r="T1467" t="s">
        <v>197</v>
      </c>
      <c r="U1467" t="s">
        <v>198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Sheet9!D903</f>
        <v>0</v>
      </c>
      <c r="O1468">
        <f>Sheet9!E903</f>
        <v>0</v>
      </c>
      <c r="P1468" t="str">
        <f>IFERROR(VLOOKUP(O1468,Sheet6!A:B,2,0),"")</f>
        <v/>
      </c>
      <c r="Q1468">
        <f>Sheet9!A903</f>
        <v>0</v>
      </c>
      <c r="R1468" t="str">
        <f t="shared" si="128"/>
        <v/>
      </c>
      <c r="S1468">
        <f>Sheet9!B903</f>
        <v>0</v>
      </c>
      <c r="T1468" t="s">
        <v>197</v>
      </c>
      <c r="U1468" t="s">
        <v>198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Sheet9!D904</f>
        <v>0</v>
      </c>
      <c r="O1469">
        <f>Sheet9!E904</f>
        <v>0</v>
      </c>
      <c r="P1469" t="str">
        <f>IFERROR(VLOOKUP(O1469,Sheet6!A:B,2,0),"")</f>
        <v/>
      </c>
      <c r="Q1469">
        <f>Sheet9!A904</f>
        <v>0</v>
      </c>
      <c r="R1469" t="str">
        <f t="shared" si="128"/>
        <v/>
      </c>
      <c r="S1469">
        <f>Sheet9!B904</f>
        <v>0</v>
      </c>
      <c r="T1469" t="s">
        <v>197</v>
      </c>
      <c r="U1469" t="s">
        <v>198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Sheet9!D905</f>
        <v>0</v>
      </c>
      <c r="O1470">
        <f>Sheet9!E905</f>
        <v>0</v>
      </c>
      <c r="P1470" t="str">
        <f>IFERROR(VLOOKUP(O1470,Sheet6!A:B,2,0),"")</f>
        <v/>
      </c>
      <c r="Q1470">
        <f>Sheet9!A905</f>
        <v>0</v>
      </c>
      <c r="R1470" t="str">
        <f t="shared" si="128"/>
        <v/>
      </c>
      <c r="S1470">
        <f>Sheet9!B905</f>
        <v>0</v>
      </c>
      <c r="T1470" t="s">
        <v>197</v>
      </c>
      <c r="U1470" t="s">
        <v>198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Sheet9!D906</f>
        <v>0</v>
      </c>
      <c r="O1471">
        <f>Sheet9!E906</f>
        <v>0</v>
      </c>
      <c r="P1471" t="str">
        <f>IFERROR(VLOOKUP(O1471,Sheet6!A:B,2,0),"")</f>
        <v/>
      </c>
      <c r="Q1471">
        <f>Sheet9!A906</f>
        <v>0</v>
      </c>
      <c r="R1471" t="str">
        <f t="shared" si="128"/>
        <v/>
      </c>
      <c r="S1471">
        <f>Sheet9!B906</f>
        <v>0</v>
      </c>
      <c r="T1471" t="s">
        <v>197</v>
      </c>
      <c r="U1471" t="s">
        <v>198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Sheet9!D907</f>
        <v>0</v>
      </c>
      <c r="O1472">
        <f>Sheet9!E907</f>
        <v>0</v>
      </c>
      <c r="P1472" t="str">
        <f>IFERROR(VLOOKUP(O1472,Sheet6!A:B,2,0),"")</f>
        <v/>
      </c>
      <c r="Q1472">
        <f>Sheet9!A907</f>
        <v>0</v>
      </c>
      <c r="R1472" t="str">
        <f t="shared" si="128"/>
        <v/>
      </c>
      <c r="S1472">
        <f>Sheet9!B907</f>
        <v>0</v>
      </c>
      <c r="T1472" t="s">
        <v>197</v>
      </c>
      <c r="U1472" t="s">
        <v>198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Sheet9!D908</f>
        <v>0</v>
      </c>
      <c r="O1473">
        <f>Sheet9!E908</f>
        <v>0</v>
      </c>
      <c r="P1473" t="str">
        <f>IFERROR(VLOOKUP(O1473,Sheet6!A:B,2,0),"")</f>
        <v/>
      </c>
      <c r="Q1473">
        <f>Sheet9!A908</f>
        <v>0</v>
      </c>
      <c r="R1473" t="str">
        <f t="shared" si="128"/>
        <v/>
      </c>
      <c r="S1473">
        <f>Sheet9!B908</f>
        <v>0</v>
      </c>
      <c r="T1473" t="s">
        <v>197</v>
      </c>
      <c r="U1473" t="s">
        <v>198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Sheet9!D909</f>
        <v>0</v>
      </c>
      <c r="O1474">
        <f>Sheet9!E909</f>
        <v>0</v>
      </c>
      <c r="P1474" t="str">
        <f>IFERROR(VLOOKUP(O1474,Sheet6!A:B,2,0),"")</f>
        <v/>
      </c>
      <c r="Q1474">
        <f>Sheet9!A909</f>
        <v>0</v>
      </c>
      <c r="R1474" t="str">
        <f t="shared" si="128"/>
        <v/>
      </c>
      <c r="S1474">
        <f>Sheet9!B909</f>
        <v>0</v>
      </c>
      <c r="T1474" t="s">
        <v>197</v>
      </c>
      <c r="U1474" t="s">
        <v>198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Sheet9!D910</f>
        <v>0</v>
      </c>
      <c r="O1475">
        <f>Sheet9!E910</f>
        <v>0</v>
      </c>
      <c r="P1475" t="str">
        <f>IFERROR(VLOOKUP(O1475,Sheet6!A:B,2,0),"")</f>
        <v/>
      </c>
      <c r="Q1475">
        <f>Sheet9!A910</f>
        <v>0</v>
      </c>
      <c r="R1475" t="str">
        <f t="shared" si="128"/>
        <v/>
      </c>
      <c r="S1475">
        <f>Sheet9!B910</f>
        <v>0</v>
      </c>
      <c r="T1475" t="s">
        <v>197</v>
      </c>
      <c r="U1475" t="s">
        <v>198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Sheet9!D911</f>
        <v>0</v>
      </c>
      <c r="O1476">
        <f>Sheet9!E911</f>
        <v>0</v>
      </c>
      <c r="P1476" t="str">
        <f>IFERROR(VLOOKUP(O1476,Sheet6!A:B,2,0),"")</f>
        <v/>
      </c>
      <c r="Q1476">
        <f>Sheet9!A911</f>
        <v>0</v>
      </c>
      <c r="R1476" t="str">
        <f t="shared" si="128"/>
        <v/>
      </c>
      <c r="S1476">
        <f>Sheet9!B911</f>
        <v>0</v>
      </c>
      <c r="T1476" t="s">
        <v>197</v>
      </c>
      <c r="U1476" t="s">
        <v>198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Sheet9!D912</f>
        <v>0</v>
      </c>
      <c r="O1477">
        <f>Sheet9!E912</f>
        <v>0</v>
      </c>
      <c r="P1477" t="str">
        <f>IFERROR(VLOOKUP(O1477,Sheet6!A:B,2,0),"")</f>
        <v/>
      </c>
      <c r="Q1477">
        <f>Sheet9!A912</f>
        <v>0</v>
      </c>
      <c r="R1477" t="str">
        <f t="shared" si="128"/>
        <v/>
      </c>
      <c r="S1477">
        <f>Sheet9!B912</f>
        <v>0</v>
      </c>
      <c r="T1477" t="s">
        <v>197</v>
      </c>
      <c r="U1477" t="s">
        <v>198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Sheet9!D913</f>
        <v>0</v>
      </c>
      <c r="O1478">
        <f>Sheet9!E913</f>
        <v>0</v>
      </c>
      <c r="P1478" t="str">
        <f>IFERROR(VLOOKUP(O1478,Sheet6!A:B,2,0),"")</f>
        <v/>
      </c>
      <c r="Q1478">
        <f>Sheet9!A913</f>
        <v>0</v>
      </c>
      <c r="R1478" t="str">
        <f t="shared" si="128"/>
        <v/>
      </c>
      <c r="S1478">
        <f>Sheet9!B913</f>
        <v>0</v>
      </c>
      <c r="T1478" t="s">
        <v>197</v>
      </c>
      <c r="U1478" t="s">
        <v>198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Sheet9!D914</f>
        <v>0</v>
      </c>
      <c r="O1479">
        <f>Sheet9!E914</f>
        <v>0</v>
      </c>
      <c r="P1479" t="str">
        <f>IFERROR(VLOOKUP(O1479,Sheet6!A:B,2,0),"")</f>
        <v/>
      </c>
      <c r="Q1479">
        <f>Sheet9!A914</f>
        <v>0</v>
      </c>
      <c r="R1479" t="str">
        <f t="shared" si="128"/>
        <v/>
      </c>
      <c r="S1479">
        <f>Sheet9!B914</f>
        <v>0</v>
      </c>
      <c r="T1479" t="s">
        <v>197</v>
      </c>
      <c r="U1479" t="s">
        <v>198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Sheet9!D915</f>
        <v>0</v>
      </c>
      <c r="O1480">
        <f>Sheet9!E915</f>
        <v>0</v>
      </c>
      <c r="P1480" t="str">
        <f>IFERROR(VLOOKUP(O1480,Sheet6!A:B,2,0),"")</f>
        <v/>
      </c>
      <c r="Q1480">
        <f>Sheet9!A915</f>
        <v>0</v>
      </c>
      <c r="R1480" t="str">
        <f t="shared" si="128"/>
        <v/>
      </c>
      <c r="S1480">
        <f>Sheet9!B915</f>
        <v>0</v>
      </c>
      <c r="T1480" t="s">
        <v>197</v>
      </c>
      <c r="U1480" t="s">
        <v>198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Sheet9!D916</f>
        <v>0</v>
      </c>
      <c r="O1481">
        <f>Sheet9!E916</f>
        <v>0</v>
      </c>
      <c r="P1481" t="str">
        <f>IFERROR(VLOOKUP(O1481,Sheet6!A:B,2,0),"")</f>
        <v/>
      </c>
      <c r="Q1481">
        <f>Sheet9!A916</f>
        <v>0</v>
      </c>
      <c r="R1481" t="str">
        <f t="shared" si="128"/>
        <v/>
      </c>
      <c r="S1481">
        <f>Sheet9!B916</f>
        <v>0</v>
      </c>
      <c r="T1481" t="s">
        <v>197</v>
      </c>
      <c r="U1481" t="s">
        <v>198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Sheet9!D917</f>
        <v>0</v>
      </c>
      <c r="O1482">
        <f>Sheet9!E917</f>
        <v>0</v>
      </c>
      <c r="P1482" t="str">
        <f>IFERROR(VLOOKUP(O1482,Sheet6!A:B,2,0),"")</f>
        <v/>
      </c>
      <c r="Q1482">
        <f>Sheet9!A917</f>
        <v>0</v>
      </c>
      <c r="R1482" t="str">
        <f t="shared" si="128"/>
        <v/>
      </c>
      <c r="S1482">
        <f>Sheet9!B917</f>
        <v>0</v>
      </c>
      <c r="T1482" t="s">
        <v>197</v>
      </c>
      <c r="U1482" t="s">
        <v>198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Sheet9!D918</f>
        <v>0</v>
      </c>
      <c r="O1483">
        <f>Sheet9!E918</f>
        <v>0</v>
      </c>
      <c r="P1483" t="str">
        <f>IFERROR(VLOOKUP(O1483,Sheet6!A:B,2,0),"")</f>
        <v/>
      </c>
      <c r="Q1483">
        <f>Sheet9!A918</f>
        <v>0</v>
      </c>
      <c r="R1483" t="str">
        <f t="shared" si="128"/>
        <v/>
      </c>
      <c r="S1483">
        <f>Sheet9!B918</f>
        <v>0</v>
      </c>
      <c r="T1483" t="s">
        <v>197</v>
      </c>
      <c r="U1483" t="s">
        <v>198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Sheet9!D919</f>
        <v>0</v>
      </c>
      <c r="O1484">
        <f>Sheet9!E919</f>
        <v>0</v>
      </c>
      <c r="P1484" t="str">
        <f>IFERROR(VLOOKUP(O1484,Sheet6!A:B,2,0),"")</f>
        <v/>
      </c>
      <c r="Q1484">
        <f>Sheet9!A919</f>
        <v>0</v>
      </c>
      <c r="R1484" t="str">
        <f t="shared" si="128"/>
        <v/>
      </c>
      <c r="S1484">
        <f>Sheet9!B919</f>
        <v>0</v>
      </c>
      <c r="T1484" t="s">
        <v>197</v>
      </c>
      <c r="U1484" t="s">
        <v>198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Sheet9!D920</f>
        <v>0</v>
      </c>
      <c r="O1485">
        <f>Sheet9!E920</f>
        <v>0</v>
      </c>
      <c r="P1485" t="str">
        <f>IFERROR(VLOOKUP(O1485,Sheet6!A:B,2,0),"")</f>
        <v/>
      </c>
      <c r="Q1485">
        <f>Sheet9!A920</f>
        <v>0</v>
      </c>
      <c r="R1485" t="str">
        <f t="shared" si="128"/>
        <v/>
      </c>
      <c r="S1485">
        <f>Sheet9!B920</f>
        <v>0</v>
      </c>
      <c r="T1485" t="s">
        <v>197</v>
      </c>
      <c r="U1485" t="s">
        <v>198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Sheet9!D921</f>
        <v>0</v>
      </c>
      <c r="O1486">
        <f>Sheet9!E921</f>
        <v>0</v>
      </c>
      <c r="P1486" t="str">
        <f>IFERROR(VLOOKUP(O1486,Sheet6!A:B,2,0),"")</f>
        <v/>
      </c>
      <c r="Q1486">
        <f>Sheet9!A921</f>
        <v>0</v>
      </c>
      <c r="R1486" t="str">
        <f t="shared" si="128"/>
        <v/>
      </c>
      <c r="S1486">
        <f>Sheet9!B921</f>
        <v>0</v>
      </c>
      <c r="T1486" t="s">
        <v>197</v>
      </c>
      <c r="U1486" t="s">
        <v>198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Sheet9!D922</f>
        <v>0</v>
      </c>
      <c r="O1487">
        <f>Sheet9!E922</f>
        <v>0</v>
      </c>
      <c r="P1487" t="str">
        <f>IFERROR(VLOOKUP(O1487,Sheet6!A:B,2,0),"")</f>
        <v/>
      </c>
      <c r="Q1487">
        <f>Sheet9!A922</f>
        <v>0</v>
      </c>
      <c r="R1487" t="str">
        <f t="shared" si="128"/>
        <v/>
      </c>
      <c r="S1487">
        <f>Sheet9!B922</f>
        <v>0</v>
      </c>
      <c r="T1487" t="s">
        <v>197</v>
      </c>
      <c r="U1487" t="s">
        <v>198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Sheet9!D923</f>
        <v>0</v>
      </c>
      <c r="O1488">
        <f>Sheet9!E923</f>
        <v>0</v>
      </c>
      <c r="P1488" t="str">
        <f>IFERROR(VLOOKUP(O1488,Sheet6!A:B,2,0),"")</f>
        <v/>
      </c>
      <c r="Q1488">
        <f>Sheet9!A923</f>
        <v>0</v>
      </c>
      <c r="R1488" t="str">
        <f t="shared" si="128"/>
        <v/>
      </c>
      <c r="S1488">
        <f>Sheet9!B923</f>
        <v>0</v>
      </c>
      <c r="T1488" t="s">
        <v>197</v>
      </c>
      <c r="U1488" t="s">
        <v>198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Sheet9!D924</f>
        <v>0</v>
      </c>
      <c r="O1489">
        <f>Sheet9!E924</f>
        <v>0</v>
      </c>
      <c r="P1489" t="str">
        <f>IFERROR(VLOOKUP(O1489,Sheet6!A:B,2,0),"")</f>
        <v/>
      </c>
      <c r="Q1489">
        <f>Sheet9!A924</f>
        <v>0</v>
      </c>
      <c r="R1489" t="str">
        <f t="shared" si="128"/>
        <v/>
      </c>
      <c r="S1489">
        <f>Sheet9!B924</f>
        <v>0</v>
      </c>
      <c r="T1489" t="s">
        <v>197</v>
      </c>
      <c r="U1489" t="s">
        <v>198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Sheet9!D925</f>
        <v>0</v>
      </c>
      <c r="O1490">
        <f>Sheet9!E925</f>
        <v>0</v>
      </c>
      <c r="P1490" t="str">
        <f>IFERROR(VLOOKUP(O1490,Sheet6!A:B,2,0),"")</f>
        <v/>
      </c>
      <c r="Q1490">
        <f>Sheet9!A925</f>
        <v>0</v>
      </c>
      <c r="R1490" t="str">
        <f t="shared" si="128"/>
        <v/>
      </c>
      <c r="S1490">
        <f>Sheet9!B925</f>
        <v>0</v>
      </c>
      <c r="T1490" t="s">
        <v>197</v>
      </c>
      <c r="U1490" t="s">
        <v>198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Sheet9!D926</f>
        <v>0</v>
      </c>
      <c r="O1491">
        <f>Sheet9!E926</f>
        <v>0</v>
      </c>
      <c r="P1491" t="str">
        <f>IFERROR(VLOOKUP(O1491,Sheet6!A:B,2,0),"")</f>
        <v/>
      </c>
      <c r="Q1491">
        <f>Sheet9!A926</f>
        <v>0</v>
      </c>
      <c r="R1491" t="str">
        <f t="shared" si="128"/>
        <v/>
      </c>
      <c r="S1491">
        <f>Sheet9!B926</f>
        <v>0</v>
      </c>
      <c r="T1491" t="s">
        <v>197</v>
      </c>
      <c r="U1491" t="s">
        <v>198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Sheet9!D927</f>
        <v>0</v>
      </c>
      <c r="O1492">
        <f>Sheet9!E927</f>
        <v>0</v>
      </c>
      <c r="P1492" t="str">
        <f>IFERROR(VLOOKUP(O1492,Sheet6!A:B,2,0),"")</f>
        <v/>
      </c>
      <c r="Q1492">
        <f>Sheet9!A927</f>
        <v>0</v>
      </c>
      <c r="R1492" t="str">
        <f t="shared" si="128"/>
        <v/>
      </c>
      <c r="S1492">
        <f>Sheet9!B927</f>
        <v>0</v>
      </c>
      <c r="T1492" t="s">
        <v>197</v>
      </c>
      <c r="U1492" t="s">
        <v>198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Sheet9!D928</f>
        <v>0</v>
      </c>
      <c r="O1493">
        <f>Sheet9!E928</f>
        <v>0</v>
      </c>
      <c r="P1493" t="str">
        <f>IFERROR(VLOOKUP(O1493,Sheet6!A:B,2,0),"")</f>
        <v/>
      </c>
      <c r="Q1493">
        <f>Sheet9!A928</f>
        <v>0</v>
      </c>
      <c r="R1493" t="str">
        <f t="shared" si="128"/>
        <v/>
      </c>
      <c r="S1493">
        <f>Sheet9!B928</f>
        <v>0</v>
      </c>
      <c r="T1493" t="s">
        <v>197</v>
      </c>
      <c r="U1493" t="s">
        <v>198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Sheet9!D929</f>
        <v>0</v>
      </c>
      <c r="O1494">
        <f>Sheet9!E929</f>
        <v>0</v>
      </c>
      <c r="P1494" t="str">
        <f>IFERROR(VLOOKUP(O1494,Sheet6!A:B,2,0),"")</f>
        <v/>
      </c>
      <c r="Q1494">
        <f>Sheet9!A929</f>
        <v>0</v>
      </c>
      <c r="R1494" t="str">
        <f t="shared" si="128"/>
        <v/>
      </c>
      <c r="S1494">
        <f>Sheet9!B929</f>
        <v>0</v>
      </c>
      <c r="T1494" t="s">
        <v>197</v>
      </c>
      <c r="U1494" t="s">
        <v>198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Sheet9!D930</f>
        <v>0</v>
      </c>
      <c r="O1495">
        <f>Sheet9!E930</f>
        <v>0</v>
      </c>
      <c r="P1495" t="str">
        <f>IFERROR(VLOOKUP(O1495,Sheet6!A:B,2,0),"")</f>
        <v/>
      </c>
      <c r="Q1495">
        <f>Sheet9!A930</f>
        <v>0</v>
      </c>
      <c r="R1495" t="str">
        <f t="shared" si="128"/>
        <v/>
      </c>
      <c r="S1495">
        <f>Sheet9!B930</f>
        <v>0</v>
      </c>
      <c r="T1495" t="s">
        <v>197</v>
      </c>
      <c r="U1495" t="s">
        <v>198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Sheet9!D931</f>
        <v>0</v>
      </c>
      <c r="O1496">
        <f>Sheet9!E931</f>
        <v>0</v>
      </c>
      <c r="P1496" t="str">
        <f>IFERROR(VLOOKUP(O1496,Sheet6!A:B,2,0),"")</f>
        <v/>
      </c>
      <c r="Q1496">
        <f>Sheet9!A931</f>
        <v>0</v>
      </c>
      <c r="R1496" t="str">
        <f t="shared" si="128"/>
        <v/>
      </c>
      <c r="S1496">
        <f>Sheet9!B931</f>
        <v>0</v>
      </c>
      <c r="T1496" t="s">
        <v>197</v>
      </c>
      <c r="U1496" t="s">
        <v>198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Sheet9!D932</f>
        <v>0</v>
      </c>
      <c r="O1497">
        <f>Sheet9!E932</f>
        <v>0</v>
      </c>
      <c r="P1497" t="str">
        <f>IFERROR(VLOOKUP(O1497,Sheet6!A:B,2,0),"")</f>
        <v/>
      </c>
      <c r="Q1497">
        <f>Sheet9!A932</f>
        <v>0</v>
      </c>
      <c r="R1497" t="str">
        <f t="shared" si="128"/>
        <v/>
      </c>
      <c r="S1497">
        <f>Sheet9!B932</f>
        <v>0</v>
      </c>
      <c r="T1497" t="s">
        <v>197</v>
      </c>
      <c r="U1497" t="s">
        <v>198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Sheet9!D933</f>
        <v>0</v>
      </c>
      <c r="O1498">
        <f>Sheet9!E933</f>
        <v>0</v>
      </c>
      <c r="P1498" t="str">
        <f>IFERROR(VLOOKUP(O1498,Sheet6!A:B,2,0),"")</f>
        <v/>
      </c>
      <c r="Q1498">
        <f>Sheet9!A933</f>
        <v>0</v>
      </c>
      <c r="R1498" t="str">
        <f t="shared" si="128"/>
        <v/>
      </c>
      <c r="S1498">
        <f>Sheet9!B933</f>
        <v>0</v>
      </c>
      <c r="T1498" t="s">
        <v>197</v>
      </c>
      <c r="U1498" t="s">
        <v>198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Sheet9!D934</f>
        <v>0</v>
      </c>
      <c r="O1499">
        <f>Sheet9!E934</f>
        <v>0</v>
      </c>
      <c r="P1499" t="str">
        <f>IFERROR(VLOOKUP(O1499,Sheet6!A:B,2,0),"")</f>
        <v/>
      </c>
      <c r="Q1499">
        <f>Sheet9!A934</f>
        <v>0</v>
      </c>
      <c r="R1499" t="str">
        <f t="shared" si="128"/>
        <v/>
      </c>
      <c r="S1499">
        <f>Sheet9!B934</f>
        <v>0</v>
      </c>
      <c r="T1499" t="s">
        <v>197</v>
      </c>
      <c r="U1499" t="s">
        <v>198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Sheet9!D935</f>
        <v>0</v>
      </c>
      <c r="O1500">
        <f>Sheet9!E935</f>
        <v>0</v>
      </c>
      <c r="P1500" t="str">
        <f>IFERROR(VLOOKUP(O1500,Sheet6!A:B,2,0),"")</f>
        <v/>
      </c>
      <c r="Q1500">
        <f>Sheet9!A935</f>
        <v>0</v>
      </c>
      <c r="R1500" t="str">
        <f t="shared" si="128"/>
        <v/>
      </c>
      <c r="S1500">
        <f>Sheet9!B935</f>
        <v>0</v>
      </c>
      <c r="T1500" t="s">
        <v>197</v>
      </c>
      <c r="U1500" t="s">
        <v>198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Sheet9!D936</f>
        <v>0</v>
      </c>
      <c r="O1501">
        <f>Sheet9!E936</f>
        <v>0</v>
      </c>
      <c r="P1501" t="str">
        <f>IFERROR(VLOOKUP(O1501,Sheet6!A:B,2,0),"")</f>
        <v/>
      </c>
      <c r="Q1501">
        <f>Sheet9!A936</f>
        <v>0</v>
      </c>
      <c r="R1501" t="str">
        <f t="shared" si="128"/>
        <v/>
      </c>
      <c r="S1501">
        <f>Sheet9!B936</f>
        <v>0</v>
      </c>
      <c r="T1501" t="s">
        <v>197</v>
      </c>
      <c r="U1501" t="s">
        <v>198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Sheet9!D937</f>
        <v>0</v>
      </c>
      <c r="O1502">
        <f>Sheet9!E937</f>
        <v>0</v>
      </c>
      <c r="P1502" t="str">
        <f>IFERROR(VLOOKUP(O1502,Sheet6!A:B,2,0),"")</f>
        <v/>
      </c>
      <c r="Q1502">
        <f>Sheet9!A937</f>
        <v>0</v>
      </c>
      <c r="R1502" t="str">
        <f t="shared" si="128"/>
        <v/>
      </c>
      <c r="S1502">
        <f>Sheet9!B937</f>
        <v>0</v>
      </c>
      <c r="T1502" t="s">
        <v>197</v>
      </c>
      <c r="U1502" t="s">
        <v>198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Sheet9!D938</f>
        <v>0</v>
      </c>
      <c r="O1503">
        <f>Sheet9!E938</f>
        <v>0</v>
      </c>
      <c r="P1503" t="str">
        <f>IFERROR(VLOOKUP(O1503,Sheet6!A:B,2,0),"")</f>
        <v/>
      </c>
      <c r="Q1503">
        <f>Sheet9!A938</f>
        <v>0</v>
      </c>
      <c r="R1503" t="str">
        <f t="shared" si="128"/>
        <v/>
      </c>
      <c r="S1503">
        <f>Sheet9!B938</f>
        <v>0</v>
      </c>
      <c r="T1503" t="s">
        <v>197</v>
      </c>
      <c r="U1503" t="s">
        <v>198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Sheet9!D939</f>
        <v>0</v>
      </c>
      <c r="O1504">
        <f>Sheet9!E939</f>
        <v>0</v>
      </c>
      <c r="P1504" t="str">
        <f>IFERROR(VLOOKUP(O1504,Sheet6!A:B,2,0),"")</f>
        <v/>
      </c>
      <c r="Q1504">
        <f>Sheet9!A939</f>
        <v>0</v>
      </c>
      <c r="R1504" t="str">
        <f t="shared" si="128"/>
        <v/>
      </c>
      <c r="S1504">
        <f>Sheet9!B939</f>
        <v>0</v>
      </c>
      <c r="T1504" t="s">
        <v>197</v>
      </c>
      <c r="U1504" t="s">
        <v>198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Sheet9!D940</f>
        <v>0</v>
      </c>
      <c r="O1505">
        <f>Sheet9!E940</f>
        <v>0</v>
      </c>
      <c r="P1505" t="str">
        <f>IFERROR(VLOOKUP(O1505,Sheet6!A:B,2,0),"")</f>
        <v/>
      </c>
      <c r="Q1505">
        <f>Sheet9!A940</f>
        <v>0</v>
      </c>
      <c r="R1505" t="str">
        <f t="shared" si="128"/>
        <v/>
      </c>
      <c r="S1505">
        <f>Sheet9!B940</f>
        <v>0</v>
      </c>
      <c r="T1505" t="s">
        <v>197</v>
      </c>
      <c r="U1505" t="s">
        <v>198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Sheet9!D941</f>
        <v>0</v>
      </c>
      <c r="O1506">
        <f>Sheet9!E941</f>
        <v>0</v>
      </c>
      <c r="P1506" t="str">
        <f>IFERROR(VLOOKUP(O1506,Sheet6!A:B,2,0),"")</f>
        <v/>
      </c>
      <c r="Q1506">
        <f>Sheet9!A941</f>
        <v>0</v>
      </c>
      <c r="R1506" t="str">
        <f t="shared" si="128"/>
        <v/>
      </c>
      <c r="S1506">
        <f>Sheet9!B941</f>
        <v>0</v>
      </c>
      <c r="T1506" t="s">
        <v>197</v>
      </c>
      <c r="U1506" t="s">
        <v>198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Sheet9!D942</f>
        <v>0</v>
      </c>
      <c r="O1507">
        <f>Sheet9!E942</f>
        <v>0</v>
      </c>
      <c r="P1507" t="str">
        <f>IFERROR(VLOOKUP(O1507,Sheet6!A:B,2,0),"")</f>
        <v/>
      </c>
      <c r="Q1507">
        <f>Sheet9!A942</f>
        <v>0</v>
      </c>
      <c r="R1507" t="str">
        <f t="shared" si="128"/>
        <v/>
      </c>
      <c r="S1507">
        <f>Sheet9!B942</f>
        <v>0</v>
      </c>
      <c r="T1507" t="s">
        <v>197</v>
      </c>
      <c r="U1507" t="s">
        <v>198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Sheet9!D943</f>
        <v>0</v>
      </c>
      <c r="O1508">
        <f>Sheet9!E943</f>
        <v>0</v>
      </c>
      <c r="P1508" t="str">
        <f>IFERROR(VLOOKUP(O1508,Sheet6!A:B,2,0),"")</f>
        <v/>
      </c>
      <c r="Q1508">
        <f>Sheet9!A943</f>
        <v>0</v>
      </c>
      <c r="R1508" t="str">
        <f t="shared" si="128"/>
        <v/>
      </c>
      <c r="S1508">
        <f>Sheet9!B943</f>
        <v>0</v>
      </c>
      <c r="T1508" t="s">
        <v>197</v>
      </c>
      <c r="U1508" t="s">
        <v>198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Sheet9!D944</f>
        <v>0</v>
      </c>
      <c r="O1509">
        <f>Sheet9!E944</f>
        <v>0</v>
      </c>
      <c r="P1509" t="str">
        <f>IFERROR(VLOOKUP(O1509,Sheet6!A:B,2,0),"")</f>
        <v/>
      </c>
      <c r="Q1509">
        <f>Sheet9!A944</f>
        <v>0</v>
      </c>
      <c r="R1509" t="str">
        <f t="shared" si="128"/>
        <v/>
      </c>
      <c r="S1509">
        <f>Sheet9!B944</f>
        <v>0</v>
      </c>
      <c r="T1509" t="s">
        <v>197</v>
      </c>
      <c r="U1509" t="s">
        <v>198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Sheet9!D945</f>
        <v>0</v>
      </c>
      <c r="O1510">
        <f>Sheet9!E945</f>
        <v>0</v>
      </c>
      <c r="P1510" t="str">
        <f>IFERROR(VLOOKUP(O1510,Sheet6!A:B,2,0),"")</f>
        <v/>
      </c>
      <c r="Q1510">
        <f>Sheet9!A945</f>
        <v>0</v>
      </c>
      <c r="R1510" t="str">
        <f t="shared" si="128"/>
        <v/>
      </c>
      <c r="S1510">
        <f>Sheet9!B945</f>
        <v>0</v>
      </c>
      <c r="T1510" t="s">
        <v>197</v>
      </c>
      <c r="U1510" t="s">
        <v>198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Sheet9!D946</f>
        <v>0</v>
      </c>
      <c r="O1511">
        <f>Sheet9!E946</f>
        <v>0</v>
      </c>
      <c r="P1511" t="str">
        <f>IFERROR(VLOOKUP(O1511,Sheet6!A:B,2,0),"")</f>
        <v/>
      </c>
      <c r="Q1511">
        <f>Sheet9!A946</f>
        <v>0</v>
      </c>
      <c r="R1511" t="str">
        <f t="shared" si="128"/>
        <v/>
      </c>
      <c r="S1511">
        <f>Sheet9!B946</f>
        <v>0</v>
      </c>
      <c r="T1511" t="s">
        <v>197</v>
      </c>
      <c r="U1511" t="s">
        <v>198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Sheet9!D947</f>
        <v>0</v>
      </c>
      <c r="O1512">
        <f>Sheet9!E947</f>
        <v>0</v>
      </c>
      <c r="P1512" t="str">
        <f>IFERROR(VLOOKUP(O1512,Sheet6!A:B,2,0),"")</f>
        <v/>
      </c>
      <c r="Q1512">
        <f>Sheet9!A947</f>
        <v>0</v>
      </c>
      <c r="R1512" t="str">
        <f t="shared" si="128"/>
        <v/>
      </c>
      <c r="S1512">
        <f>Sheet9!B947</f>
        <v>0</v>
      </c>
      <c r="T1512" t="s">
        <v>197</v>
      </c>
      <c r="U1512" t="s">
        <v>198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Sheet9!D948</f>
        <v>0</v>
      </c>
      <c r="O1513">
        <f>Sheet9!E948</f>
        <v>0</v>
      </c>
      <c r="P1513" t="str">
        <f>IFERROR(VLOOKUP(O1513,Sheet6!A:B,2,0),"")</f>
        <v/>
      </c>
      <c r="Q1513">
        <f>Sheet9!A948</f>
        <v>0</v>
      </c>
      <c r="R1513" t="str">
        <f t="shared" si="128"/>
        <v/>
      </c>
      <c r="S1513">
        <f>Sheet9!B948</f>
        <v>0</v>
      </c>
      <c r="T1513" t="s">
        <v>197</v>
      </c>
      <c r="U1513" t="s">
        <v>198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Sheet9!D949</f>
        <v>0</v>
      </c>
      <c r="O1514">
        <f>Sheet9!E949</f>
        <v>0</v>
      </c>
      <c r="P1514" t="str">
        <f>IFERROR(VLOOKUP(O1514,Sheet6!A:B,2,0),"")</f>
        <v/>
      </c>
      <c r="Q1514">
        <f>Sheet9!A949</f>
        <v>0</v>
      </c>
      <c r="R1514" t="str">
        <f t="shared" si="128"/>
        <v/>
      </c>
      <c r="S1514">
        <f>Sheet9!B949</f>
        <v>0</v>
      </c>
      <c r="T1514" t="s">
        <v>197</v>
      </c>
      <c r="U1514" t="s">
        <v>198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Sheet9!D950</f>
        <v>0</v>
      </c>
      <c r="O1515">
        <f>Sheet9!E950</f>
        <v>0</v>
      </c>
      <c r="P1515" t="str">
        <f>IFERROR(VLOOKUP(O1515,Sheet6!A:B,2,0),"")</f>
        <v/>
      </c>
      <c r="Q1515">
        <f>Sheet9!A950</f>
        <v>0</v>
      </c>
      <c r="R1515" t="str">
        <f t="shared" si="128"/>
        <v/>
      </c>
      <c r="S1515">
        <f>Sheet9!B950</f>
        <v>0</v>
      </c>
      <c r="T1515" t="s">
        <v>197</v>
      </c>
      <c r="U1515" t="s">
        <v>198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Sheet9!D951</f>
        <v>0</v>
      </c>
      <c r="O1516">
        <f>Sheet9!E951</f>
        <v>0</v>
      </c>
      <c r="P1516" t="str">
        <f>IFERROR(VLOOKUP(O1516,Sheet6!A:B,2,0),"")</f>
        <v/>
      </c>
      <c r="Q1516">
        <f>Sheet9!A951</f>
        <v>0</v>
      </c>
      <c r="R1516" t="str">
        <f t="shared" si="128"/>
        <v/>
      </c>
      <c r="S1516">
        <f>Sheet9!B951</f>
        <v>0</v>
      </c>
      <c r="T1516" t="s">
        <v>197</v>
      </c>
      <c r="U1516" t="s">
        <v>198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Sheet9!D952</f>
        <v>0</v>
      </c>
      <c r="O1517">
        <f>Sheet9!E952</f>
        <v>0</v>
      </c>
      <c r="P1517" t="str">
        <f>IFERROR(VLOOKUP(O1517,Sheet6!A:B,2,0),"")</f>
        <v/>
      </c>
      <c r="Q1517">
        <f>Sheet9!A952</f>
        <v>0</v>
      </c>
      <c r="R1517" t="str">
        <f t="shared" si="128"/>
        <v/>
      </c>
      <c r="S1517">
        <f>Sheet9!B952</f>
        <v>0</v>
      </c>
      <c r="T1517" t="s">
        <v>197</v>
      </c>
      <c r="U1517" t="s">
        <v>198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Sheet9!D953</f>
        <v>0</v>
      </c>
      <c r="O1518">
        <f>Sheet9!E953</f>
        <v>0</v>
      </c>
      <c r="P1518" t="str">
        <f>IFERROR(VLOOKUP(O1518,Sheet6!A:B,2,0),"")</f>
        <v/>
      </c>
      <c r="Q1518">
        <f>Sheet9!A953</f>
        <v>0</v>
      </c>
      <c r="R1518" t="str">
        <f t="shared" si="128"/>
        <v/>
      </c>
      <c r="S1518">
        <f>Sheet9!B953</f>
        <v>0</v>
      </c>
      <c r="T1518" t="s">
        <v>197</v>
      </c>
      <c r="U1518" t="s">
        <v>198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Sheet9!D954</f>
        <v>0</v>
      </c>
      <c r="O1519">
        <f>Sheet9!E954</f>
        <v>0</v>
      </c>
      <c r="P1519" t="str">
        <f>IFERROR(VLOOKUP(O1519,Sheet6!A:B,2,0),"")</f>
        <v/>
      </c>
      <c r="Q1519">
        <f>Sheet9!A954</f>
        <v>0</v>
      </c>
      <c r="R1519" t="str">
        <f t="shared" si="128"/>
        <v/>
      </c>
      <c r="S1519">
        <f>Sheet9!B954</f>
        <v>0</v>
      </c>
      <c r="T1519" t="s">
        <v>197</v>
      </c>
      <c r="U1519" t="s">
        <v>198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Sheet9!D955</f>
        <v>0</v>
      </c>
      <c r="O1520">
        <f>Sheet9!E955</f>
        <v>0</v>
      </c>
      <c r="P1520" t="str">
        <f>IFERROR(VLOOKUP(O1520,Sheet6!A:B,2,0),"")</f>
        <v/>
      </c>
      <c r="Q1520">
        <f>Sheet9!A955</f>
        <v>0</v>
      </c>
      <c r="R1520" t="str">
        <f t="shared" si="128"/>
        <v/>
      </c>
      <c r="S1520">
        <f>Sheet9!B955</f>
        <v>0</v>
      </c>
      <c r="T1520" t="s">
        <v>197</v>
      </c>
      <c r="U1520" t="s">
        <v>198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Sheet9!D956</f>
        <v>0</v>
      </c>
      <c r="O1521">
        <f>Sheet9!E956</f>
        <v>0</v>
      </c>
      <c r="P1521" t="str">
        <f>IFERROR(VLOOKUP(O1521,Sheet6!A:B,2,0),"")</f>
        <v/>
      </c>
      <c r="Q1521">
        <f>Sheet9!A956</f>
        <v>0</v>
      </c>
      <c r="R1521" t="str">
        <f t="shared" si="128"/>
        <v/>
      </c>
      <c r="S1521">
        <f>Sheet9!B956</f>
        <v>0</v>
      </c>
      <c r="T1521" t="s">
        <v>197</v>
      </c>
      <c r="U1521" t="s">
        <v>198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Sheet9!D957</f>
        <v>0</v>
      </c>
      <c r="O1522">
        <f>Sheet9!E957</f>
        <v>0</v>
      </c>
      <c r="P1522" t="str">
        <f>IFERROR(VLOOKUP(O1522,Sheet6!A:B,2,0),"")</f>
        <v/>
      </c>
      <c r="Q1522">
        <f>Sheet9!A957</f>
        <v>0</v>
      </c>
      <c r="R1522" t="str">
        <f t="shared" si="128"/>
        <v/>
      </c>
      <c r="S1522">
        <f>Sheet9!B957</f>
        <v>0</v>
      </c>
      <c r="T1522" t="s">
        <v>197</v>
      </c>
      <c r="U1522" t="s">
        <v>198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Sheet9!D958</f>
        <v>0</v>
      </c>
      <c r="O1523">
        <f>Sheet9!E958</f>
        <v>0</v>
      </c>
      <c r="P1523" t="str">
        <f>IFERROR(VLOOKUP(O1523,Sheet6!A:B,2,0),"")</f>
        <v/>
      </c>
      <c r="Q1523">
        <f>Sheet9!A958</f>
        <v>0</v>
      </c>
      <c r="R1523" t="str">
        <f t="shared" si="128"/>
        <v/>
      </c>
      <c r="S1523">
        <f>Sheet9!B958</f>
        <v>0</v>
      </c>
      <c r="T1523" t="s">
        <v>197</v>
      </c>
      <c r="U1523" t="s">
        <v>198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Sheet9!D959</f>
        <v>0</v>
      </c>
      <c r="O1524">
        <f>Sheet9!E959</f>
        <v>0</v>
      </c>
      <c r="P1524" t="str">
        <f>IFERROR(VLOOKUP(O1524,Sheet6!A:B,2,0),"")</f>
        <v/>
      </c>
      <c r="Q1524">
        <f>Sheet9!A959</f>
        <v>0</v>
      </c>
      <c r="R1524" t="str">
        <f t="shared" si="128"/>
        <v/>
      </c>
      <c r="S1524">
        <f>Sheet9!B959</f>
        <v>0</v>
      </c>
      <c r="T1524" t="s">
        <v>197</v>
      </c>
      <c r="U1524" t="s">
        <v>198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Sheet9!D960</f>
        <v>0</v>
      </c>
      <c r="O1525">
        <f>Sheet9!E960</f>
        <v>0</v>
      </c>
      <c r="P1525" t="str">
        <f>IFERROR(VLOOKUP(O1525,Sheet6!A:B,2,0),"")</f>
        <v/>
      </c>
      <c r="Q1525">
        <f>Sheet9!A960</f>
        <v>0</v>
      </c>
      <c r="R1525" t="str">
        <f t="shared" si="128"/>
        <v/>
      </c>
      <c r="S1525">
        <f>Sheet9!B960</f>
        <v>0</v>
      </c>
      <c r="T1525" t="s">
        <v>197</v>
      </c>
      <c r="U1525" t="s">
        <v>198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Sheet9!D961</f>
        <v>0</v>
      </c>
      <c r="O1526">
        <f>Sheet9!E961</f>
        <v>0</v>
      </c>
      <c r="P1526" t="str">
        <f>IFERROR(VLOOKUP(O1526,Sheet6!A:B,2,0),"")</f>
        <v/>
      </c>
      <c r="Q1526">
        <f>Sheet9!A961</f>
        <v>0</v>
      </c>
      <c r="R1526" t="str">
        <f t="shared" si="128"/>
        <v/>
      </c>
      <c r="S1526">
        <f>Sheet9!B961</f>
        <v>0</v>
      </c>
      <c r="T1526" t="s">
        <v>197</v>
      </c>
      <c r="U1526" t="s">
        <v>198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Sheet9!D962</f>
        <v>0</v>
      </c>
      <c r="O1527">
        <f>Sheet9!E962</f>
        <v>0</v>
      </c>
      <c r="P1527" t="str">
        <f>IFERROR(VLOOKUP(O1527,Sheet6!A:B,2,0),"")</f>
        <v/>
      </c>
      <c r="Q1527">
        <f>Sheet9!A962</f>
        <v>0</v>
      </c>
      <c r="R1527" t="str">
        <f t="shared" si="128"/>
        <v/>
      </c>
      <c r="S1527">
        <f>Sheet9!B962</f>
        <v>0</v>
      </c>
      <c r="T1527" t="s">
        <v>197</v>
      </c>
      <c r="U1527" t="s">
        <v>198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Sheet9!D963</f>
        <v>0</v>
      </c>
      <c r="O1528">
        <f>Sheet9!E963</f>
        <v>0</v>
      </c>
      <c r="P1528" t="str">
        <f>IFERROR(VLOOKUP(O1528,Sheet6!A:B,2,0),"")</f>
        <v/>
      </c>
      <c r="Q1528">
        <f>Sheet9!A963</f>
        <v>0</v>
      </c>
      <c r="R1528" t="str">
        <f t="shared" si="128"/>
        <v/>
      </c>
      <c r="S1528">
        <f>Sheet9!B963</f>
        <v>0</v>
      </c>
      <c r="T1528" t="s">
        <v>197</v>
      </c>
      <c r="U1528" t="s">
        <v>198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Sheet9!D964</f>
        <v>0</v>
      </c>
      <c r="O1529">
        <f>Sheet9!E964</f>
        <v>0</v>
      </c>
      <c r="P1529" t="str">
        <f>IFERROR(VLOOKUP(O1529,Sheet6!A:B,2,0),"")</f>
        <v/>
      </c>
      <c r="Q1529">
        <f>Sheet9!A964</f>
        <v>0</v>
      </c>
      <c r="R1529" t="str">
        <f t="shared" si="128"/>
        <v/>
      </c>
      <c r="S1529">
        <f>Sheet9!B964</f>
        <v>0</v>
      </c>
      <c r="T1529" t="s">
        <v>197</v>
      </c>
      <c r="U1529" t="s">
        <v>198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Sheet9!D965</f>
        <v>0</v>
      </c>
      <c r="O1530">
        <f>Sheet9!E965</f>
        <v>0</v>
      </c>
      <c r="P1530" t="str">
        <f>IFERROR(VLOOKUP(O1530,Sheet6!A:B,2,0),"")</f>
        <v/>
      </c>
      <c r="Q1530">
        <f>Sheet9!A965</f>
        <v>0</v>
      </c>
      <c r="R1530" t="str">
        <f t="shared" si="128"/>
        <v/>
      </c>
      <c r="S1530">
        <f>Sheet9!B965</f>
        <v>0</v>
      </c>
      <c r="T1530" t="s">
        <v>197</v>
      </c>
      <c r="U1530" t="s">
        <v>198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Sheet9!D966</f>
        <v>0</v>
      </c>
      <c r="O1531">
        <f>Sheet9!E966</f>
        <v>0</v>
      </c>
      <c r="P1531" t="str">
        <f>IFERROR(VLOOKUP(O1531,Sheet6!A:B,2,0),"")</f>
        <v/>
      </c>
      <c r="Q1531">
        <f>Sheet9!A966</f>
        <v>0</v>
      </c>
      <c r="R1531" t="str">
        <f t="shared" ref="R1531:R1594" si="133">IFERROR(VLOOKUP(Q1531,AG:AH,2,0),"")</f>
        <v/>
      </c>
      <c r="S1531">
        <f>Sheet9!B966</f>
        <v>0</v>
      </c>
      <c r="T1531" t="s">
        <v>197</v>
      </c>
      <c r="U1531" t="s">
        <v>198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Sheet9!D967</f>
        <v>0</v>
      </c>
      <c r="O1532">
        <f>Sheet9!E967</f>
        <v>0</v>
      </c>
      <c r="P1532" t="str">
        <f>IFERROR(VLOOKUP(O1532,Sheet6!A:B,2,0),"")</f>
        <v/>
      </c>
      <c r="Q1532">
        <f>Sheet9!A967</f>
        <v>0</v>
      </c>
      <c r="R1532" t="str">
        <f t="shared" si="133"/>
        <v/>
      </c>
      <c r="S1532">
        <f>Sheet9!B967</f>
        <v>0</v>
      </c>
      <c r="T1532" t="s">
        <v>197</v>
      </c>
      <c r="U1532" t="s">
        <v>198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Sheet9!D968</f>
        <v>0</v>
      </c>
      <c r="O1533">
        <f>Sheet9!E968</f>
        <v>0</v>
      </c>
      <c r="P1533" t="str">
        <f>IFERROR(VLOOKUP(O1533,Sheet6!A:B,2,0),"")</f>
        <v/>
      </c>
      <c r="Q1533">
        <f>Sheet9!A968</f>
        <v>0</v>
      </c>
      <c r="R1533" t="str">
        <f t="shared" si="133"/>
        <v/>
      </c>
      <c r="S1533">
        <f>Sheet9!B968</f>
        <v>0</v>
      </c>
      <c r="T1533" t="s">
        <v>197</v>
      </c>
      <c r="U1533" t="s">
        <v>198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Sheet9!D969</f>
        <v>0</v>
      </c>
      <c r="O1534">
        <f>Sheet9!E969</f>
        <v>0</v>
      </c>
      <c r="P1534" t="str">
        <f>IFERROR(VLOOKUP(O1534,Sheet6!A:B,2,0),"")</f>
        <v/>
      </c>
      <c r="Q1534">
        <f>Sheet9!A969</f>
        <v>0</v>
      </c>
      <c r="R1534" t="str">
        <f t="shared" si="133"/>
        <v/>
      </c>
      <c r="S1534">
        <f>Sheet9!B969</f>
        <v>0</v>
      </c>
      <c r="T1534" t="s">
        <v>197</v>
      </c>
      <c r="U1534" t="s">
        <v>198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Sheet9!D970</f>
        <v>0</v>
      </c>
      <c r="O1535">
        <f>Sheet9!E970</f>
        <v>0</v>
      </c>
      <c r="P1535" t="str">
        <f>IFERROR(VLOOKUP(O1535,Sheet6!A:B,2,0),"")</f>
        <v/>
      </c>
      <c r="Q1535">
        <f>Sheet9!A970</f>
        <v>0</v>
      </c>
      <c r="R1535" t="str">
        <f t="shared" si="133"/>
        <v/>
      </c>
      <c r="S1535">
        <f>Sheet9!B970</f>
        <v>0</v>
      </c>
      <c r="T1535" t="s">
        <v>197</v>
      </c>
      <c r="U1535" t="s">
        <v>198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Sheet9!D971</f>
        <v>0</v>
      </c>
      <c r="O1536">
        <f>Sheet9!E971</f>
        <v>0</v>
      </c>
      <c r="P1536" t="str">
        <f>IFERROR(VLOOKUP(O1536,Sheet6!A:B,2,0),"")</f>
        <v/>
      </c>
      <c r="Q1536">
        <f>Sheet9!A971</f>
        <v>0</v>
      </c>
      <c r="R1536" t="str">
        <f t="shared" si="133"/>
        <v/>
      </c>
      <c r="S1536">
        <f>Sheet9!B971</f>
        <v>0</v>
      </c>
      <c r="T1536" t="s">
        <v>197</v>
      </c>
      <c r="U1536" t="s">
        <v>198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Sheet9!D972</f>
        <v>0</v>
      </c>
      <c r="O1537">
        <f>Sheet9!E972</f>
        <v>0</v>
      </c>
      <c r="P1537" t="str">
        <f>IFERROR(VLOOKUP(O1537,Sheet6!A:B,2,0),"")</f>
        <v/>
      </c>
      <c r="Q1537">
        <f>Sheet9!A972</f>
        <v>0</v>
      </c>
      <c r="R1537" t="str">
        <f t="shared" si="133"/>
        <v/>
      </c>
      <c r="S1537">
        <f>Sheet9!B972</f>
        <v>0</v>
      </c>
      <c r="T1537" t="s">
        <v>197</v>
      </c>
      <c r="U1537" t="s">
        <v>198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Sheet9!D973</f>
        <v>0</v>
      </c>
      <c r="O1538">
        <f>Sheet9!E973</f>
        <v>0</v>
      </c>
      <c r="P1538" t="str">
        <f>IFERROR(VLOOKUP(O1538,Sheet6!A:B,2,0),"")</f>
        <v/>
      </c>
      <c r="Q1538">
        <f>Sheet9!A973</f>
        <v>0</v>
      </c>
      <c r="R1538" t="str">
        <f t="shared" si="133"/>
        <v/>
      </c>
      <c r="S1538">
        <f>Sheet9!B973</f>
        <v>0</v>
      </c>
      <c r="T1538" t="s">
        <v>197</v>
      </c>
      <c r="U1538" t="s">
        <v>198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Sheet9!D974</f>
        <v>0</v>
      </c>
      <c r="O1539">
        <f>Sheet9!E974</f>
        <v>0</v>
      </c>
      <c r="P1539" t="str">
        <f>IFERROR(VLOOKUP(O1539,Sheet6!A:B,2,0),"")</f>
        <v/>
      </c>
      <c r="Q1539">
        <f>Sheet9!A974</f>
        <v>0</v>
      </c>
      <c r="R1539" t="str">
        <f t="shared" si="133"/>
        <v/>
      </c>
      <c r="S1539">
        <f>Sheet9!B974</f>
        <v>0</v>
      </c>
      <c r="T1539" t="s">
        <v>197</v>
      </c>
      <c r="U1539" t="s">
        <v>198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Sheet9!D975</f>
        <v>0</v>
      </c>
      <c r="O1540">
        <f>Sheet9!E975</f>
        <v>0</v>
      </c>
      <c r="P1540" t="str">
        <f>IFERROR(VLOOKUP(O1540,Sheet6!A:B,2,0),"")</f>
        <v/>
      </c>
      <c r="Q1540">
        <f>Sheet9!A975</f>
        <v>0</v>
      </c>
      <c r="R1540" t="str">
        <f t="shared" si="133"/>
        <v/>
      </c>
      <c r="S1540">
        <f>Sheet9!B975</f>
        <v>0</v>
      </c>
      <c r="T1540" t="s">
        <v>197</v>
      </c>
      <c r="U1540" t="s">
        <v>198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Sheet9!D976</f>
        <v>0</v>
      </c>
      <c r="O1541">
        <f>Sheet9!E976</f>
        <v>0</v>
      </c>
      <c r="P1541" t="str">
        <f>IFERROR(VLOOKUP(O1541,Sheet6!A:B,2,0),"")</f>
        <v/>
      </c>
      <c r="Q1541">
        <f>Sheet9!A976</f>
        <v>0</v>
      </c>
      <c r="R1541" t="str">
        <f t="shared" si="133"/>
        <v/>
      </c>
      <c r="S1541">
        <f>Sheet9!B976</f>
        <v>0</v>
      </c>
      <c r="T1541" t="s">
        <v>197</v>
      </c>
      <c r="U1541" t="s">
        <v>198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Sheet9!D977</f>
        <v>0</v>
      </c>
      <c r="O1542">
        <f>Sheet9!E977</f>
        <v>0</v>
      </c>
      <c r="P1542" t="str">
        <f>IFERROR(VLOOKUP(O1542,Sheet6!A:B,2,0),"")</f>
        <v/>
      </c>
      <c r="Q1542">
        <f>Sheet9!A977</f>
        <v>0</v>
      </c>
      <c r="R1542" t="str">
        <f t="shared" si="133"/>
        <v/>
      </c>
      <c r="S1542">
        <f>Sheet9!B977</f>
        <v>0</v>
      </c>
      <c r="T1542" t="s">
        <v>197</v>
      </c>
      <c r="U1542" t="s">
        <v>198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Sheet9!D978</f>
        <v>0</v>
      </c>
      <c r="O1543">
        <f>Sheet9!E978</f>
        <v>0</v>
      </c>
      <c r="P1543" t="str">
        <f>IFERROR(VLOOKUP(O1543,Sheet6!A:B,2,0),"")</f>
        <v/>
      </c>
      <c r="Q1543">
        <f>Sheet9!A978</f>
        <v>0</v>
      </c>
      <c r="R1543" t="str">
        <f t="shared" si="133"/>
        <v/>
      </c>
      <c r="S1543">
        <f>Sheet9!B978</f>
        <v>0</v>
      </c>
      <c r="T1543" t="s">
        <v>197</v>
      </c>
      <c r="U1543" t="s">
        <v>198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Sheet9!D979</f>
        <v>0</v>
      </c>
      <c r="O1544">
        <f>Sheet9!E979</f>
        <v>0</v>
      </c>
      <c r="P1544" t="str">
        <f>IFERROR(VLOOKUP(O1544,Sheet6!A:B,2,0),"")</f>
        <v/>
      </c>
      <c r="Q1544">
        <f>Sheet9!A979</f>
        <v>0</v>
      </c>
      <c r="R1544" t="str">
        <f t="shared" si="133"/>
        <v/>
      </c>
      <c r="S1544">
        <f>Sheet9!B979</f>
        <v>0</v>
      </c>
      <c r="T1544" t="s">
        <v>197</v>
      </c>
      <c r="U1544" t="s">
        <v>198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Sheet9!D980</f>
        <v>0</v>
      </c>
      <c r="O1545">
        <f>Sheet9!E980</f>
        <v>0</v>
      </c>
      <c r="P1545" t="str">
        <f>IFERROR(VLOOKUP(O1545,Sheet6!A:B,2,0),"")</f>
        <v/>
      </c>
      <c r="Q1545">
        <f>Sheet9!A980</f>
        <v>0</v>
      </c>
      <c r="R1545" t="str">
        <f t="shared" si="133"/>
        <v/>
      </c>
      <c r="S1545">
        <f>Sheet9!B980</f>
        <v>0</v>
      </c>
      <c r="T1545" t="s">
        <v>197</v>
      </c>
      <c r="U1545" t="s">
        <v>198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Sheet9!D981</f>
        <v>0</v>
      </c>
      <c r="O1546">
        <f>Sheet9!E981</f>
        <v>0</v>
      </c>
      <c r="P1546" t="str">
        <f>IFERROR(VLOOKUP(O1546,Sheet6!A:B,2,0),"")</f>
        <v/>
      </c>
      <c r="Q1546">
        <f>Sheet9!A981</f>
        <v>0</v>
      </c>
      <c r="R1546" t="str">
        <f t="shared" si="133"/>
        <v/>
      </c>
      <c r="S1546">
        <f>Sheet9!B981</f>
        <v>0</v>
      </c>
      <c r="T1546" t="s">
        <v>197</v>
      </c>
      <c r="U1546" t="s">
        <v>198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Sheet9!D982</f>
        <v>0</v>
      </c>
      <c r="O1547">
        <f>Sheet9!E982</f>
        <v>0</v>
      </c>
      <c r="P1547" t="str">
        <f>IFERROR(VLOOKUP(O1547,Sheet6!A:B,2,0),"")</f>
        <v/>
      </c>
      <c r="Q1547">
        <f>Sheet9!A982</f>
        <v>0</v>
      </c>
      <c r="R1547" t="str">
        <f t="shared" si="133"/>
        <v/>
      </c>
      <c r="S1547">
        <f>Sheet9!B982</f>
        <v>0</v>
      </c>
      <c r="T1547" t="s">
        <v>197</v>
      </c>
      <c r="U1547" t="s">
        <v>198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Sheet9!D983</f>
        <v>0</v>
      </c>
      <c r="O1548">
        <f>Sheet9!E983</f>
        <v>0</v>
      </c>
      <c r="P1548" t="str">
        <f>IFERROR(VLOOKUP(O1548,Sheet6!A:B,2,0),"")</f>
        <v/>
      </c>
      <c r="Q1548">
        <f>Sheet9!A983</f>
        <v>0</v>
      </c>
      <c r="R1548" t="str">
        <f t="shared" si="133"/>
        <v/>
      </c>
      <c r="S1548">
        <f>Sheet9!B983</f>
        <v>0</v>
      </c>
      <c r="T1548" t="s">
        <v>197</v>
      </c>
      <c r="U1548" t="s">
        <v>198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Sheet9!D984</f>
        <v>0</v>
      </c>
      <c r="O1549">
        <f>Sheet9!E984</f>
        <v>0</v>
      </c>
      <c r="P1549" t="str">
        <f>IFERROR(VLOOKUP(O1549,Sheet6!A:B,2,0),"")</f>
        <v/>
      </c>
      <c r="Q1549">
        <f>Sheet9!A984</f>
        <v>0</v>
      </c>
      <c r="R1549" t="str">
        <f t="shared" si="133"/>
        <v/>
      </c>
      <c r="S1549">
        <f>Sheet9!B984</f>
        <v>0</v>
      </c>
      <c r="T1549" t="s">
        <v>197</v>
      </c>
      <c r="U1549" t="s">
        <v>198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Sheet9!D985</f>
        <v>0</v>
      </c>
      <c r="O1550">
        <f>Sheet9!E985</f>
        <v>0</v>
      </c>
      <c r="P1550" t="str">
        <f>IFERROR(VLOOKUP(O1550,Sheet6!A:B,2,0),"")</f>
        <v/>
      </c>
      <c r="Q1550">
        <f>Sheet9!A985</f>
        <v>0</v>
      </c>
      <c r="R1550" t="str">
        <f t="shared" si="133"/>
        <v/>
      </c>
      <c r="S1550">
        <f>Sheet9!B985</f>
        <v>0</v>
      </c>
      <c r="T1550" t="s">
        <v>197</v>
      </c>
      <c r="U1550" t="s">
        <v>198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Sheet9!D986</f>
        <v>0</v>
      </c>
      <c r="O1551">
        <f>Sheet9!E986</f>
        <v>0</v>
      </c>
      <c r="P1551" t="str">
        <f>IFERROR(VLOOKUP(O1551,Sheet6!A:B,2,0),"")</f>
        <v/>
      </c>
      <c r="Q1551">
        <f>Sheet9!A986</f>
        <v>0</v>
      </c>
      <c r="R1551" t="str">
        <f t="shared" si="133"/>
        <v/>
      </c>
      <c r="S1551">
        <f>Sheet9!B986</f>
        <v>0</v>
      </c>
      <c r="T1551" t="s">
        <v>197</v>
      </c>
      <c r="U1551" t="s">
        <v>198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Sheet9!D987</f>
        <v>0</v>
      </c>
      <c r="O1552">
        <f>Sheet9!E987</f>
        <v>0</v>
      </c>
      <c r="P1552" t="str">
        <f>IFERROR(VLOOKUP(O1552,Sheet6!A:B,2,0),"")</f>
        <v/>
      </c>
      <c r="Q1552">
        <f>Sheet9!A987</f>
        <v>0</v>
      </c>
      <c r="R1552" t="str">
        <f t="shared" si="133"/>
        <v/>
      </c>
      <c r="S1552">
        <f>Sheet9!B987</f>
        <v>0</v>
      </c>
      <c r="T1552" t="s">
        <v>197</v>
      </c>
      <c r="U1552" t="s">
        <v>198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Sheet9!D988</f>
        <v>0</v>
      </c>
      <c r="O1553">
        <f>Sheet9!E988</f>
        <v>0</v>
      </c>
      <c r="P1553" t="str">
        <f>IFERROR(VLOOKUP(O1553,Sheet6!A:B,2,0),"")</f>
        <v/>
      </c>
      <c r="Q1553">
        <f>Sheet9!A988</f>
        <v>0</v>
      </c>
      <c r="R1553" t="str">
        <f t="shared" si="133"/>
        <v/>
      </c>
      <c r="S1553">
        <f>Sheet9!B988</f>
        <v>0</v>
      </c>
      <c r="T1553" t="s">
        <v>197</v>
      </c>
      <c r="U1553" t="s">
        <v>198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Sheet9!D989</f>
        <v>0</v>
      </c>
      <c r="O1554">
        <f>Sheet9!E989</f>
        <v>0</v>
      </c>
      <c r="P1554" t="str">
        <f>IFERROR(VLOOKUP(O1554,Sheet6!A:B,2,0),"")</f>
        <v/>
      </c>
      <c r="Q1554">
        <f>Sheet9!A989</f>
        <v>0</v>
      </c>
      <c r="R1554" t="str">
        <f t="shared" si="133"/>
        <v/>
      </c>
      <c r="S1554">
        <f>Sheet9!B989</f>
        <v>0</v>
      </c>
      <c r="T1554" t="s">
        <v>197</v>
      </c>
      <c r="U1554" t="s">
        <v>198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Sheet9!D990</f>
        <v>0</v>
      </c>
      <c r="O1555">
        <f>Sheet9!E990</f>
        <v>0</v>
      </c>
      <c r="P1555" t="str">
        <f>IFERROR(VLOOKUP(O1555,Sheet6!A:B,2,0),"")</f>
        <v/>
      </c>
      <c r="Q1555">
        <f>Sheet9!A990</f>
        <v>0</v>
      </c>
      <c r="R1555" t="str">
        <f t="shared" si="133"/>
        <v/>
      </c>
      <c r="S1555">
        <f>Sheet9!B990</f>
        <v>0</v>
      </c>
      <c r="T1555" t="s">
        <v>197</v>
      </c>
      <c r="U1555" t="s">
        <v>198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Sheet9!D991</f>
        <v>0</v>
      </c>
      <c r="O1556">
        <f>Sheet9!E991</f>
        <v>0</v>
      </c>
      <c r="P1556" t="str">
        <f>IFERROR(VLOOKUP(O1556,Sheet6!A:B,2,0),"")</f>
        <v/>
      </c>
      <c r="Q1556">
        <f>Sheet9!A991</f>
        <v>0</v>
      </c>
      <c r="R1556" t="str">
        <f t="shared" si="133"/>
        <v/>
      </c>
      <c r="S1556">
        <f>Sheet9!B991</f>
        <v>0</v>
      </c>
      <c r="T1556" t="s">
        <v>197</v>
      </c>
      <c r="U1556" t="s">
        <v>198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Sheet9!D992</f>
        <v>0</v>
      </c>
      <c r="O1557">
        <f>Sheet9!E992</f>
        <v>0</v>
      </c>
      <c r="P1557" t="str">
        <f>IFERROR(VLOOKUP(O1557,Sheet6!A:B,2,0),"")</f>
        <v/>
      </c>
      <c r="Q1557">
        <f>Sheet9!A992</f>
        <v>0</v>
      </c>
      <c r="R1557" t="str">
        <f t="shared" si="133"/>
        <v/>
      </c>
      <c r="S1557">
        <f>Sheet9!B992</f>
        <v>0</v>
      </c>
      <c r="T1557" t="s">
        <v>197</v>
      </c>
      <c r="U1557" t="s">
        <v>198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Sheet9!D993</f>
        <v>0</v>
      </c>
      <c r="O1558">
        <f>Sheet9!E993</f>
        <v>0</v>
      </c>
      <c r="P1558" t="str">
        <f>IFERROR(VLOOKUP(O1558,Sheet6!A:B,2,0),"")</f>
        <v/>
      </c>
      <c r="Q1558">
        <f>Sheet9!A993</f>
        <v>0</v>
      </c>
      <c r="R1558" t="str">
        <f t="shared" si="133"/>
        <v/>
      </c>
      <c r="S1558">
        <f>Sheet9!B993</f>
        <v>0</v>
      </c>
      <c r="T1558" t="s">
        <v>197</v>
      </c>
      <c r="U1558" t="s">
        <v>198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Sheet9!D994</f>
        <v>0</v>
      </c>
      <c r="O1559">
        <f>Sheet9!E994</f>
        <v>0</v>
      </c>
      <c r="P1559" t="str">
        <f>IFERROR(VLOOKUP(O1559,Sheet6!A:B,2,0),"")</f>
        <v/>
      </c>
      <c r="Q1559">
        <f>Sheet9!A994</f>
        <v>0</v>
      </c>
      <c r="R1559" t="str">
        <f t="shared" si="133"/>
        <v/>
      </c>
      <c r="S1559">
        <f>Sheet9!B994</f>
        <v>0</v>
      </c>
      <c r="T1559" t="s">
        <v>197</v>
      </c>
      <c r="U1559" t="s">
        <v>198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Sheet9!D995</f>
        <v>0</v>
      </c>
      <c r="O1560">
        <f>Sheet9!E995</f>
        <v>0</v>
      </c>
      <c r="P1560" t="str">
        <f>IFERROR(VLOOKUP(O1560,Sheet6!A:B,2,0),"")</f>
        <v/>
      </c>
      <c r="Q1560">
        <f>Sheet9!A995</f>
        <v>0</v>
      </c>
      <c r="R1560" t="str">
        <f t="shared" si="133"/>
        <v/>
      </c>
      <c r="S1560">
        <f>Sheet9!B995</f>
        <v>0</v>
      </c>
      <c r="T1560" t="s">
        <v>197</v>
      </c>
      <c r="U1560" t="s">
        <v>198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Sheet9!D996</f>
        <v>0</v>
      </c>
      <c r="O1561">
        <f>Sheet9!E996</f>
        <v>0</v>
      </c>
      <c r="P1561" t="str">
        <f>IFERROR(VLOOKUP(O1561,Sheet6!A:B,2,0),"")</f>
        <v/>
      </c>
      <c r="Q1561">
        <f>Sheet9!A996</f>
        <v>0</v>
      </c>
      <c r="R1561" t="str">
        <f t="shared" si="133"/>
        <v/>
      </c>
      <c r="S1561">
        <f>Sheet9!B996</f>
        <v>0</v>
      </c>
      <c r="T1561" t="s">
        <v>197</v>
      </c>
      <c r="U1561" t="s">
        <v>198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Sheet9!D997</f>
        <v>0</v>
      </c>
      <c r="O1562">
        <f>Sheet9!E997</f>
        <v>0</v>
      </c>
      <c r="P1562" t="str">
        <f>IFERROR(VLOOKUP(O1562,Sheet6!A:B,2,0),"")</f>
        <v/>
      </c>
      <c r="Q1562">
        <f>Sheet9!A997</f>
        <v>0</v>
      </c>
      <c r="R1562" t="str">
        <f t="shared" si="133"/>
        <v/>
      </c>
      <c r="S1562">
        <f>Sheet9!B997</f>
        <v>0</v>
      </c>
      <c r="T1562" t="s">
        <v>197</v>
      </c>
      <c r="U1562" t="s">
        <v>198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Sheet9!D998</f>
        <v>0</v>
      </c>
      <c r="O1563">
        <f>Sheet9!E998</f>
        <v>0</v>
      </c>
      <c r="P1563" t="str">
        <f>IFERROR(VLOOKUP(O1563,Sheet6!A:B,2,0),"")</f>
        <v/>
      </c>
      <c r="Q1563">
        <f>Sheet9!A998</f>
        <v>0</v>
      </c>
      <c r="R1563" t="str">
        <f t="shared" si="133"/>
        <v/>
      </c>
      <c r="S1563">
        <f>Sheet9!B998</f>
        <v>0</v>
      </c>
      <c r="T1563" t="s">
        <v>197</v>
      </c>
      <c r="U1563" t="s">
        <v>198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Sheet9!D999</f>
        <v>0</v>
      </c>
      <c r="O1564">
        <f>Sheet9!E999</f>
        <v>0</v>
      </c>
      <c r="P1564" t="str">
        <f>IFERROR(VLOOKUP(O1564,Sheet6!A:B,2,0),"")</f>
        <v/>
      </c>
      <c r="Q1564">
        <f>Sheet9!A999</f>
        <v>0</v>
      </c>
      <c r="R1564" t="str">
        <f t="shared" si="133"/>
        <v/>
      </c>
      <c r="S1564">
        <f>Sheet9!B999</f>
        <v>0</v>
      </c>
      <c r="T1564" t="s">
        <v>197</v>
      </c>
      <c r="U1564" t="s">
        <v>198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Sheet9!D1000</f>
        <v>0</v>
      </c>
      <c r="O1565">
        <f>Sheet9!E1000</f>
        <v>0</v>
      </c>
      <c r="P1565" t="str">
        <f>IFERROR(VLOOKUP(O1565,Sheet6!A:B,2,0),"")</f>
        <v/>
      </c>
      <c r="Q1565">
        <f>Sheet9!A1000</f>
        <v>0</v>
      </c>
      <c r="R1565" t="str">
        <f t="shared" si="133"/>
        <v/>
      </c>
      <c r="S1565">
        <f>Sheet9!B1000</f>
        <v>0</v>
      </c>
      <c r="T1565" t="s">
        <v>197</v>
      </c>
      <c r="U1565" t="s">
        <v>198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Sheet9!D1001</f>
        <v>0</v>
      </c>
      <c r="O1566">
        <f>Sheet9!E1001</f>
        <v>0</v>
      </c>
      <c r="P1566" t="str">
        <f>IFERROR(VLOOKUP(O1566,Sheet6!A:B,2,0),"")</f>
        <v/>
      </c>
      <c r="Q1566">
        <f>Sheet9!A1001</f>
        <v>0</v>
      </c>
      <c r="R1566" t="str">
        <f t="shared" si="133"/>
        <v/>
      </c>
      <c r="S1566">
        <f>Sheet9!B1001</f>
        <v>0</v>
      </c>
      <c r="T1566" t="s">
        <v>197</v>
      </c>
      <c r="U1566" t="s">
        <v>198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Sheet9!D1002</f>
        <v>0</v>
      </c>
      <c r="O1567">
        <f>Sheet9!E1002</f>
        <v>0</v>
      </c>
      <c r="P1567" t="str">
        <f>IFERROR(VLOOKUP(O1567,Sheet6!A:B,2,0),"")</f>
        <v/>
      </c>
      <c r="Q1567">
        <f>Sheet9!A1002</f>
        <v>0</v>
      </c>
      <c r="R1567" t="str">
        <f t="shared" si="133"/>
        <v/>
      </c>
      <c r="S1567">
        <f>Sheet9!B1002</f>
        <v>0</v>
      </c>
      <c r="T1567" t="s">
        <v>197</v>
      </c>
      <c r="U1567" t="s">
        <v>198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Sheet9!D1003</f>
        <v>0</v>
      </c>
      <c r="O1568">
        <f>Sheet9!E1003</f>
        <v>0</v>
      </c>
      <c r="P1568" t="str">
        <f>IFERROR(VLOOKUP(O1568,Sheet6!A:B,2,0),"")</f>
        <v/>
      </c>
      <c r="Q1568">
        <f>Sheet9!A1003</f>
        <v>0</v>
      </c>
      <c r="R1568" t="str">
        <f t="shared" si="133"/>
        <v/>
      </c>
      <c r="S1568">
        <f>Sheet9!B1003</f>
        <v>0</v>
      </c>
      <c r="T1568" t="s">
        <v>197</v>
      </c>
      <c r="U1568" t="s">
        <v>198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Sheet9!D1004</f>
        <v>0</v>
      </c>
      <c r="O1569">
        <f>Sheet9!E1004</f>
        <v>0</v>
      </c>
      <c r="P1569" t="str">
        <f>IFERROR(VLOOKUP(O1569,Sheet6!A:B,2,0),"")</f>
        <v/>
      </c>
      <c r="Q1569">
        <f>Sheet9!A1004</f>
        <v>0</v>
      </c>
      <c r="R1569" t="str">
        <f t="shared" si="133"/>
        <v/>
      </c>
      <c r="S1569">
        <f>Sheet9!B1004</f>
        <v>0</v>
      </c>
      <c r="T1569" t="s">
        <v>197</v>
      </c>
      <c r="U1569" t="s">
        <v>198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Sheet9!D1005</f>
        <v>0</v>
      </c>
      <c r="O1570">
        <f>Sheet9!E1005</f>
        <v>0</v>
      </c>
      <c r="P1570" t="str">
        <f>IFERROR(VLOOKUP(O1570,Sheet6!A:B,2,0),"")</f>
        <v/>
      </c>
      <c r="Q1570">
        <f>Sheet9!A1005</f>
        <v>0</v>
      </c>
      <c r="R1570" t="str">
        <f t="shared" si="133"/>
        <v/>
      </c>
      <c r="S1570">
        <f>Sheet9!B1005</f>
        <v>0</v>
      </c>
      <c r="T1570" t="s">
        <v>197</v>
      </c>
      <c r="U1570" t="s">
        <v>198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Sheet9!D1006</f>
        <v>0</v>
      </c>
      <c r="O1571">
        <f>Sheet9!E1006</f>
        <v>0</v>
      </c>
      <c r="P1571" t="str">
        <f>IFERROR(VLOOKUP(O1571,Sheet6!A:B,2,0),"")</f>
        <v/>
      </c>
      <c r="Q1571">
        <f>Sheet9!A1006</f>
        <v>0</v>
      </c>
      <c r="R1571" t="str">
        <f t="shared" si="133"/>
        <v/>
      </c>
      <c r="S1571">
        <f>Sheet9!B1006</f>
        <v>0</v>
      </c>
      <c r="T1571" t="s">
        <v>197</v>
      </c>
      <c r="U1571" t="s">
        <v>198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Sheet9!D1007</f>
        <v>0</v>
      </c>
      <c r="O1572">
        <f>Sheet9!E1007</f>
        <v>0</v>
      </c>
      <c r="P1572" t="str">
        <f>IFERROR(VLOOKUP(O1572,Sheet6!A:B,2,0),"")</f>
        <v/>
      </c>
      <c r="Q1572">
        <f>Sheet9!A1007</f>
        <v>0</v>
      </c>
      <c r="R1572" t="str">
        <f t="shared" si="133"/>
        <v/>
      </c>
      <c r="S1572">
        <f>Sheet9!B1007</f>
        <v>0</v>
      </c>
      <c r="T1572" t="s">
        <v>197</v>
      </c>
      <c r="U1572" t="s">
        <v>198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Sheet9!D1008</f>
        <v>0</v>
      </c>
      <c r="O1573">
        <f>Sheet9!E1008</f>
        <v>0</v>
      </c>
      <c r="P1573" t="str">
        <f>IFERROR(VLOOKUP(O1573,Sheet6!A:B,2,0),"")</f>
        <v/>
      </c>
      <c r="Q1573">
        <f>Sheet9!A1008</f>
        <v>0</v>
      </c>
      <c r="R1573" t="str">
        <f t="shared" si="133"/>
        <v/>
      </c>
      <c r="S1573">
        <f>Sheet9!B1008</f>
        <v>0</v>
      </c>
      <c r="T1573" t="s">
        <v>197</v>
      </c>
      <c r="U1573" t="s">
        <v>198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Sheet9!D1009</f>
        <v>0</v>
      </c>
      <c r="O1574">
        <f>Sheet9!E1009</f>
        <v>0</v>
      </c>
      <c r="P1574" t="str">
        <f>IFERROR(VLOOKUP(O1574,Sheet6!A:B,2,0),"")</f>
        <v/>
      </c>
      <c r="Q1574">
        <f>Sheet9!A1009</f>
        <v>0</v>
      </c>
      <c r="R1574" t="str">
        <f t="shared" si="133"/>
        <v/>
      </c>
      <c r="S1574">
        <f>Sheet9!B1009</f>
        <v>0</v>
      </c>
      <c r="T1574" t="s">
        <v>197</v>
      </c>
      <c r="U1574" t="s">
        <v>198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Sheet9!D1010</f>
        <v>0</v>
      </c>
      <c r="O1575">
        <f>Sheet9!E1010</f>
        <v>0</v>
      </c>
      <c r="P1575" t="str">
        <f>IFERROR(VLOOKUP(O1575,Sheet6!A:B,2,0),"")</f>
        <v/>
      </c>
      <c r="Q1575">
        <f>Sheet9!A1010</f>
        <v>0</v>
      </c>
      <c r="R1575" t="str">
        <f t="shared" si="133"/>
        <v/>
      </c>
      <c r="S1575">
        <f>Sheet9!B1010</f>
        <v>0</v>
      </c>
      <c r="T1575" t="s">
        <v>197</v>
      </c>
      <c r="U1575" t="s">
        <v>198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Sheet9!D1011</f>
        <v>0</v>
      </c>
      <c r="O1576">
        <f>Sheet9!E1011</f>
        <v>0</v>
      </c>
      <c r="P1576" t="str">
        <f>IFERROR(VLOOKUP(O1576,Sheet6!A:B,2,0),"")</f>
        <v/>
      </c>
      <c r="Q1576">
        <f>Sheet9!A1011</f>
        <v>0</v>
      </c>
      <c r="R1576" t="str">
        <f t="shared" si="133"/>
        <v/>
      </c>
      <c r="S1576">
        <f>Sheet9!B1011</f>
        <v>0</v>
      </c>
      <c r="T1576" t="s">
        <v>197</v>
      </c>
      <c r="U1576" t="s">
        <v>198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Sheet9!D1012</f>
        <v>0</v>
      </c>
      <c r="O1577">
        <f>Sheet9!E1012</f>
        <v>0</v>
      </c>
      <c r="P1577" t="str">
        <f>IFERROR(VLOOKUP(O1577,Sheet6!A:B,2,0),"")</f>
        <v/>
      </c>
      <c r="Q1577">
        <f>Sheet9!A1012</f>
        <v>0</v>
      </c>
      <c r="R1577" t="str">
        <f t="shared" si="133"/>
        <v/>
      </c>
      <c r="S1577">
        <f>Sheet9!B1012</f>
        <v>0</v>
      </c>
      <c r="T1577" t="s">
        <v>197</v>
      </c>
      <c r="U1577" t="s">
        <v>198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Sheet9!D1013</f>
        <v>0</v>
      </c>
      <c r="O1578">
        <f>Sheet9!E1013</f>
        <v>0</v>
      </c>
      <c r="P1578" t="str">
        <f>IFERROR(VLOOKUP(O1578,Sheet6!A:B,2,0),"")</f>
        <v/>
      </c>
      <c r="Q1578">
        <f>Sheet9!A1013</f>
        <v>0</v>
      </c>
      <c r="R1578" t="str">
        <f t="shared" si="133"/>
        <v/>
      </c>
      <c r="S1578">
        <f>Sheet9!B1013</f>
        <v>0</v>
      </c>
      <c r="T1578" t="s">
        <v>197</v>
      </c>
      <c r="U1578" t="s">
        <v>198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Sheet9!D1014</f>
        <v>0</v>
      </c>
      <c r="O1579">
        <f>Sheet9!E1014</f>
        <v>0</v>
      </c>
      <c r="P1579" t="str">
        <f>IFERROR(VLOOKUP(O1579,Sheet6!A:B,2,0),"")</f>
        <v/>
      </c>
      <c r="Q1579">
        <f>Sheet9!A1014</f>
        <v>0</v>
      </c>
      <c r="R1579" t="str">
        <f t="shared" si="133"/>
        <v/>
      </c>
      <c r="S1579">
        <f>Sheet9!B1014</f>
        <v>0</v>
      </c>
      <c r="T1579" t="s">
        <v>197</v>
      </c>
      <c r="U1579" t="s">
        <v>198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Sheet9!D1015</f>
        <v>0</v>
      </c>
      <c r="O1580">
        <f>Sheet9!E1015</f>
        <v>0</v>
      </c>
      <c r="P1580" t="str">
        <f>IFERROR(VLOOKUP(O1580,Sheet6!A:B,2,0),"")</f>
        <v/>
      </c>
      <c r="Q1580">
        <f>Sheet9!A1015</f>
        <v>0</v>
      </c>
      <c r="R1580" t="str">
        <f t="shared" si="133"/>
        <v/>
      </c>
      <c r="S1580">
        <f>Sheet9!B1015</f>
        <v>0</v>
      </c>
      <c r="T1580" t="s">
        <v>197</v>
      </c>
      <c r="U1580" t="s">
        <v>198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Sheet9!D1016</f>
        <v>0</v>
      </c>
      <c r="O1581">
        <f>Sheet9!E1016</f>
        <v>0</v>
      </c>
      <c r="P1581" t="str">
        <f>IFERROR(VLOOKUP(O1581,Sheet6!A:B,2,0),"")</f>
        <v/>
      </c>
      <c r="Q1581">
        <f>Sheet9!A1016</f>
        <v>0</v>
      </c>
      <c r="R1581" t="str">
        <f t="shared" si="133"/>
        <v/>
      </c>
      <c r="S1581">
        <f>Sheet9!B1016</f>
        <v>0</v>
      </c>
      <c r="T1581" t="s">
        <v>197</v>
      </c>
      <c r="U1581" t="s">
        <v>198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Sheet9!D1017</f>
        <v>0</v>
      </c>
      <c r="O1582">
        <f>Sheet9!E1017</f>
        <v>0</v>
      </c>
      <c r="P1582" t="str">
        <f>IFERROR(VLOOKUP(O1582,Sheet6!A:B,2,0),"")</f>
        <v/>
      </c>
      <c r="Q1582">
        <f>Sheet9!A1017</f>
        <v>0</v>
      </c>
      <c r="R1582" t="str">
        <f t="shared" si="133"/>
        <v/>
      </c>
      <c r="S1582">
        <f>Sheet9!B1017</f>
        <v>0</v>
      </c>
      <c r="T1582" t="s">
        <v>197</v>
      </c>
      <c r="U1582" t="s">
        <v>198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Sheet9!D1018</f>
        <v>0</v>
      </c>
      <c r="O1583">
        <f>Sheet9!E1018</f>
        <v>0</v>
      </c>
      <c r="P1583" t="str">
        <f>IFERROR(VLOOKUP(O1583,Sheet6!A:B,2,0),"")</f>
        <v/>
      </c>
      <c r="Q1583">
        <f>Sheet9!A1018</f>
        <v>0</v>
      </c>
      <c r="R1583" t="str">
        <f t="shared" si="133"/>
        <v/>
      </c>
      <c r="S1583">
        <f>Sheet9!B1018</f>
        <v>0</v>
      </c>
      <c r="T1583" t="s">
        <v>197</v>
      </c>
      <c r="U1583" t="s">
        <v>198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Sheet9!D1019</f>
        <v>0</v>
      </c>
      <c r="O1584">
        <f>Sheet9!E1019</f>
        <v>0</v>
      </c>
      <c r="P1584" t="str">
        <f>IFERROR(VLOOKUP(O1584,Sheet6!A:B,2,0),"")</f>
        <v/>
      </c>
      <c r="Q1584">
        <f>Sheet9!A1019</f>
        <v>0</v>
      </c>
      <c r="R1584" t="str">
        <f t="shared" si="133"/>
        <v/>
      </c>
      <c r="S1584">
        <f>Sheet9!B1019</f>
        <v>0</v>
      </c>
      <c r="T1584" t="s">
        <v>197</v>
      </c>
      <c r="U1584" t="s">
        <v>198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Sheet9!D1020</f>
        <v>0</v>
      </c>
      <c r="O1585">
        <f>Sheet9!E1020</f>
        <v>0</v>
      </c>
      <c r="P1585" t="str">
        <f>IFERROR(VLOOKUP(O1585,Sheet6!A:B,2,0),"")</f>
        <v/>
      </c>
      <c r="Q1585">
        <f>Sheet9!A1020</f>
        <v>0</v>
      </c>
      <c r="R1585" t="str">
        <f t="shared" si="133"/>
        <v/>
      </c>
      <c r="S1585">
        <f>Sheet9!B1020</f>
        <v>0</v>
      </c>
      <c r="T1585" t="s">
        <v>197</v>
      </c>
      <c r="U1585" t="s">
        <v>198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Sheet9!D1021</f>
        <v>0</v>
      </c>
      <c r="O1586">
        <f>Sheet9!E1021</f>
        <v>0</v>
      </c>
      <c r="P1586" t="str">
        <f>IFERROR(VLOOKUP(O1586,Sheet6!A:B,2,0),"")</f>
        <v/>
      </c>
      <c r="Q1586">
        <f>Sheet9!A1021</f>
        <v>0</v>
      </c>
      <c r="R1586" t="str">
        <f t="shared" si="133"/>
        <v/>
      </c>
      <c r="S1586">
        <f>Sheet9!B1021</f>
        <v>0</v>
      </c>
      <c r="T1586" t="s">
        <v>197</v>
      </c>
      <c r="U1586" t="s">
        <v>198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Sheet9!D1022</f>
        <v>0</v>
      </c>
      <c r="O1587">
        <f>Sheet9!E1022</f>
        <v>0</v>
      </c>
      <c r="P1587" t="str">
        <f>IFERROR(VLOOKUP(O1587,Sheet6!A:B,2,0),"")</f>
        <v/>
      </c>
      <c r="Q1587">
        <f>Sheet9!A1022</f>
        <v>0</v>
      </c>
      <c r="R1587" t="str">
        <f t="shared" si="133"/>
        <v/>
      </c>
      <c r="S1587">
        <f>Sheet9!B1022</f>
        <v>0</v>
      </c>
      <c r="T1587" t="s">
        <v>197</v>
      </c>
      <c r="U1587" t="s">
        <v>198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Sheet9!D1023</f>
        <v>0</v>
      </c>
      <c r="O1588">
        <f>Sheet9!E1023</f>
        <v>0</v>
      </c>
      <c r="P1588" t="str">
        <f>IFERROR(VLOOKUP(O1588,Sheet6!A:B,2,0),"")</f>
        <v/>
      </c>
      <c r="Q1588">
        <f>Sheet9!A1023</f>
        <v>0</v>
      </c>
      <c r="R1588" t="str">
        <f t="shared" si="133"/>
        <v/>
      </c>
      <c r="S1588">
        <f>Sheet9!B1023</f>
        <v>0</v>
      </c>
      <c r="T1588" t="s">
        <v>197</v>
      </c>
      <c r="U1588" t="s">
        <v>198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Sheet9!D1024</f>
        <v>0</v>
      </c>
      <c r="O1589">
        <f>Sheet9!E1024</f>
        <v>0</v>
      </c>
      <c r="P1589" t="str">
        <f>IFERROR(VLOOKUP(O1589,Sheet6!A:B,2,0),"")</f>
        <v/>
      </c>
      <c r="Q1589">
        <f>Sheet9!A1024</f>
        <v>0</v>
      </c>
      <c r="R1589" t="str">
        <f t="shared" si="133"/>
        <v/>
      </c>
      <c r="S1589">
        <f>Sheet9!B1024</f>
        <v>0</v>
      </c>
      <c r="T1589" t="s">
        <v>197</v>
      </c>
      <c r="U1589" t="s">
        <v>198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Sheet9!D1025</f>
        <v>0</v>
      </c>
      <c r="O1590">
        <f>Sheet9!E1025</f>
        <v>0</v>
      </c>
      <c r="P1590" t="str">
        <f>IFERROR(VLOOKUP(O1590,Sheet6!A:B,2,0),"")</f>
        <v/>
      </c>
      <c r="Q1590">
        <f>Sheet9!A1025</f>
        <v>0</v>
      </c>
      <c r="R1590" t="str">
        <f t="shared" si="133"/>
        <v/>
      </c>
      <c r="S1590">
        <f>Sheet9!B1025</f>
        <v>0</v>
      </c>
      <c r="T1590" t="s">
        <v>197</v>
      </c>
      <c r="U1590" t="s">
        <v>198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Sheet9!D1026</f>
        <v>0</v>
      </c>
      <c r="O1591">
        <f>Sheet9!E1026</f>
        <v>0</v>
      </c>
      <c r="P1591" t="str">
        <f>IFERROR(VLOOKUP(O1591,Sheet6!A:B,2,0),"")</f>
        <v/>
      </c>
      <c r="Q1591">
        <f>Sheet9!A1026</f>
        <v>0</v>
      </c>
      <c r="R1591" t="str">
        <f t="shared" si="133"/>
        <v/>
      </c>
      <c r="S1591">
        <f>Sheet9!B1026</f>
        <v>0</v>
      </c>
      <c r="T1591" t="s">
        <v>197</v>
      </c>
      <c r="U1591" t="s">
        <v>198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Sheet9!D1027</f>
        <v>0</v>
      </c>
      <c r="O1592">
        <f>Sheet9!E1027</f>
        <v>0</v>
      </c>
      <c r="P1592" t="str">
        <f>IFERROR(VLOOKUP(O1592,Sheet6!A:B,2,0),"")</f>
        <v/>
      </c>
      <c r="Q1592">
        <f>Sheet9!A1027</f>
        <v>0</v>
      </c>
      <c r="R1592" t="str">
        <f t="shared" si="133"/>
        <v/>
      </c>
      <c r="S1592">
        <f>Sheet9!B1027</f>
        <v>0</v>
      </c>
      <c r="T1592" t="s">
        <v>197</v>
      </c>
      <c r="U1592" t="s">
        <v>198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Sheet9!D1028</f>
        <v>0</v>
      </c>
      <c r="O1593">
        <f>Sheet9!E1028</f>
        <v>0</v>
      </c>
      <c r="P1593" t="str">
        <f>IFERROR(VLOOKUP(O1593,Sheet6!A:B,2,0),"")</f>
        <v/>
      </c>
      <c r="Q1593">
        <f>Sheet9!A1028</f>
        <v>0</v>
      </c>
      <c r="R1593" t="str">
        <f t="shared" si="133"/>
        <v/>
      </c>
      <c r="S1593">
        <f>Sheet9!B1028</f>
        <v>0</v>
      </c>
      <c r="T1593" t="s">
        <v>197</v>
      </c>
      <c r="U1593" t="s">
        <v>198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Sheet9!D1029</f>
        <v>0</v>
      </c>
      <c r="O1594">
        <f>Sheet9!E1029</f>
        <v>0</v>
      </c>
      <c r="P1594" t="str">
        <f>IFERROR(VLOOKUP(O1594,Sheet6!A:B,2,0),"")</f>
        <v/>
      </c>
      <c r="Q1594">
        <f>Sheet9!A1029</f>
        <v>0</v>
      </c>
      <c r="R1594" t="str">
        <f t="shared" si="133"/>
        <v/>
      </c>
      <c r="S1594">
        <f>Sheet9!B1029</f>
        <v>0</v>
      </c>
      <c r="T1594" t="s">
        <v>197</v>
      </c>
      <c r="U1594" t="s">
        <v>198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Sheet9!D1030</f>
        <v>0</v>
      </c>
      <c r="O1595">
        <f>Sheet9!E1030</f>
        <v>0</v>
      </c>
      <c r="P1595" t="str">
        <f>IFERROR(VLOOKUP(O1595,Sheet6!A:B,2,0),"")</f>
        <v/>
      </c>
      <c r="Q1595">
        <f>Sheet9!A1030</f>
        <v>0</v>
      </c>
      <c r="R1595" t="str">
        <f t="shared" ref="R1595:R1658" si="138">IFERROR(VLOOKUP(Q1595,AG:AH,2,0),"")</f>
        <v/>
      </c>
      <c r="S1595">
        <f>Sheet9!B1030</f>
        <v>0</v>
      </c>
      <c r="T1595" t="s">
        <v>197</v>
      </c>
      <c r="U1595" t="s">
        <v>198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Sheet9!D1031</f>
        <v>0</v>
      </c>
      <c r="O1596">
        <f>Sheet9!E1031</f>
        <v>0</v>
      </c>
      <c r="P1596" t="str">
        <f>IFERROR(VLOOKUP(O1596,Sheet6!A:B,2,0),"")</f>
        <v/>
      </c>
      <c r="Q1596">
        <f>Sheet9!A1031</f>
        <v>0</v>
      </c>
      <c r="R1596" t="str">
        <f t="shared" si="138"/>
        <v/>
      </c>
      <c r="S1596">
        <f>Sheet9!B1031</f>
        <v>0</v>
      </c>
      <c r="T1596" t="s">
        <v>197</v>
      </c>
      <c r="U1596" t="s">
        <v>198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Sheet9!D1032</f>
        <v>0</v>
      </c>
      <c r="O1597">
        <f>Sheet9!E1032</f>
        <v>0</v>
      </c>
      <c r="P1597" t="str">
        <f>IFERROR(VLOOKUP(O1597,Sheet6!A:B,2,0),"")</f>
        <v/>
      </c>
      <c r="Q1597">
        <f>Sheet9!A1032</f>
        <v>0</v>
      </c>
      <c r="R1597" t="str">
        <f t="shared" si="138"/>
        <v/>
      </c>
      <c r="S1597">
        <f>Sheet9!B1032</f>
        <v>0</v>
      </c>
      <c r="T1597" t="s">
        <v>197</v>
      </c>
      <c r="U1597" t="s">
        <v>198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Sheet9!D1033</f>
        <v>0</v>
      </c>
      <c r="O1598">
        <f>Sheet9!E1033</f>
        <v>0</v>
      </c>
      <c r="P1598" t="str">
        <f>IFERROR(VLOOKUP(O1598,Sheet6!A:B,2,0),"")</f>
        <v/>
      </c>
      <c r="Q1598">
        <f>Sheet9!A1033</f>
        <v>0</v>
      </c>
      <c r="R1598" t="str">
        <f t="shared" si="138"/>
        <v/>
      </c>
      <c r="S1598">
        <f>Sheet9!B1033</f>
        <v>0</v>
      </c>
      <c r="T1598" t="s">
        <v>197</v>
      </c>
      <c r="U1598" t="s">
        <v>198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Sheet9!D1034</f>
        <v>0</v>
      </c>
      <c r="O1599">
        <f>Sheet9!E1034</f>
        <v>0</v>
      </c>
      <c r="P1599" t="str">
        <f>IFERROR(VLOOKUP(O1599,Sheet6!A:B,2,0),"")</f>
        <v/>
      </c>
      <c r="Q1599">
        <f>Sheet9!A1034</f>
        <v>0</v>
      </c>
      <c r="R1599" t="str">
        <f t="shared" si="138"/>
        <v/>
      </c>
      <c r="S1599">
        <f>Sheet9!B1034</f>
        <v>0</v>
      </c>
      <c r="T1599" t="s">
        <v>197</v>
      </c>
      <c r="U1599" t="s">
        <v>198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Sheet9!D1035</f>
        <v>0</v>
      </c>
      <c r="O1600">
        <f>Sheet9!E1035</f>
        <v>0</v>
      </c>
      <c r="P1600" t="str">
        <f>IFERROR(VLOOKUP(O1600,Sheet6!A:B,2,0),"")</f>
        <v/>
      </c>
      <c r="Q1600">
        <f>Sheet9!A1035</f>
        <v>0</v>
      </c>
      <c r="R1600" t="str">
        <f t="shared" si="138"/>
        <v/>
      </c>
      <c r="S1600">
        <f>Sheet9!B1035</f>
        <v>0</v>
      </c>
      <c r="T1600" t="s">
        <v>197</v>
      </c>
      <c r="U1600" t="s">
        <v>198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Sheet9!D1036</f>
        <v>0</v>
      </c>
      <c r="O1601">
        <f>Sheet9!E1036</f>
        <v>0</v>
      </c>
      <c r="P1601" t="str">
        <f>IFERROR(VLOOKUP(O1601,Sheet6!A:B,2,0),"")</f>
        <v/>
      </c>
      <c r="Q1601">
        <f>Sheet9!A1036</f>
        <v>0</v>
      </c>
      <c r="R1601" t="str">
        <f t="shared" si="138"/>
        <v/>
      </c>
      <c r="S1601">
        <f>Sheet9!B1036</f>
        <v>0</v>
      </c>
      <c r="T1601" t="s">
        <v>197</v>
      </c>
      <c r="U1601" t="s">
        <v>198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Sheet9!D1037</f>
        <v>0</v>
      </c>
      <c r="O1602">
        <f>Sheet9!E1037</f>
        <v>0</v>
      </c>
      <c r="P1602" t="str">
        <f>IFERROR(VLOOKUP(O1602,Sheet6!A:B,2,0),"")</f>
        <v/>
      </c>
      <c r="Q1602">
        <f>Sheet9!A1037</f>
        <v>0</v>
      </c>
      <c r="R1602" t="str">
        <f t="shared" si="138"/>
        <v/>
      </c>
      <c r="S1602">
        <f>Sheet9!B1037</f>
        <v>0</v>
      </c>
      <c r="T1602" t="s">
        <v>197</v>
      </c>
      <c r="U1602" t="s">
        <v>198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Sheet9!D1038</f>
        <v>0</v>
      </c>
      <c r="O1603">
        <f>Sheet9!E1038</f>
        <v>0</v>
      </c>
      <c r="P1603" t="str">
        <f>IFERROR(VLOOKUP(O1603,Sheet6!A:B,2,0),"")</f>
        <v/>
      </c>
      <c r="Q1603">
        <f>Sheet9!A1038</f>
        <v>0</v>
      </c>
      <c r="R1603" t="str">
        <f t="shared" si="138"/>
        <v/>
      </c>
      <c r="S1603">
        <f>Sheet9!B1038</f>
        <v>0</v>
      </c>
      <c r="T1603" t="s">
        <v>197</v>
      </c>
      <c r="U1603" t="s">
        <v>198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Sheet9!D1039</f>
        <v>0</v>
      </c>
      <c r="O1604">
        <f>Sheet9!E1039</f>
        <v>0</v>
      </c>
      <c r="P1604" t="str">
        <f>IFERROR(VLOOKUP(O1604,Sheet6!A:B,2,0),"")</f>
        <v/>
      </c>
      <c r="Q1604">
        <f>Sheet9!A1039</f>
        <v>0</v>
      </c>
      <c r="R1604" t="str">
        <f t="shared" si="138"/>
        <v/>
      </c>
      <c r="S1604">
        <f>Sheet9!B1039</f>
        <v>0</v>
      </c>
      <c r="T1604" t="s">
        <v>197</v>
      </c>
      <c r="U1604" t="s">
        <v>198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Sheet9!D1040</f>
        <v>0</v>
      </c>
      <c r="O1605">
        <f>Sheet9!E1040</f>
        <v>0</v>
      </c>
      <c r="P1605" t="str">
        <f>IFERROR(VLOOKUP(O1605,Sheet6!A:B,2,0),"")</f>
        <v/>
      </c>
      <c r="Q1605">
        <f>Sheet9!A1040</f>
        <v>0</v>
      </c>
      <c r="R1605" t="str">
        <f t="shared" si="138"/>
        <v/>
      </c>
      <c r="S1605">
        <f>Sheet9!B1040</f>
        <v>0</v>
      </c>
      <c r="T1605" t="s">
        <v>197</v>
      </c>
      <c r="U1605" t="s">
        <v>198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Sheet9!D1041</f>
        <v>0</v>
      </c>
      <c r="O1606">
        <f>Sheet9!E1041</f>
        <v>0</v>
      </c>
      <c r="P1606" t="str">
        <f>IFERROR(VLOOKUP(O1606,Sheet6!A:B,2,0),"")</f>
        <v/>
      </c>
      <c r="Q1606">
        <f>Sheet9!A1041</f>
        <v>0</v>
      </c>
      <c r="R1606" t="str">
        <f t="shared" si="138"/>
        <v/>
      </c>
      <c r="S1606">
        <f>Sheet9!B1041</f>
        <v>0</v>
      </c>
      <c r="T1606" t="s">
        <v>197</v>
      </c>
      <c r="U1606" t="s">
        <v>198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Sheet9!D1042</f>
        <v>0</v>
      </c>
      <c r="O1607">
        <f>Sheet9!E1042</f>
        <v>0</v>
      </c>
      <c r="P1607" t="str">
        <f>IFERROR(VLOOKUP(O1607,Sheet6!A:B,2,0),"")</f>
        <v/>
      </c>
      <c r="Q1607">
        <f>Sheet9!A1042</f>
        <v>0</v>
      </c>
      <c r="R1607" t="str">
        <f t="shared" si="138"/>
        <v/>
      </c>
      <c r="S1607">
        <f>Sheet9!B1042</f>
        <v>0</v>
      </c>
      <c r="T1607" t="s">
        <v>197</v>
      </c>
      <c r="U1607" t="s">
        <v>198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Sheet9!D1043</f>
        <v>0</v>
      </c>
      <c r="O1608">
        <f>Sheet9!E1043</f>
        <v>0</v>
      </c>
      <c r="P1608" t="str">
        <f>IFERROR(VLOOKUP(O1608,Sheet6!A:B,2,0),"")</f>
        <v/>
      </c>
      <c r="Q1608">
        <f>Sheet9!A1043</f>
        <v>0</v>
      </c>
      <c r="R1608" t="str">
        <f t="shared" si="138"/>
        <v/>
      </c>
      <c r="S1608">
        <f>Sheet9!B1043</f>
        <v>0</v>
      </c>
      <c r="T1608" t="s">
        <v>197</v>
      </c>
      <c r="U1608" t="s">
        <v>198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Sheet9!D1044</f>
        <v>0</v>
      </c>
      <c r="O1609">
        <f>Sheet9!E1044</f>
        <v>0</v>
      </c>
      <c r="P1609" t="str">
        <f>IFERROR(VLOOKUP(O1609,Sheet6!A:B,2,0),"")</f>
        <v/>
      </c>
      <c r="Q1609">
        <f>Sheet9!A1044</f>
        <v>0</v>
      </c>
      <c r="R1609" t="str">
        <f t="shared" si="138"/>
        <v/>
      </c>
      <c r="S1609">
        <f>Sheet9!B1044</f>
        <v>0</v>
      </c>
      <c r="T1609" t="s">
        <v>197</v>
      </c>
      <c r="U1609" t="s">
        <v>198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Sheet9!D1045</f>
        <v>0</v>
      </c>
      <c r="O1610">
        <f>Sheet9!E1045</f>
        <v>0</v>
      </c>
      <c r="P1610" t="str">
        <f>IFERROR(VLOOKUP(O1610,Sheet6!A:B,2,0),"")</f>
        <v/>
      </c>
      <c r="Q1610">
        <f>Sheet9!A1045</f>
        <v>0</v>
      </c>
      <c r="R1610" t="str">
        <f t="shared" si="138"/>
        <v/>
      </c>
      <c r="S1610">
        <f>Sheet9!B1045</f>
        <v>0</v>
      </c>
      <c r="T1610" t="s">
        <v>197</v>
      </c>
      <c r="U1610" t="s">
        <v>198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Sheet9!D1046</f>
        <v>0</v>
      </c>
      <c r="O1611">
        <f>Sheet9!E1046</f>
        <v>0</v>
      </c>
      <c r="P1611" t="str">
        <f>IFERROR(VLOOKUP(O1611,Sheet6!A:B,2,0),"")</f>
        <v/>
      </c>
      <c r="Q1611">
        <f>Sheet9!A1046</f>
        <v>0</v>
      </c>
      <c r="R1611" t="str">
        <f t="shared" si="138"/>
        <v/>
      </c>
      <c r="S1611">
        <f>Sheet9!B1046</f>
        <v>0</v>
      </c>
      <c r="T1611" t="s">
        <v>197</v>
      </c>
      <c r="U1611" t="s">
        <v>198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Sheet9!D1047</f>
        <v>0</v>
      </c>
      <c r="O1612">
        <f>Sheet9!E1047</f>
        <v>0</v>
      </c>
      <c r="P1612" t="str">
        <f>IFERROR(VLOOKUP(O1612,Sheet6!A:B,2,0),"")</f>
        <v/>
      </c>
      <c r="Q1612">
        <f>Sheet9!A1047</f>
        <v>0</v>
      </c>
      <c r="R1612" t="str">
        <f t="shared" si="138"/>
        <v/>
      </c>
      <c r="S1612">
        <f>Sheet9!B1047</f>
        <v>0</v>
      </c>
      <c r="T1612" t="s">
        <v>197</v>
      </c>
      <c r="U1612" t="s">
        <v>198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Sheet9!D1048</f>
        <v>0</v>
      </c>
      <c r="O1613">
        <f>Sheet9!E1048</f>
        <v>0</v>
      </c>
      <c r="P1613" t="str">
        <f>IFERROR(VLOOKUP(O1613,Sheet6!A:B,2,0),"")</f>
        <v/>
      </c>
      <c r="Q1613">
        <f>Sheet9!A1048</f>
        <v>0</v>
      </c>
      <c r="R1613" t="str">
        <f t="shared" si="138"/>
        <v/>
      </c>
      <c r="S1613">
        <f>Sheet9!B1048</f>
        <v>0</v>
      </c>
      <c r="T1613" t="s">
        <v>197</v>
      </c>
      <c r="U1613" t="s">
        <v>198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Sheet9!D1049</f>
        <v>0</v>
      </c>
      <c r="O1614">
        <f>Sheet9!E1049</f>
        <v>0</v>
      </c>
      <c r="P1614" t="str">
        <f>IFERROR(VLOOKUP(O1614,Sheet6!A:B,2,0),"")</f>
        <v/>
      </c>
      <c r="Q1614">
        <f>Sheet9!A1049</f>
        <v>0</v>
      </c>
      <c r="R1614" t="str">
        <f t="shared" si="138"/>
        <v/>
      </c>
      <c r="S1614">
        <f>Sheet9!B1049</f>
        <v>0</v>
      </c>
      <c r="T1614" t="s">
        <v>197</v>
      </c>
      <c r="U1614" t="s">
        <v>198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Sheet9!D1050</f>
        <v>0</v>
      </c>
      <c r="O1615">
        <f>Sheet9!E1050</f>
        <v>0</v>
      </c>
      <c r="P1615" t="str">
        <f>IFERROR(VLOOKUP(O1615,Sheet6!A:B,2,0),"")</f>
        <v/>
      </c>
      <c r="Q1615">
        <f>Sheet9!A1050</f>
        <v>0</v>
      </c>
      <c r="R1615" t="str">
        <f t="shared" si="138"/>
        <v/>
      </c>
      <c r="S1615">
        <f>Sheet9!B1050</f>
        <v>0</v>
      </c>
      <c r="T1615" t="s">
        <v>197</v>
      </c>
      <c r="U1615" t="s">
        <v>198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Sheet9!D1051</f>
        <v>0</v>
      </c>
      <c r="O1616">
        <f>Sheet9!E1051</f>
        <v>0</v>
      </c>
      <c r="P1616" t="str">
        <f>IFERROR(VLOOKUP(O1616,Sheet6!A:B,2,0),"")</f>
        <v/>
      </c>
      <c r="Q1616">
        <f>Sheet9!A1051</f>
        <v>0</v>
      </c>
      <c r="R1616" t="str">
        <f t="shared" si="138"/>
        <v/>
      </c>
      <c r="S1616">
        <f>Sheet9!B1051</f>
        <v>0</v>
      </c>
      <c r="T1616" t="s">
        <v>197</v>
      </c>
      <c r="U1616" t="s">
        <v>198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Sheet9!D1052</f>
        <v>0</v>
      </c>
      <c r="O1617">
        <f>Sheet9!E1052</f>
        <v>0</v>
      </c>
      <c r="P1617" t="str">
        <f>IFERROR(VLOOKUP(O1617,Sheet6!A:B,2,0),"")</f>
        <v/>
      </c>
      <c r="Q1617">
        <f>Sheet9!A1052</f>
        <v>0</v>
      </c>
      <c r="R1617" t="str">
        <f t="shared" si="138"/>
        <v/>
      </c>
      <c r="S1617">
        <f>Sheet9!B1052</f>
        <v>0</v>
      </c>
      <c r="T1617" t="s">
        <v>197</v>
      </c>
      <c r="U1617" t="s">
        <v>198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Sheet9!D1053</f>
        <v>0</v>
      </c>
      <c r="O1618">
        <f>Sheet9!E1053</f>
        <v>0</v>
      </c>
      <c r="P1618" t="str">
        <f>IFERROR(VLOOKUP(O1618,Sheet6!A:B,2,0),"")</f>
        <v/>
      </c>
      <c r="Q1618">
        <f>Sheet9!A1053</f>
        <v>0</v>
      </c>
      <c r="R1618" t="str">
        <f t="shared" si="138"/>
        <v/>
      </c>
      <c r="S1618">
        <f>Sheet9!B1053</f>
        <v>0</v>
      </c>
      <c r="T1618" t="s">
        <v>197</v>
      </c>
      <c r="U1618" t="s">
        <v>198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Sheet9!D1054</f>
        <v>0</v>
      </c>
      <c r="O1619">
        <f>Sheet9!E1054</f>
        <v>0</v>
      </c>
      <c r="P1619" t="str">
        <f>IFERROR(VLOOKUP(O1619,Sheet6!A:B,2,0),"")</f>
        <v/>
      </c>
      <c r="Q1619">
        <f>Sheet9!A1054</f>
        <v>0</v>
      </c>
      <c r="R1619" t="str">
        <f t="shared" si="138"/>
        <v/>
      </c>
      <c r="S1619">
        <f>Sheet9!B1054</f>
        <v>0</v>
      </c>
      <c r="T1619" t="s">
        <v>197</v>
      </c>
      <c r="U1619" t="s">
        <v>198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Sheet9!D1055</f>
        <v>0</v>
      </c>
      <c r="O1620">
        <f>Sheet9!E1055</f>
        <v>0</v>
      </c>
      <c r="P1620" t="str">
        <f>IFERROR(VLOOKUP(O1620,Sheet6!A:B,2,0),"")</f>
        <v/>
      </c>
      <c r="Q1620">
        <f>Sheet9!A1055</f>
        <v>0</v>
      </c>
      <c r="R1620" t="str">
        <f t="shared" si="138"/>
        <v/>
      </c>
      <c r="S1620">
        <f>Sheet9!B1055</f>
        <v>0</v>
      </c>
      <c r="T1620" t="s">
        <v>197</v>
      </c>
      <c r="U1620" t="s">
        <v>198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Sheet9!D1056</f>
        <v>0</v>
      </c>
      <c r="O1621">
        <f>Sheet9!E1056</f>
        <v>0</v>
      </c>
      <c r="P1621" t="str">
        <f>IFERROR(VLOOKUP(O1621,Sheet6!A:B,2,0),"")</f>
        <v/>
      </c>
      <c r="Q1621">
        <f>Sheet9!A1056</f>
        <v>0</v>
      </c>
      <c r="R1621" t="str">
        <f t="shared" si="138"/>
        <v/>
      </c>
      <c r="S1621">
        <f>Sheet9!B1056</f>
        <v>0</v>
      </c>
      <c r="T1621" t="s">
        <v>197</v>
      </c>
      <c r="U1621" t="s">
        <v>198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Sheet9!D1057</f>
        <v>0</v>
      </c>
      <c r="O1622">
        <f>Sheet9!E1057</f>
        <v>0</v>
      </c>
      <c r="P1622" t="str">
        <f>IFERROR(VLOOKUP(O1622,Sheet6!A:B,2,0),"")</f>
        <v/>
      </c>
      <c r="Q1622">
        <f>Sheet9!A1057</f>
        <v>0</v>
      </c>
      <c r="R1622" t="str">
        <f t="shared" si="138"/>
        <v/>
      </c>
      <c r="S1622">
        <f>Sheet9!B1057</f>
        <v>0</v>
      </c>
      <c r="T1622" t="s">
        <v>197</v>
      </c>
      <c r="U1622" t="s">
        <v>198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Sheet9!D1058</f>
        <v>0</v>
      </c>
      <c r="O1623">
        <f>Sheet9!E1058</f>
        <v>0</v>
      </c>
      <c r="P1623" t="str">
        <f>IFERROR(VLOOKUP(O1623,Sheet6!A:B,2,0),"")</f>
        <v/>
      </c>
      <c r="Q1623">
        <f>Sheet9!A1058</f>
        <v>0</v>
      </c>
      <c r="R1623" t="str">
        <f t="shared" si="138"/>
        <v/>
      </c>
      <c r="S1623">
        <f>Sheet9!B1058</f>
        <v>0</v>
      </c>
      <c r="T1623" t="s">
        <v>197</v>
      </c>
      <c r="U1623" t="s">
        <v>198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Sheet9!D1059</f>
        <v>0</v>
      </c>
      <c r="O1624">
        <f>Sheet9!E1059</f>
        <v>0</v>
      </c>
      <c r="P1624" t="str">
        <f>IFERROR(VLOOKUP(O1624,Sheet6!A:B,2,0),"")</f>
        <v/>
      </c>
      <c r="Q1624">
        <f>Sheet9!A1059</f>
        <v>0</v>
      </c>
      <c r="R1624" t="str">
        <f t="shared" si="138"/>
        <v/>
      </c>
      <c r="S1624">
        <f>Sheet9!B1059</f>
        <v>0</v>
      </c>
      <c r="T1624" t="s">
        <v>197</v>
      </c>
      <c r="U1624" t="s">
        <v>198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Sheet9!D1060</f>
        <v>0</v>
      </c>
      <c r="O1625">
        <f>Sheet9!E1060</f>
        <v>0</v>
      </c>
      <c r="P1625" t="str">
        <f>IFERROR(VLOOKUP(O1625,Sheet6!A:B,2,0),"")</f>
        <v/>
      </c>
      <c r="Q1625">
        <f>Sheet9!A1060</f>
        <v>0</v>
      </c>
      <c r="R1625" t="str">
        <f t="shared" si="138"/>
        <v/>
      </c>
      <c r="S1625">
        <f>Sheet9!B1060</f>
        <v>0</v>
      </c>
      <c r="T1625" t="s">
        <v>197</v>
      </c>
      <c r="U1625" t="s">
        <v>198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Sheet9!D1061</f>
        <v>0</v>
      </c>
      <c r="O1626">
        <f>Sheet9!E1061</f>
        <v>0</v>
      </c>
      <c r="P1626" t="str">
        <f>IFERROR(VLOOKUP(O1626,Sheet6!A:B,2,0),"")</f>
        <v/>
      </c>
      <c r="Q1626">
        <f>Sheet9!A1061</f>
        <v>0</v>
      </c>
      <c r="R1626" t="str">
        <f t="shared" si="138"/>
        <v/>
      </c>
      <c r="S1626">
        <f>Sheet9!B1061</f>
        <v>0</v>
      </c>
      <c r="T1626" t="s">
        <v>197</v>
      </c>
      <c r="U1626" t="s">
        <v>198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Sheet9!D1062</f>
        <v>0</v>
      </c>
      <c r="O1627">
        <f>Sheet9!E1062</f>
        <v>0</v>
      </c>
      <c r="P1627" t="str">
        <f>IFERROR(VLOOKUP(O1627,Sheet6!A:B,2,0),"")</f>
        <v/>
      </c>
      <c r="Q1627">
        <f>Sheet9!A1062</f>
        <v>0</v>
      </c>
      <c r="R1627" t="str">
        <f t="shared" si="138"/>
        <v/>
      </c>
      <c r="S1627">
        <f>Sheet9!B1062</f>
        <v>0</v>
      </c>
      <c r="T1627" t="s">
        <v>197</v>
      </c>
      <c r="U1627" t="s">
        <v>198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Sheet9!D1063</f>
        <v>0</v>
      </c>
      <c r="O1628">
        <f>Sheet9!E1063</f>
        <v>0</v>
      </c>
      <c r="P1628" t="str">
        <f>IFERROR(VLOOKUP(O1628,Sheet6!A:B,2,0),"")</f>
        <v/>
      </c>
      <c r="Q1628">
        <f>Sheet9!A1063</f>
        <v>0</v>
      </c>
      <c r="R1628" t="str">
        <f t="shared" si="138"/>
        <v/>
      </c>
      <c r="S1628">
        <f>Sheet9!B1063</f>
        <v>0</v>
      </c>
      <c r="T1628" t="s">
        <v>197</v>
      </c>
      <c r="U1628" t="s">
        <v>198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Sheet9!D1064</f>
        <v>0</v>
      </c>
      <c r="O1629">
        <f>Sheet9!E1064</f>
        <v>0</v>
      </c>
      <c r="P1629" t="str">
        <f>IFERROR(VLOOKUP(O1629,Sheet6!A:B,2,0),"")</f>
        <v/>
      </c>
      <c r="Q1629">
        <f>Sheet9!A1064</f>
        <v>0</v>
      </c>
      <c r="R1629" t="str">
        <f t="shared" si="138"/>
        <v/>
      </c>
      <c r="S1629">
        <f>Sheet9!B1064</f>
        <v>0</v>
      </c>
      <c r="T1629" t="s">
        <v>197</v>
      </c>
      <c r="U1629" t="s">
        <v>198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Sheet9!D1065</f>
        <v>0</v>
      </c>
      <c r="O1630">
        <f>Sheet9!E1065</f>
        <v>0</v>
      </c>
      <c r="P1630" t="str">
        <f>IFERROR(VLOOKUP(O1630,Sheet6!A:B,2,0),"")</f>
        <v/>
      </c>
      <c r="Q1630">
        <f>Sheet9!A1065</f>
        <v>0</v>
      </c>
      <c r="R1630" t="str">
        <f t="shared" si="138"/>
        <v/>
      </c>
      <c r="S1630">
        <f>Sheet9!B1065</f>
        <v>0</v>
      </c>
      <c r="T1630" t="s">
        <v>197</v>
      </c>
      <c r="U1630" t="s">
        <v>198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Sheet9!D1066</f>
        <v>0</v>
      </c>
      <c r="O1631">
        <f>Sheet9!E1066</f>
        <v>0</v>
      </c>
      <c r="P1631" t="str">
        <f>IFERROR(VLOOKUP(O1631,Sheet6!A:B,2,0),"")</f>
        <v/>
      </c>
      <c r="Q1631">
        <f>Sheet9!A1066</f>
        <v>0</v>
      </c>
      <c r="R1631" t="str">
        <f t="shared" si="138"/>
        <v/>
      </c>
      <c r="S1631">
        <f>Sheet9!B1066</f>
        <v>0</v>
      </c>
      <c r="T1631" t="s">
        <v>197</v>
      </c>
      <c r="U1631" t="s">
        <v>198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Sheet9!D1067</f>
        <v>0</v>
      </c>
      <c r="O1632">
        <f>Sheet9!E1067</f>
        <v>0</v>
      </c>
      <c r="P1632" t="str">
        <f>IFERROR(VLOOKUP(O1632,Sheet6!A:B,2,0),"")</f>
        <v/>
      </c>
      <c r="Q1632">
        <f>Sheet9!A1067</f>
        <v>0</v>
      </c>
      <c r="R1632" t="str">
        <f t="shared" si="138"/>
        <v/>
      </c>
      <c r="S1632">
        <f>Sheet9!B1067</f>
        <v>0</v>
      </c>
      <c r="T1632" t="s">
        <v>197</v>
      </c>
      <c r="U1632" t="s">
        <v>198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Sheet9!D1068</f>
        <v>0</v>
      </c>
      <c r="O1633">
        <f>Sheet9!E1068</f>
        <v>0</v>
      </c>
      <c r="P1633" t="str">
        <f>IFERROR(VLOOKUP(O1633,Sheet6!A:B,2,0),"")</f>
        <v/>
      </c>
      <c r="Q1633">
        <f>Sheet9!A1068</f>
        <v>0</v>
      </c>
      <c r="R1633" t="str">
        <f t="shared" si="138"/>
        <v/>
      </c>
      <c r="S1633">
        <f>Sheet9!B1068</f>
        <v>0</v>
      </c>
      <c r="T1633" t="s">
        <v>197</v>
      </c>
      <c r="U1633" t="s">
        <v>198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Sheet9!D1069</f>
        <v>0</v>
      </c>
      <c r="O1634">
        <f>Sheet9!E1069</f>
        <v>0</v>
      </c>
      <c r="P1634" t="str">
        <f>IFERROR(VLOOKUP(O1634,Sheet6!A:B,2,0),"")</f>
        <v/>
      </c>
      <c r="Q1634">
        <f>Sheet9!A1069</f>
        <v>0</v>
      </c>
      <c r="R1634" t="str">
        <f t="shared" si="138"/>
        <v/>
      </c>
      <c r="S1634">
        <f>Sheet9!B1069</f>
        <v>0</v>
      </c>
      <c r="T1634" t="s">
        <v>197</v>
      </c>
      <c r="U1634" t="s">
        <v>198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Sheet9!D1070</f>
        <v>0</v>
      </c>
      <c r="O1635">
        <f>Sheet9!E1070</f>
        <v>0</v>
      </c>
      <c r="P1635" t="str">
        <f>IFERROR(VLOOKUP(O1635,Sheet6!A:B,2,0),"")</f>
        <v/>
      </c>
      <c r="Q1635">
        <f>Sheet9!A1070</f>
        <v>0</v>
      </c>
      <c r="R1635" t="str">
        <f t="shared" si="138"/>
        <v/>
      </c>
      <c r="S1635">
        <f>Sheet9!B1070</f>
        <v>0</v>
      </c>
      <c r="T1635" t="s">
        <v>197</v>
      </c>
      <c r="U1635" t="s">
        <v>198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Sheet9!D1071</f>
        <v>0</v>
      </c>
      <c r="O1636">
        <f>Sheet9!E1071</f>
        <v>0</v>
      </c>
      <c r="P1636" t="str">
        <f>IFERROR(VLOOKUP(O1636,Sheet6!A:B,2,0),"")</f>
        <v/>
      </c>
      <c r="Q1636">
        <f>Sheet9!A1071</f>
        <v>0</v>
      </c>
      <c r="R1636" t="str">
        <f t="shared" si="138"/>
        <v/>
      </c>
      <c r="S1636">
        <f>Sheet9!B1071</f>
        <v>0</v>
      </c>
      <c r="T1636" t="s">
        <v>197</v>
      </c>
      <c r="U1636" t="s">
        <v>198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Sheet9!D1072</f>
        <v>0</v>
      </c>
      <c r="O1637">
        <f>Sheet9!E1072</f>
        <v>0</v>
      </c>
      <c r="P1637" t="str">
        <f>IFERROR(VLOOKUP(O1637,Sheet6!A:B,2,0),"")</f>
        <v/>
      </c>
      <c r="Q1637">
        <f>Sheet9!A1072</f>
        <v>0</v>
      </c>
      <c r="R1637" t="str">
        <f t="shared" si="138"/>
        <v/>
      </c>
      <c r="S1637">
        <f>Sheet9!B1072</f>
        <v>0</v>
      </c>
      <c r="T1637" t="s">
        <v>197</v>
      </c>
      <c r="U1637" t="s">
        <v>198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Sheet9!D1073</f>
        <v>0</v>
      </c>
      <c r="O1638">
        <f>Sheet9!E1073</f>
        <v>0</v>
      </c>
      <c r="P1638" t="str">
        <f>IFERROR(VLOOKUP(O1638,Sheet6!A:B,2,0),"")</f>
        <v/>
      </c>
      <c r="Q1638">
        <f>Sheet9!A1073</f>
        <v>0</v>
      </c>
      <c r="R1638" t="str">
        <f t="shared" si="138"/>
        <v/>
      </c>
      <c r="S1638">
        <f>Sheet9!B1073</f>
        <v>0</v>
      </c>
      <c r="T1638" t="s">
        <v>197</v>
      </c>
      <c r="U1638" t="s">
        <v>198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Sheet9!D1074</f>
        <v>0</v>
      </c>
      <c r="O1639">
        <f>Sheet9!E1074</f>
        <v>0</v>
      </c>
      <c r="P1639" t="str">
        <f>IFERROR(VLOOKUP(O1639,Sheet6!A:B,2,0),"")</f>
        <v/>
      </c>
      <c r="Q1639">
        <f>Sheet9!A1074</f>
        <v>0</v>
      </c>
      <c r="R1639" t="str">
        <f t="shared" si="138"/>
        <v/>
      </c>
      <c r="S1639">
        <f>Sheet9!B1074</f>
        <v>0</v>
      </c>
      <c r="T1639" t="s">
        <v>197</v>
      </c>
      <c r="U1639" t="s">
        <v>198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Sheet9!D1075</f>
        <v>0</v>
      </c>
      <c r="O1640">
        <f>Sheet9!E1075</f>
        <v>0</v>
      </c>
      <c r="P1640" t="str">
        <f>IFERROR(VLOOKUP(O1640,Sheet6!A:B,2,0),"")</f>
        <v/>
      </c>
      <c r="Q1640">
        <f>Sheet9!A1075</f>
        <v>0</v>
      </c>
      <c r="R1640" t="str">
        <f t="shared" si="138"/>
        <v/>
      </c>
      <c r="S1640">
        <f>Sheet9!B1075</f>
        <v>0</v>
      </c>
      <c r="T1640" t="s">
        <v>197</v>
      </c>
      <c r="U1640" t="s">
        <v>198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Sheet9!D1076</f>
        <v>0</v>
      </c>
      <c r="O1641">
        <f>Sheet9!E1076</f>
        <v>0</v>
      </c>
      <c r="P1641" t="str">
        <f>IFERROR(VLOOKUP(O1641,Sheet6!A:B,2,0),"")</f>
        <v/>
      </c>
      <c r="Q1641">
        <f>Sheet9!A1076</f>
        <v>0</v>
      </c>
      <c r="R1641" t="str">
        <f t="shared" si="138"/>
        <v/>
      </c>
      <c r="S1641">
        <f>Sheet9!B1076</f>
        <v>0</v>
      </c>
      <c r="T1641" t="s">
        <v>197</v>
      </c>
      <c r="U1641" t="s">
        <v>198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Sheet9!D1077</f>
        <v>0</v>
      </c>
      <c r="O1642">
        <f>Sheet9!E1077</f>
        <v>0</v>
      </c>
      <c r="P1642" t="str">
        <f>IFERROR(VLOOKUP(O1642,Sheet6!A:B,2,0),"")</f>
        <v/>
      </c>
      <c r="Q1642">
        <f>Sheet9!A1077</f>
        <v>0</v>
      </c>
      <c r="R1642" t="str">
        <f t="shared" si="138"/>
        <v/>
      </c>
      <c r="S1642">
        <f>Sheet9!B1077</f>
        <v>0</v>
      </c>
      <c r="T1642" t="s">
        <v>197</v>
      </c>
      <c r="U1642" t="s">
        <v>198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Sheet9!D1078</f>
        <v>0</v>
      </c>
      <c r="O1643">
        <f>Sheet9!E1078</f>
        <v>0</v>
      </c>
      <c r="P1643" t="str">
        <f>IFERROR(VLOOKUP(O1643,Sheet6!A:B,2,0),"")</f>
        <v/>
      </c>
      <c r="Q1643">
        <f>Sheet9!A1078</f>
        <v>0</v>
      </c>
      <c r="R1643" t="str">
        <f t="shared" si="138"/>
        <v/>
      </c>
      <c r="S1643">
        <f>Sheet9!B1078</f>
        <v>0</v>
      </c>
      <c r="T1643" t="s">
        <v>197</v>
      </c>
      <c r="U1643" t="s">
        <v>198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Sheet9!D1079</f>
        <v>0</v>
      </c>
      <c r="O1644">
        <f>Sheet9!E1079</f>
        <v>0</v>
      </c>
      <c r="P1644" t="str">
        <f>IFERROR(VLOOKUP(O1644,Sheet6!A:B,2,0),"")</f>
        <v/>
      </c>
      <c r="Q1644">
        <f>Sheet9!A1079</f>
        <v>0</v>
      </c>
      <c r="R1644" t="str">
        <f t="shared" si="138"/>
        <v/>
      </c>
      <c r="S1644">
        <f>Sheet9!B1079</f>
        <v>0</v>
      </c>
      <c r="T1644" t="s">
        <v>197</v>
      </c>
      <c r="U1644" t="s">
        <v>198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Sheet9!D1080</f>
        <v>0</v>
      </c>
      <c r="O1645">
        <f>Sheet9!E1080</f>
        <v>0</v>
      </c>
      <c r="P1645" t="str">
        <f>IFERROR(VLOOKUP(O1645,Sheet6!A:B,2,0),"")</f>
        <v/>
      </c>
      <c r="Q1645">
        <f>Sheet9!A1080</f>
        <v>0</v>
      </c>
      <c r="R1645" t="str">
        <f t="shared" si="138"/>
        <v/>
      </c>
      <c r="S1645">
        <f>Sheet9!B1080</f>
        <v>0</v>
      </c>
      <c r="T1645" t="s">
        <v>197</v>
      </c>
      <c r="U1645" t="s">
        <v>198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Sheet9!D1081</f>
        <v>0</v>
      </c>
      <c r="O1646">
        <f>Sheet9!E1081</f>
        <v>0</v>
      </c>
      <c r="P1646" t="str">
        <f>IFERROR(VLOOKUP(O1646,Sheet6!A:B,2,0),"")</f>
        <v/>
      </c>
      <c r="Q1646">
        <f>Sheet9!A1081</f>
        <v>0</v>
      </c>
      <c r="R1646" t="str">
        <f t="shared" si="138"/>
        <v/>
      </c>
      <c r="S1646">
        <f>Sheet9!B1081</f>
        <v>0</v>
      </c>
      <c r="T1646" t="s">
        <v>197</v>
      </c>
      <c r="U1646" t="s">
        <v>198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Sheet9!D1082</f>
        <v>0</v>
      </c>
      <c r="O1647">
        <f>Sheet9!E1082</f>
        <v>0</v>
      </c>
      <c r="P1647" t="str">
        <f>IFERROR(VLOOKUP(O1647,Sheet6!A:B,2,0),"")</f>
        <v/>
      </c>
      <c r="Q1647">
        <f>Sheet9!A1082</f>
        <v>0</v>
      </c>
      <c r="R1647" t="str">
        <f t="shared" si="138"/>
        <v/>
      </c>
      <c r="S1647">
        <f>Sheet9!B1082</f>
        <v>0</v>
      </c>
      <c r="T1647" t="s">
        <v>197</v>
      </c>
      <c r="U1647" t="s">
        <v>198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Sheet9!D1083</f>
        <v>0</v>
      </c>
      <c r="O1648">
        <f>Sheet9!E1083</f>
        <v>0</v>
      </c>
      <c r="P1648" t="str">
        <f>IFERROR(VLOOKUP(O1648,Sheet6!A:B,2,0),"")</f>
        <v/>
      </c>
      <c r="Q1648">
        <f>Sheet9!A1083</f>
        <v>0</v>
      </c>
      <c r="R1648" t="str">
        <f t="shared" si="138"/>
        <v/>
      </c>
      <c r="S1648">
        <f>Sheet9!B1083</f>
        <v>0</v>
      </c>
      <c r="T1648" t="s">
        <v>197</v>
      </c>
      <c r="U1648" t="s">
        <v>198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Sheet9!D1084</f>
        <v>0</v>
      </c>
      <c r="O1649">
        <f>Sheet9!E1084</f>
        <v>0</v>
      </c>
      <c r="P1649" t="str">
        <f>IFERROR(VLOOKUP(O1649,Sheet6!A:B,2,0),"")</f>
        <v/>
      </c>
      <c r="Q1649">
        <f>Sheet9!A1084</f>
        <v>0</v>
      </c>
      <c r="R1649" t="str">
        <f t="shared" si="138"/>
        <v/>
      </c>
      <c r="S1649">
        <f>Sheet9!B1084</f>
        <v>0</v>
      </c>
      <c r="T1649" t="s">
        <v>197</v>
      </c>
      <c r="U1649" t="s">
        <v>198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Sheet9!D1085</f>
        <v>0</v>
      </c>
      <c r="O1650">
        <f>Sheet9!E1085</f>
        <v>0</v>
      </c>
      <c r="P1650" t="str">
        <f>IFERROR(VLOOKUP(O1650,Sheet6!A:B,2,0),"")</f>
        <v/>
      </c>
      <c r="Q1650">
        <f>Sheet9!A1085</f>
        <v>0</v>
      </c>
      <c r="R1650" t="str">
        <f t="shared" si="138"/>
        <v/>
      </c>
      <c r="S1650">
        <f>Sheet9!B1085</f>
        <v>0</v>
      </c>
      <c r="T1650" t="s">
        <v>197</v>
      </c>
      <c r="U1650" t="s">
        <v>198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Sheet9!D1086</f>
        <v>0</v>
      </c>
      <c r="O1651">
        <f>Sheet9!E1086</f>
        <v>0</v>
      </c>
      <c r="P1651" t="str">
        <f>IFERROR(VLOOKUP(O1651,Sheet6!A:B,2,0),"")</f>
        <v/>
      </c>
      <c r="Q1651">
        <f>Sheet9!A1086</f>
        <v>0</v>
      </c>
      <c r="R1651" t="str">
        <f t="shared" si="138"/>
        <v/>
      </c>
      <c r="S1651">
        <f>Sheet9!B1086</f>
        <v>0</v>
      </c>
      <c r="T1651" t="s">
        <v>197</v>
      </c>
      <c r="U1651" t="s">
        <v>198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Sheet9!D1087</f>
        <v>0</v>
      </c>
      <c r="O1652">
        <f>Sheet9!E1087</f>
        <v>0</v>
      </c>
      <c r="P1652" t="str">
        <f>IFERROR(VLOOKUP(O1652,Sheet6!A:B,2,0),"")</f>
        <v/>
      </c>
      <c r="Q1652">
        <f>Sheet9!A1087</f>
        <v>0</v>
      </c>
      <c r="R1652" t="str">
        <f t="shared" si="138"/>
        <v/>
      </c>
      <c r="S1652">
        <f>Sheet9!B1087</f>
        <v>0</v>
      </c>
      <c r="T1652" t="s">
        <v>197</v>
      </c>
      <c r="U1652" t="s">
        <v>198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Sheet9!D1088</f>
        <v>0</v>
      </c>
      <c r="O1653">
        <f>Sheet9!E1088</f>
        <v>0</v>
      </c>
      <c r="P1653" t="str">
        <f>IFERROR(VLOOKUP(O1653,Sheet6!A:B,2,0),"")</f>
        <v/>
      </c>
      <c r="Q1653">
        <f>Sheet9!A1088</f>
        <v>0</v>
      </c>
      <c r="R1653" t="str">
        <f t="shared" si="138"/>
        <v/>
      </c>
      <c r="S1653">
        <f>Sheet9!B1088</f>
        <v>0</v>
      </c>
      <c r="T1653" t="s">
        <v>197</v>
      </c>
      <c r="U1653" t="s">
        <v>198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Sheet9!D1089</f>
        <v>0</v>
      </c>
      <c r="O1654">
        <f>Sheet9!E1089</f>
        <v>0</v>
      </c>
      <c r="P1654" t="str">
        <f>IFERROR(VLOOKUP(O1654,Sheet6!A:B,2,0),"")</f>
        <v/>
      </c>
      <c r="Q1654">
        <f>Sheet9!A1089</f>
        <v>0</v>
      </c>
      <c r="R1654" t="str">
        <f t="shared" si="138"/>
        <v/>
      </c>
      <c r="S1654">
        <f>Sheet9!B1089</f>
        <v>0</v>
      </c>
      <c r="T1654" t="s">
        <v>197</v>
      </c>
      <c r="U1654" t="s">
        <v>198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Sheet9!D1090</f>
        <v>0</v>
      </c>
      <c r="O1655">
        <f>Sheet9!E1090</f>
        <v>0</v>
      </c>
      <c r="P1655" t="str">
        <f>IFERROR(VLOOKUP(O1655,Sheet6!A:B,2,0),"")</f>
        <v/>
      </c>
      <c r="Q1655">
        <f>Sheet9!A1090</f>
        <v>0</v>
      </c>
      <c r="R1655" t="str">
        <f t="shared" si="138"/>
        <v/>
      </c>
      <c r="S1655">
        <f>Sheet9!B1090</f>
        <v>0</v>
      </c>
      <c r="T1655" t="s">
        <v>197</v>
      </c>
      <c r="U1655" t="s">
        <v>198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Sheet9!D1091</f>
        <v>0</v>
      </c>
      <c r="O1656">
        <f>Sheet9!E1091</f>
        <v>0</v>
      </c>
      <c r="P1656" t="str">
        <f>IFERROR(VLOOKUP(O1656,Sheet6!A:B,2,0),"")</f>
        <v/>
      </c>
      <c r="Q1656">
        <f>Sheet9!A1091</f>
        <v>0</v>
      </c>
      <c r="R1656" t="str">
        <f t="shared" si="138"/>
        <v/>
      </c>
      <c r="S1656">
        <f>Sheet9!B1091</f>
        <v>0</v>
      </c>
      <c r="T1656" t="s">
        <v>197</v>
      </c>
      <c r="U1656" t="s">
        <v>198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Sheet9!D1092</f>
        <v>0</v>
      </c>
      <c r="O1657">
        <f>Sheet9!E1092</f>
        <v>0</v>
      </c>
      <c r="P1657" t="str">
        <f>IFERROR(VLOOKUP(O1657,Sheet6!A:B,2,0),"")</f>
        <v/>
      </c>
      <c r="Q1657">
        <f>Sheet9!A1092</f>
        <v>0</v>
      </c>
      <c r="R1657" t="str">
        <f t="shared" si="138"/>
        <v/>
      </c>
      <c r="S1657">
        <f>Sheet9!B1092</f>
        <v>0</v>
      </c>
      <c r="T1657" t="s">
        <v>197</v>
      </c>
      <c r="U1657" t="s">
        <v>198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Sheet9!D1093</f>
        <v>0</v>
      </c>
      <c r="O1658">
        <f>Sheet9!E1093</f>
        <v>0</v>
      </c>
      <c r="P1658" t="str">
        <f>IFERROR(VLOOKUP(O1658,Sheet6!A:B,2,0),"")</f>
        <v/>
      </c>
      <c r="Q1658">
        <f>Sheet9!A1093</f>
        <v>0</v>
      </c>
      <c r="R1658" t="str">
        <f t="shared" si="138"/>
        <v/>
      </c>
      <c r="S1658">
        <f>Sheet9!B1093</f>
        <v>0</v>
      </c>
      <c r="T1658" t="s">
        <v>197</v>
      </c>
      <c r="U1658" t="s">
        <v>198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Sheet9!D1094</f>
        <v>0</v>
      </c>
      <c r="O1659">
        <f>Sheet9!E1094</f>
        <v>0</v>
      </c>
      <c r="P1659" t="str">
        <f>IFERROR(VLOOKUP(O1659,Sheet6!A:B,2,0),"")</f>
        <v/>
      </c>
      <c r="Q1659">
        <f>Sheet9!A1094</f>
        <v>0</v>
      </c>
      <c r="R1659" t="str">
        <f t="shared" ref="R1659:R1722" si="143">IFERROR(VLOOKUP(Q1659,AG:AH,2,0),"")</f>
        <v/>
      </c>
      <c r="S1659">
        <f>Sheet9!B1094</f>
        <v>0</v>
      </c>
      <c r="T1659" t="s">
        <v>197</v>
      </c>
      <c r="U1659" t="s">
        <v>198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Sheet9!D1095</f>
        <v>0</v>
      </c>
      <c r="O1660">
        <f>Sheet9!E1095</f>
        <v>0</v>
      </c>
      <c r="P1660" t="str">
        <f>IFERROR(VLOOKUP(O1660,Sheet6!A:B,2,0),"")</f>
        <v/>
      </c>
      <c r="Q1660">
        <f>Sheet9!A1095</f>
        <v>0</v>
      </c>
      <c r="R1660" t="str">
        <f t="shared" si="143"/>
        <v/>
      </c>
      <c r="S1660">
        <f>Sheet9!B1095</f>
        <v>0</v>
      </c>
      <c r="T1660" t="s">
        <v>197</v>
      </c>
      <c r="U1660" t="s">
        <v>198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Sheet9!D1096</f>
        <v>0</v>
      </c>
      <c r="O1661">
        <f>Sheet9!E1096</f>
        <v>0</v>
      </c>
      <c r="P1661" t="str">
        <f>IFERROR(VLOOKUP(O1661,Sheet6!A:B,2,0),"")</f>
        <v/>
      </c>
      <c r="Q1661">
        <f>Sheet9!A1096</f>
        <v>0</v>
      </c>
      <c r="R1661" t="str">
        <f t="shared" si="143"/>
        <v/>
      </c>
      <c r="S1661">
        <f>Sheet9!B1096</f>
        <v>0</v>
      </c>
      <c r="T1661" t="s">
        <v>197</v>
      </c>
      <c r="U1661" t="s">
        <v>198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Sheet9!D1097</f>
        <v>0</v>
      </c>
      <c r="O1662">
        <f>Sheet9!E1097</f>
        <v>0</v>
      </c>
      <c r="P1662" t="str">
        <f>IFERROR(VLOOKUP(O1662,Sheet6!A:B,2,0),"")</f>
        <v/>
      </c>
      <c r="Q1662">
        <f>Sheet9!A1097</f>
        <v>0</v>
      </c>
      <c r="R1662" t="str">
        <f t="shared" si="143"/>
        <v/>
      </c>
      <c r="S1662">
        <f>Sheet9!B1097</f>
        <v>0</v>
      </c>
      <c r="T1662" t="s">
        <v>197</v>
      </c>
      <c r="U1662" t="s">
        <v>198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Sheet9!D1098</f>
        <v>0</v>
      </c>
      <c r="O1663">
        <f>Sheet9!E1098</f>
        <v>0</v>
      </c>
      <c r="P1663" t="str">
        <f>IFERROR(VLOOKUP(O1663,Sheet6!A:B,2,0),"")</f>
        <v/>
      </c>
      <c r="Q1663">
        <f>Sheet9!A1098</f>
        <v>0</v>
      </c>
      <c r="R1663" t="str">
        <f t="shared" si="143"/>
        <v/>
      </c>
      <c r="S1663">
        <f>Sheet9!B1098</f>
        <v>0</v>
      </c>
      <c r="T1663" t="s">
        <v>197</v>
      </c>
      <c r="U1663" t="s">
        <v>198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Sheet9!D1099</f>
        <v>0</v>
      </c>
      <c r="O1664">
        <f>Sheet9!E1099</f>
        <v>0</v>
      </c>
      <c r="P1664" t="str">
        <f>IFERROR(VLOOKUP(O1664,Sheet6!A:B,2,0),"")</f>
        <v/>
      </c>
      <c r="Q1664">
        <f>Sheet9!A1099</f>
        <v>0</v>
      </c>
      <c r="R1664" t="str">
        <f t="shared" si="143"/>
        <v/>
      </c>
      <c r="S1664">
        <f>Sheet9!B1099</f>
        <v>0</v>
      </c>
      <c r="T1664" t="s">
        <v>197</v>
      </c>
      <c r="U1664" t="s">
        <v>198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Sheet9!D1100</f>
        <v>0</v>
      </c>
      <c r="O1665">
        <f>Sheet9!E1100</f>
        <v>0</v>
      </c>
      <c r="P1665" t="str">
        <f>IFERROR(VLOOKUP(O1665,Sheet6!A:B,2,0),"")</f>
        <v/>
      </c>
      <c r="Q1665">
        <f>Sheet9!A1100</f>
        <v>0</v>
      </c>
      <c r="R1665" t="str">
        <f t="shared" si="143"/>
        <v/>
      </c>
      <c r="S1665">
        <f>Sheet9!B1100</f>
        <v>0</v>
      </c>
      <c r="T1665" t="s">
        <v>197</v>
      </c>
      <c r="U1665" t="s">
        <v>198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Sheet9!D1101</f>
        <v>0</v>
      </c>
      <c r="O1666">
        <f>Sheet9!E1101</f>
        <v>0</v>
      </c>
      <c r="P1666" t="str">
        <f>IFERROR(VLOOKUP(O1666,Sheet6!A:B,2,0),"")</f>
        <v/>
      </c>
      <c r="Q1666">
        <f>Sheet9!A1101</f>
        <v>0</v>
      </c>
      <c r="R1666" t="str">
        <f t="shared" si="143"/>
        <v/>
      </c>
      <c r="S1666">
        <f>Sheet9!B1101</f>
        <v>0</v>
      </c>
      <c r="T1666" t="s">
        <v>197</v>
      </c>
      <c r="U1666" t="s">
        <v>198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Sheet9!D1102</f>
        <v>0</v>
      </c>
      <c r="O1667">
        <f>Sheet9!E1102</f>
        <v>0</v>
      </c>
      <c r="P1667" t="str">
        <f>IFERROR(VLOOKUP(O1667,Sheet6!A:B,2,0),"")</f>
        <v/>
      </c>
      <c r="Q1667">
        <f>Sheet9!A1102</f>
        <v>0</v>
      </c>
      <c r="R1667" t="str">
        <f t="shared" si="143"/>
        <v/>
      </c>
      <c r="S1667">
        <f>Sheet9!B1102</f>
        <v>0</v>
      </c>
      <c r="T1667" t="s">
        <v>197</v>
      </c>
      <c r="U1667" t="s">
        <v>198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Sheet9!D1103</f>
        <v>0</v>
      </c>
      <c r="O1668">
        <f>Sheet9!E1103</f>
        <v>0</v>
      </c>
      <c r="P1668" t="str">
        <f>IFERROR(VLOOKUP(O1668,Sheet6!A:B,2,0),"")</f>
        <v/>
      </c>
      <c r="Q1668">
        <f>Sheet9!A1103</f>
        <v>0</v>
      </c>
      <c r="R1668" t="str">
        <f t="shared" si="143"/>
        <v/>
      </c>
      <c r="S1668">
        <f>Sheet9!B1103</f>
        <v>0</v>
      </c>
      <c r="T1668" t="s">
        <v>197</v>
      </c>
      <c r="U1668" t="s">
        <v>198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Sheet9!D1104</f>
        <v>0</v>
      </c>
      <c r="O1669">
        <f>Sheet9!E1104</f>
        <v>0</v>
      </c>
      <c r="P1669" t="str">
        <f>IFERROR(VLOOKUP(O1669,Sheet6!A:B,2,0),"")</f>
        <v/>
      </c>
      <c r="Q1669">
        <f>Sheet9!A1104</f>
        <v>0</v>
      </c>
      <c r="R1669" t="str">
        <f t="shared" si="143"/>
        <v/>
      </c>
      <c r="S1669">
        <f>Sheet9!B1104</f>
        <v>0</v>
      </c>
      <c r="T1669" t="s">
        <v>197</v>
      </c>
      <c r="U1669" t="s">
        <v>198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Sheet9!D1105</f>
        <v>0</v>
      </c>
      <c r="O1670">
        <f>Sheet9!E1105</f>
        <v>0</v>
      </c>
      <c r="P1670" t="str">
        <f>IFERROR(VLOOKUP(O1670,Sheet6!A:B,2,0),"")</f>
        <v/>
      </c>
      <c r="Q1670">
        <f>Sheet9!A1105</f>
        <v>0</v>
      </c>
      <c r="R1670" t="str">
        <f t="shared" si="143"/>
        <v/>
      </c>
      <c r="S1670">
        <f>Sheet9!B1105</f>
        <v>0</v>
      </c>
      <c r="T1670" t="s">
        <v>197</v>
      </c>
      <c r="U1670" t="s">
        <v>198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Sheet9!D1106</f>
        <v>0</v>
      </c>
      <c r="O1671">
        <f>Sheet9!E1106</f>
        <v>0</v>
      </c>
      <c r="P1671" t="str">
        <f>IFERROR(VLOOKUP(O1671,Sheet6!A:B,2,0),"")</f>
        <v/>
      </c>
      <c r="Q1671">
        <f>Sheet9!A1106</f>
        <v>0</v>
      </c>
      <c r="R1671" t="str">
        <f t="shared" si="143"/>
        <v/>
      </c>
      <c r="S1671">
        <f>Sheet9!B1106</f>
        <v>0</v>
      </c>
      <c r="T1671" t="s">
        <v>197</v>
      </c>
      <c r="U1671" t="s">
        <v>198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Sheet9!D1107</f>
        <v>0</v>
      </c>
      <c r="O1672">
        <f>Sheet9!E1107</f>
        <v>0</v>
      </c>
      <c r="P1672" t="str">
        <f>IFERROR(VLOOKUP(O1672,Sheet6!A:B,2,0),"")</f>
        <v/>
      </c>
      <c r="Q1672">
        <f>Sheet9!A1107</f>
        <v>0</v>
      </c>
      <c r="R1672" t="str">
        <f t="shared" si="143"/>
        <v/>
      </c>
      <c r="S1672">
        <f>Sheet9!B1107</f>
        <v>0</v>
      </c>
      <c r="T1672" t="s">
        <v>197</v>
      </c>
      <c r="U1672" t="s">
        <v>198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Sheet9!D1108</f>
        <v>0</v>
      </c>
      <c r="O1673">
        <f>Sheet9!E1108</f>
        <v>0</v>
      </c>
      <c r="P1673" t="str">
        <f>IFERROR(VLOOKUP(O1673,Sheet6!A:B,2,0),"")</f>
        <v/>
      </c>
      <c r="Q1673">
        <f>Sheet9!A1108</f>
        <v>0</v>
      </c>
      <c r="R1673" t="str">
        <f t="shared" si="143"/>
        <v/>
      </c>
      <c r="S1673">
        <f>Sheet9!B1108</f>
        <v>0</v>
      </c>
      <c r="T1673" t="s">
        <v>197</v>
      </c>
      <c r="U1673" t="s">
        <v>198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Sheet9!D1109</f>
        <v>0</v>
      </c>
      <c r="O1674">
        <f>Sheet9!E1109</f>
        <v>0</v>
      </c>
      <c r="P1674" t="str">
        <f>IFERROR(VLOOKUP(O1674,Sheet6!A:B,2,0),"")</f>
        <v/>
      </c>
      <c r="Q1674">
        <f>Sheet9!A1109</f>
        <v>0</v>
      </c>
      <c r="R1674" t="str">
        <f t="shared" si="143"/>
        <v/>
      </c>
      <c r="S1674">
        <f>Sheet9!B1109</f>
        <v>0</v>
      </c>
      <c r="T1674" t="s">
        <v>197</v>
      </c>
      <c r="U1674" t="s">
        <v>198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Sheet9!D1110</f>
        <v>0</v>
      </c>
      <c r="O1675">
        <f>Sheet9!E1110</f>
        <v>0</v>
      </c>
      <c r="P1675" t="str">
        <f>IFERROR(VLOOKUP(O1675,Sheet6!A:B,2,0),"")</f>
        <v/>
      </c>
      <c r="Q1675">
        <f>Sheet9!A1110</f>
        <v>0</v>
      </c>
      <c r="R1675" t="str">
        <f t="shared" si="143"/>
        <v/>
      </c>
      <c r="S1675">
        <f>Sheet9!B1110</f>
        <v>0</v>
      </c>
      <c r="T1675" t="s">
        <v>197</v>
      </c>
      <c r="U1675" t="s">
        <v>198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Sheet9!D1111</f>
        <v>0</v>
      </c>
      <c r="O1676">
        <f>Sheet9!E1111</f>
        <v>0</v>
      </c>
      <c r="P1676" t="str">
        <f>IFERROR(VLOOKUP(O1676,Sheet6!A:B,2,0),"")</f>
        <v/>
      </c>
      <c r="Q1676">
        <f>Sheet9!A1111</f>
        <v>0</v>
      </c>
      <c r="R1676" t="str">
        <f t="shared" si="143"/>
        <v/>
      </c>
      <c r="S1676">
        <f>Sheet9!B1111</f>
        <v>0</v>
      </c>
      <c r="T1676" t="s">
        <v>197</v>
      </c>
      <c r="U1676" t="s">
        <v>198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Sheet9!D1112</f>
        <v>0</v>
      </c>
      <c r="O1677">
        <f>Sheet9!E1112</f>
        <v>0</v>
      </c>
      <c r="P1677" t="str">
        <f>IFERROR(VLOOKUP(O1677,Sheet6!A:B,2,0),"")</f>
        <v/>
      </c>
      <c r="Q1677">
        <f>Sheet9!A1112</f>
        <v>0</v>
      </c>
      <c r="R1677" t="str">
        <f t="shared" si="143"/>
        <v/>
      </c>
      <c r="S1677">
        <f>Sheet9!B1112</f>
        <v>0</v>
      </c>
      <c r="T1677" t="s">
        <v>197</v>
      </c>
      <c r="U1677" t="s">
        <v>198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Sheet9!D1113</f>
        <v>0</v>
      </c>
      <c r="O1678">
        <f>Sheet9!E1113</f>
        <v>0</v>
      </c>
      <c r="P1678" t="str">
        <f>IFERROR(VLOOKUP(O1678,Sheet6!A:B,2,0),"")</f>
        <v/>
      </c>
      <c r="Q1678">
        <f>Sheet9!A1113</f>
        <v>0</v>
      </c>
      <c r="R1678" t="str">
        <f t="shared" si="143"/>
        <v/>
      </c>
      <c r="S1678">
        <f>Sheet9!B1113</f>
        <v>0</v>
      </c>
      <c r="T1678" t="s">
        <v>197</v>
      </c>
      <c r="U1678" t="s">
        <v>198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Sheet9!D1114</f>
        <v>0</v>
      </c>
      <c r="O1679">
        <f>Sheet9!E1114</f>
        <v>0</v>
      </c>
      <c r="P1679" t="str">
        <f>IFERROR(VLOOKUP(O1679,Sheet6!A:B,2,0),"")</f>
        <v/>
      </c>
      <c r="Q1679">
        <f>Sheet9!A1114</f>
        <v>0</v>
      </c>
      <c r="R1679" t="str">
        <f t="shared" si="143"/>
        <v/>
      </c>
      <c r="S1679">
        <f>Sheet9!B1114</f>
        <v>0</v>
      </c>
      <c r="T1679" t="s">
        <v>197</v>
      </c>
      <c r="U1679" t="s">
        <v>198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Sheet9!D1115</f>
        <v>0</v>
      </c>
      <c r="O1680">
        <f>Sheet9!E1115</f>
        <v>0</v>
      </c>
      <c r="P1680" t="str">
        <f>IFERROR(VLOOKUP(O1680,Sheet6!A:B,2,0),"")</f>
        <v/>
      </c>
      <c r="Q1680">
        <f>Sheet9!A1115</f>
        <v>0</v>
      </c>
      <c r="R1680" t="str">
        <f t="shared" si="143"/>
        <v/>
      </c>
      <c r="S1680">
        <f>Sheet9!B1115</f>
        <v>0</v>
      </c>
      <c r="T1680" t="s">
        <v>197</v>
      </c>
      <c r="U1680" t="s">
        <v>198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Sheet9!D1116</f>
        <v>0</v>
      </c>
      <c r="O1681">
        <f>Sheet9!E1116</f>
        <v>0</v>
      </c>
      <c r="P1681" t="str">
        <f>IFERROR(VLOOKUP(O1681,Sheet6!A:B,2,0),"")</f>
        <v/>
      </c>
      <c r="Q1681">
        <f>Sheet9!A1116</f>
        <v>0</v>
      </c>
      <c r="R1681" t="str">
        <f t="shared" si="143"/>
        <v/>
      </c>
      <c r="S1681">
        <f>Sheet9!B1116</f>
        <v>0</v>
      </c>
      <c r="T1681" t="s">
        <v>197</v>
      </c>
      <c r="U1681" t="s">
        <v>198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Sheet9!D1117</f>
        <v>0</v>
      </c>
      <c r="O1682">
        <f>Sheet9!E1117</f>
        <v>0</v>
      </c>
      <c r="P1682" t="str">
        <f>IFERROR(VLOOKUP(O1682,Sheet6!A:B,2,0),"")</f>
        <v/>
      </c>
      <c r="Q1682">
        <f>Sheet9!A1117</f>
        <v>0</v>
      </c>
      <c r="R1682" t="str">
        <f t="shared" si="143"/>
        <v/>
      </c>
      <c r="S1682">
        <f>Sheet9!B1117</f>
        <v>0</v>
      </c>
      <c r="T1682" t="s">
        <v>197</v>
      </c>
      <c r="U1682" t="s">
        <v>198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Sheet9!D1118</f>
        <v>0</v>
      </c>
      <c r="O1683">
        <f>Sheet9!E1118</f>
        <v>0</v>
      </c>
      <c r="P1683" t="str">
        <f>IFERROR(VLOOKUP(O1683,Sheet6!A:B,2,0),"")</f>
        <v/>
      </c>
      <c r="Q1683">
        <f>Sheet9!A1118</f>
        <v>0</v>
      </c>
      <c r="R1683" t="str">
        <f t="shared" si="143"/>
        <v/>
      </c>
      <c r="S1683">
        <f>Sheet9!B1118</f>
        <v>0</v>
      </c>
      <c r="T1683" t="s">
        <v>197</v>
      </c>
      <c r="U1683" t="s">
        <v>198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Sheet9!D1119</f>
        <v>0</v>
      </c>
      <c r="O1684">
        <f>Sheet9!E1119</f>
        <v>0</v>
      </c>
      <c r="P1684" t="str">
        <f>IFERROR(VLOOKUP(O1684,Sheet6!A:B,2,0),"")</f>
        <v/>
      </c>
      <c r="Q1684">
        <f>Sheet9!A1119</f>
        <v>0</v>
      </c>
      <c r="R1684" t="str">
        <f t="shared" si="143"/>
        <v/>
      </c>
      <c r="S1684">
        <f>Sheet9!B1119</f>
        <v>0</v>
      </c>
      <c r="T1684" t="s">
        <v>197</v>
      </c>
      <c r="U1684" t="s">
        <v>198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Sheet9!D1120</f>
        <v>0</v>
      </c>
      <c r="O1685">
        <f>Sheet9!E1120</f>
        <v>0</v>
      </c>
      <c r="P1685" t="str">
        <f>IFERROR(VLOOKUP(O1685,Sheet6!A:B,2,0),"")</f>
        <v/>
      </c>
      <c r="Q1685">
        <f>Sheet9!A1120</f>
        <v>0</v>
      </c>
      <c r="R1685" t="str">
        <f t="shared" si="143"/>
        <v/>
      </c>
      <c r="S1685">
        <f>Sheet9!B1120</f>
        <v>0</v>
      </c>
      <c r="T1685" t="s">
        <v>197</v>
      </c>
      <c r="U1685" t="s">
        <v>198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Sheet9!D1121</f>
        <v>0</v>
      </c>
      <c r="O1686">
        <f>Sheet9!E1121</f>
        <v>0</v>
      </c>
      <c r="P1686" t="str">
        <f>IFERROR(VLOOKUP(O1686,Sheet6!A:B,2,0),"")</f>
        <v/>
      </c>
      <c r="Q1686">
        <f>Sheet9!A1121</f>
        <v>0</v>
      </c>
      <c r="R1686" t="str">
        <f t="shared" si="143"/>
        <v/>
      </c>
      <c r="S1686">
        <f>Sheet9!B1121</f>
        <v>0</v>
      </c>
      <c r="T1686" t="s">
        <v>197</v>
      </c>
      <c r="U1686" t="s">
        <v>198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Sheet9!D1122</f>
        <v>0</v>
      </c>
      <c r="O1687">
        <f>Sheet9!E1122</f>
        <v>0</v>
      </c>
      <c r="P1687" t="str">
        <f>IFERROR(VLOOKUP(O1687,Sheet6!A:B,2,0),"")</f>
        <v/>
      </c>
      <c r="Q1687">
        <f>Sheet9!A1122</f>
        <v>0</v>
      </c>
      <c r="R1687" t="str">
        <f t="shared" si="143"/>
        <v/>
      </c>
      <c r="S1687">
        <f>Sheet9!B1122</f>
        <v>0</v>
      </c>
      <c r="T1687" t="s">
        <v>197</v>
      </c>
      <c r="U1687" t="s">
        <v>198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Sheet9!D1123</f>
        <v>0</v>
      </c>
      <c r="O1688">
        <f>Sheet9!E1123</f>
        <v>0</v>
      </c>
      <c r="P1688" t="str">
        <f>IFERROR(VLOOKUP(O1688,Sheet6!A:B,2,0),"")</f>
        <v/>
      </c>
      <c r="Q1688">
        <f>Sheet9!A1123</f>
        <v>0</v>
      </c>
      <c r="R1688" t="str">
        <f t="shared" si="143"/>
        <v/>
      </c>
      <c r="S1688">
        <f>Sheet9!B1123</f>
        <v>0</v>
      </c>
      <c r="T1688" t="s">
        <v>197</v>
      </c>
      <c r="U1688" t="s">
        <v>198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Sheet9!D1124</f>
        <v>0</v>
      </c>
      <c r="O1689">
        <f>Sheet9!E1124</f>
        <v>0</v>
      </c>
      <c r="P1689" t="str">
        <f>IFERROR(VLOOKUP(O1689,Sheet6!A:B,2,0),"")</f>
        <v/>
      </c>
      <c r="Q1689">
        <f>Sheet9!A1124</f>
        <v>0</v>
      </c>
      <c r="R1689" t="str">
        <f t="shared" si="143"/>
        <v/>
      </c>
      <c r="S1689">
        <f>Sheet9!B1124</f>
        <v>0</v>
      </c>
      <c r="T1689" t="s">
        <v>197</v>
      </c>
      <c r="U1689" t="s">
        <v>198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Sheet9!D1125</f>
        <v>0</v>
      </c>
      <c r="O1690">
        <f>Sheet9!E1125</f>
        <v>0</v>
      </c>
      <c r="P1690" t="str">
        <f>IFERROR(VLOOKUP(O1690,Sheet6!A:B,2,0),"")</f>
        <v/>
      </c>
      <c r="Q1690">
        <f>Sheet9!A1125</f>
        <v>0</v>
      </c>
      <c r="R1690" t="str">
        <f t="shared" si="143"/>
        <v/>
      </c>
      <c r="S1690">
        <f>Sheet9!B1125</f>
        <v>0</v>
      </c>
      <c r="T1690" t="s">
        <v>197</v>
      </c>
      <c r="U1690" t="s">
        <v>198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Sheet9!D1126</f>
        <v>0</v>
      </c>
      <c r="O1691">
        <f>Sheet9!E1126</f>
        <v>0</v>
      </c>
      <c r="P1691" t="str">
        <f>IFERROR(VLOOKUP(O1691,Sheet6!A:B,2,0),"")</f>
        <v/>
      </c>
      <c r="Q1691">
        <f>Sheet9!A1126</f>
        <v>0</v>
      </c>
      <c r="R1691" t="str">
        <f t="shared" si="143"/>
        <v/>
      </c>
      <c r="S1691">
        <f>Sheet9!B1126</f>
        <v>0</v>
      </c>
      <c r="T1691" t="s">
        <v>197</v>
      </c>
      <c r="U1691" t="s">
        <v>198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Sheet9!D1127</f>
        <v>0</v>
      </c>
      <c r="O1692">
        <f>Sheet9!E1127</f>
        <v>0</v>
      </c>
      <c r="P1692" t="str">
        <f>IFERROR(VLOOKUP(O1692,Sheet6!A:B,2,0),"")</f>
        <v/>
      </c>
      <c r="Q1692">
        <f>Sheet9!A1127</f>
        <v>0</v>
      </c>
      <c r="R1692" t="str">
        <f t="shared" si="143"/>
        <v/>
      </c>
      <c r="S1692">
        <f>Sheet9!B1127</f>
        <v>0</v>
      </c>
      <c r="T1692" t="s">
        <v>197</v>
      </c>
      <c r="U1692" t="s">
        <v>198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Sheet9!D1128</f>
        <v>0</v>
      </c>
      <c r="O1693">
        <f>Sheet9!E1128</f>
        <v>0</v>
      </c>
      <c r="P1693" t="str">
        <f>IFERROR(VLOOKUP(O1693,Sheet6!A:B,2,0),"")</f>
        <v/>
      </c>
      <c r="Q1693">
        <f>Sheet9!A1128</f>
        <v>0</v>
      </c>
      <c r="R1693" t="str">
        <f t="shared" si="143"/>
        <v/>
      </c>
      <c r="S1693">
        <f>Sheet9!B1128</f>
        <v>0</v>
      </c>
      <c r="T1693" t="s">
        <v>197</v>
      </c>
      <c r="U1693" t="s">
        <v>198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Sheet9!D1129</f>
        <v>0</v>
      </c>
      <c r="O1694">
        <f>Sheet9!E1129</f>
        <v>0</v>
      </c>
      <c r="P1694" t="str">
        <f>IFERROR(VLOOKUP(O1694,Sheet6!A:B,2,0),"")</f>
        <v/>
      </c>
      <c r="Q1694">
        <f>Sheet9!A1129</f>
        <v>0</v>
      </c>
      <c r="R1694" t="str">
        <f t="shared" si="143"/>
        <v/>
      </c>
      <c r="S1694">
        <f>Sheet9!B1129</f>
        <v>0</v>
      </c>
      <c r="T1694" t="s">
        <v>197</v>
      </c>
      <c r="U1694" t="s">
        <v>198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Sheet9!D1130</f>
        <v>0</v>
      </c>
      <c r="O1695">
        <f>Sheet9!E1130</f>
        <v>0</v>
      </c>
      <c r="P1695" t="str">
        <f>IFERROR(VLOOKUP(O1695,Sheet6!A:B,2,0),"")</f>
        <v/>
      </c>
      <c r="Q1695">
        <f>Sheet9!A1130</f>
        <v>0</v>
      </c>
      <c r="R1695" t="str">
        <f t="shared" si="143"/>
        <v/>
      </c>
      <c r="S1695">
        <f>Sheet9!B1130</f>
        <v>0</v>
      </c>
      <c r="T1695" t="s">
        <v>197</v>
      </c>
      <c r="U1695" t="s">
        <v>198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Sheet9!D1131</f>
        <v>0</v>
      </c>
      <c r="O1696">
        <f>Sheet9!E1131</f>
        <v>0</v>
      </c>
      <c r="P1696" t="str">
        <f>IFERROR(VLOOKUP(O1696,Sheet6!A:B,2,0),"")</f>
        <v/>
      </c>
      <c r="Q1696">
        <f>Sheet9!A1131</f>
        <v>0</v>
      </c>
      <c r="R1696" t="str">
        <f t="shared" si="143"/>
        <v/>
      </c>
      <c r="S1696">
        <f>Sheet9!B1131</f>
        <v>0</v>
      </c>
      <c r="T1696" t="s">
        <v>197</v>
      </c>
      <c r="U1696" t="s">
        <v>198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Sheet9!D1132</f>
        <v>0</v>
      </c>
      <c r="O1697">
        <f>Sheet9!E1132</f>
        <v>0</v>
      </c>
      <c r="P1697" t="str">
        <f>IFERROR(VLOOKUP(O1697,Sheet6!A:B,2,0),"")</f>
        <v/>
      </c>
      <c r="Q1697">
        <f>Sheet9!A1132</f>
        <v>0</v>
      </c>
      <c r="R1697" t="str">
        <f t="shared" si="143"/>
        <v/>
      </c>
      <c r="S1697">
        <f>Sheet9!B1132</f>
        <v>0</v>
      </c>
      <c r="T1697" t="s">
        <v>197</v>
      </c>
      <c r="U1697" t="s">
        <v>198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Sheet9!D1133</f>
        <v>0</v>
      </c>
      <c r="O1698">
        <f>Sheet9!E1133</f>
        <v>0</v>
      </c>
      <c r="P1698" t="str">
        <f>IFERROR(VLOOKUP(O1698,Sheet6!A:B,2,0),"")</f>
        <v/>
      </c>
      <c r="Q1698">
        <f>Sheet9!A1133</f>
        <v>0</v>
      </c>
      <c r="R1698" t="str">
        <f t="shared" si="143"/>
        <v/>
      </c>
      <c r="S1698">
        <f>Sheet9!B1133</f>
        <v>0</v>
      </c>
      <c r="T1698" t="s">
        <v>197</v>
      </c>
      <c r="U1698" t="s">
        <v>198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Sheet9!D1134</f>
        <v>0</v>
      </c>
      <c r="O1699">
        <f>Sheet9!E1134</f>
        <v>0</v>
      </c>
      <c r="P1699" t="str">
        <f>IFERROR(VLOOKUP(O1699,Sheet6!A:B,2,0),"")</f>
        <v/>
      </c>
      <c r="Q1699">
        <f>Sheet9!A1134</f>
        <v>0</v>
      </c>
      <c r="R1699" t="str">
        <f t="shared" si="143"/>
        <v/>
      </c>
      <c r="S1699">
        <f>Sheet9!B1134</f>
        <v>0</v>
      </c>
      <c r="T1699" t="s">
        <v>197</v>
      </c>
      <c r="U1699" t="s">
        <v>198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Sheet9!D1135</f>
        <v>0</v>
      </c>
      <c r="O1700">
        <f>Sheet9!E1135</f>
        <v>0</v>
      </c>
      <c r="P1700" t="str">
        <f>IFERROR(VLOOKUP(O1700,Sheet6!A:B,2,0),"")</f>
        <v/>
      </c>
      <c r="Q1700">
        <f>Sheet9!A1135</f>
        <v>0</v>
      </c>
      <c r="R1700" t="str">
        <f t="shared" si="143"/>
        <v/>
      </c>
      <c r="S1700">
        <f>Sheet9!B1135</f>
        <v>0</v>
      </c>
      <c r="T1700" t="s">
        <v>197</v>
      </c>
      <c r="U1700" t="s">
        <v>198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Sheet9!D1136</f>
        <v>0</v>
      </c>
      <c r="O1701">
        <f>Sheet9!E1136</f>
        <v>0</v>
      </c>
      <c r="P1701" t="str">
        <f>IFERROR(VLOOKUP(O1701,Sheet6!A:B,2,0),"")</f>
        <v/>
      </c>
      <c r="Q1701">
        <f>Sheet9!A1136</f>
        <v>0</v>
      </c>
      <c r="R1701" t="str">
        <f t="shared" si="143"/>
        <v/>
      </c>
      <c r="S1701">
        <f>Sheet9!B1136</f>
        <v>0</v>
      </c>
      <c r="T1701" t="s">
        <v>197</v>
      </c>
      <c r="U1701" t="s">
        <v>198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Sheet9!D1137</f>
        <v>0</v>
      </c>
      <c r="O1702">
        <f>Sheet9!E1137</f>
        <v>0</v>
      </c>
      <c r="P1702" t="str">
        <f>IFERROR(VLOOKUP(O1702,Sheet6!A:B,2,0),"")</f>
        <v/>
      </c>
      <c r="Q1702">
        <f>Sheet9!A1137</f>
        <v>0</v>
      </c>
      <c r="R1702" t="str">
        <f t="shared" si="143"/>
        <v/>
      </c>
      <c r="S1702">
        <f>Sheet9!B1137</f>
        <v>0</v>
      </c>
      <c r="T1702" t="s">
        <v>197</v>
      </c>
      <c r="U1702" t="s">
        <v>198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Sheet9!D1138</f>
        <v>0</v>
      </c>
      <c r="O1703">
        <f>Sheet9!E1138</f>
        <v>0</v>
      </c>
      <c r="P1703" t="str">
        <f>IFERROR(VLOOKUP(O1703,Sheet6!A:B,2,0),"")</f>
        <v/>
      </c>
      <c r="Q1703">
        <f>Sheet9!A1138</f>
        <v>0</v>
      </c>
      <c r="R1703" t="str">
        <f t="shared" si="143"/>
        <v/>
      </c>
      <c r="S1703">
        <f>Sheet9!B1138</f>
        <v>0</v>
      </c>
      <c r="T1703" t="s">
        <v>197</v>
      </c>
      <c r="U1703" t="s">
        <v>198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Sheet9!D1139</f>
        <v>0</v>
      </c>
      <c r="O1704">
        <f>Sheet9!E1139</f>
        <v>0</v>
      </c>
      <c r="P1704" t="str">
        <f>IFERROR(VLOOKUP(O1704,Sheet6!A:B,2,0),"")</f>
        <v/>
      </c>
      <c r="Q1704">
        <f>Sheet9!A1139</f>
        <v>0</v>
      </c>
      <c r="R1704" t="str">
        <f t="shared" si="143"/>
        <v/>
      </c>
      <c r="S1704">
        <f>Sheet9!B1139</f>
        <v>0</v>
      </c>
      <c r="T1704" t="s">
        <v>197</v>
      </c>
      <c r="U1704" t="s">
        <v>198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Sheet9!D1140</f>
        <v>0</v>
      </c>
      <c r="O1705">
        <f>Sheet9!E1140</f>
        <v>0</v>
      </c>
      <c r="P1705" t="str">
        <f>IFERROR(VLOOKUP(O1705,Sheet6!A:B,2,0),"")</f>
        <v/>
      </c>
      <c r="Q1705">
        <f>Sheet9!A1140</f>
        <v>0</v>
      </c>
      <c r="R1705" t="str">
        <f t="shared" si="143"/>
        <v/>
      </c>
      <c r="S1705">
        <f>Sheet9!B1140</f>
        <v>0</v>
      </c>
      <c r="T1705" t="s">
        <v>197</v>
      </c>
      <c r="U1705" t="s">
        <v>198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Sheet9!D1141</f>
        <v>0</v>
      </c>
      <c r="O1706">
        <f>Sheet9!E1141</f>
        <v>0</v>
      </c>
      <c r="P1706" t="str">
        <f>IFERROR(VLOOKUP(O1706,Sheet6!A:B,2,0),"")</f>
        <v/>
      </c>
      <c r="Q1706">
        <f>Sheet9!A1141</f>
        <v>0</v>
      </c>
      <c r="R1706" t="str">
        <f t="shared" si="143"/>
        <v/>
      </c>
      <c r="S1706">
        <f>Sheet9!B1141</f>
        <v>0</v>
      </c>
      <c r="T1706" t="s">
        <v>197</v>
      </c>
      <c r="U1706" t="s">
        <v>198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Sheet9!D1142</f>
        <v>0</v>
      </c>
      <c r="O1707">
        <f>Sheet9!E1142</f>
        <v>0</v>
      </c>
      <c r="P1707" t="str">
        <f>IFERROR(VLOOKUP(O1707,Sheet6!A:B,2,0),"")</f>
        <v/>
      </c>
      <c r="Q1707">
        <f>Sheet9!A1142</f>
        <v>0</v>
      </c>
      <c r="R1707" t="str">
        <f t="shared" si="143"/>
        <v/>
      </c>
      <c r="S1707">
        <f>Sheet9!B1142</f>
        <v>0</v>
      </c>
      <c r="T1707" t="s">
        <v>197</v>
      </c>
      <c r="U1707" t="s">
        <v>198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Sheet9!D1143</f>
        <v>0</v>
      </c>
      <c r="O1708">
        <f>Sheet9!E1143</f>
        <v>0</v>
      </c>
      <c r="P1708" t="str">
        <f>IFERROR(VLOOKUP(O1708,Sheet6!A:B,2,0),"")</f>
        <v/>
      </c>
      <c r="Q1708">
        <f>Sheet9!A1143</f>
        <v>0</v>
      </c>
      <c r="R1708" t="str">
        <f t="shared" si="143"/>
        <v/>
      </c>
      <c r="S1708">
        <f>Sheet9!B1143</f>
        <v>0</v>
      </c>
      <c r="T1708" t="s">
        <v>197</v>
      </c>
      <c r="U1708" t="s">
        <v>198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Sheet9!D1144</f>
        <v>0</v>
      </c>
      <c r="O1709">
        <f>Sheet9!E1144</f>
        <v>0</v>
      </c>
      <c r="P1709" t="str">
        <f>IFERROR(VLOOKUP(O1709,Sheet6!A:B,2,0),"")</f>
        <v/>
      </c>
      <c r="Q1709">
        <f>Sheet9!A1144</f>
        <v>0</v>
      </c>
      <c r="R1709" t="str">
        <f t="shared" si="143"/>
        <v/>
      </c>
      <c r="S1709">
        <f>Sheet9!B1144</f>
        <v>0</v>
      </c>
      <c r="T1709" t="s">
        <v>197</v>
      </c>
      <c r="U1709" t="s">
        <v>198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Sheet9!D1145</f>
        <v>0</v>
      </c>
      <c r="O1710">
        <f>Sheet9!E1145</f>
        <v>0</v>
      </c>
      <c r="P1710" t="str">
        <f>IFERROR(VLOOKUP(O1710,Sheet6!A:B,2,0),"")</f>
        <v/>
      </c>
      <c r="Q1710">
        <f>Sheet9!A1145</f>
        <v>0</v>
      </c>
      <c r="R1710" t="str">
        <f t="shared" si="143"/>
        <v/>
      </c>
      <c r="S1710">
        <f>Sheet9!B1145</f>
        <v>0</v>
      </c>
      <c r="T1710" t="s">
        <v>197</v>
      </c>
      <c r="U1710" t="s">
        <v>198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Sheet9!D1146</f>
        <v>0</v>
      </c>
      <c r="O1711">
        <f>Sheet9!E1146</f>
        <v>0</v>
      </c>
      <c r="P1711" t="str">
        <f>IFERROR(VLOOKUP(O1711,Sheet6!A:B,2,0),"")</f>
        <v/>
      </c>
      <c r="Q1711">
        <f>Sheet9!A1146</f>
        <v>0</v>
      </c>
      <c r="R1711" t="str">
        <f t="shared" si="143"/>
        <v/>
      </c>
      <c r="S1711">
        <f>Sheet9!B1146</f>
        <v>0</v>
      </c>
      <c r="T1711" t="s">
        <v>197</v>
      </c>
      <c r="U1711" t="s">
        <v>198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Sheet9!D1147</f>
        <v>0</v>
      </c>
      <c r="O1712">
        <f>Sheet9!E1147</f>
        <v>0</v>
      </c>
      <c r="P1712" t="str">
        <f>IFERROR(VLOOKUP(O1712,Sheet6!A:B,2,0),"")</f>
        <v/>
      </c>
      <c r="Q1712">
        <f>Sheet9!A1147</f>
        <v>0</v>
      </c>
      <c r="R1712" t="str">
        <f t="shared" si="143"/>
        <v/>
      </c>
      <c r="S1712">
        <f>Sheet9!B1147</f>
        <v>0</v>
      </c>
      <c r="T1712" t="s">
        <v>197</v>
      </c>
      <c r="U1712" t="s">
        <v>198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Sheet9!D1148</f>
        <v>0</v>
      </c>
      <c r="O1713">
        <f>Sheet9!E1148</f>
        <v>0</v>
      </c>
      <c r="P1713" t="str">
        <f>IFERROR(VLOOKUP(O1713,Sheet6!A:B,2,0),"")</f>
        <v/>
      </c>
      <c r="Q1713">
        <f>Sheet9!A1148</f>
        <v>0</v>
      </c>
      <c r="R1713" t="str">
        <f t="shared" si="143"/>
        <v/>
      </c>
      <c r="S1713">
        <f>Sheet9!B1148</f>
        <v>0</v>
      </c>
      <c r="T1713" t="s">
        <v>197</v>
      </c>
      <c r="U1713" t="s">
        <v>198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Sheet9!D1149</f>
        <v>0</v>
      </c>
      <c r="O1714">
        <f>Sheet9!E1149</f>
        <v>0</v>
      </c>
      <c r="P1714" t="str">
        <f>IFERROR(VLOOKUP(O1714,Sheet6!A:B,2,0),"")</f>
        <v/>
      </c>
      <c r="Q1714">
        <f>Sheet9!A1149</f>
        <v>0</v>
      </c>
      <c r="R1714" t="str">
        <f t="shared" si="143"/>
        <v/>
      </c>
      <c r="S1714">
        <f>Sheet9!B1149</f>
        <v>0</v>
      </c>
      <c r="T1714" t="s">
        <v>197</v>
      </c>
      <c r="U1714" t="s">
        <v>198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Sheet9!D1150</f>
        <v>0</v>
      </c>
      <c r="O1715">
        <f>Sheet9!E1150</f>
        <v>0</v>
      </c>
      <c r="P1715" t="str">
        <f>IFERROR(VLOOKUP(O1715,Sheet6!A:B,2,0),"")</f>
        <v/>
      </c>
      <c r="Q1715">
        <f>Sheet9!A1150</f>
        <v>0</v>
      </c>
      <c r="R1715" t="str">
        <f t="shared" si="143"/>
        <v/>
      </c>
      <c r="S1715">
        <f>Sheet9!B1150</f>
        <v>0</v>
      </c>
      <c r="T1715" t="s">
        <v>197</v>
      </c>
      <c r="U1715" t="s">
        <v>198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Sheet9!D1151</f>
        <v>0</v>
      </c>
      <c r="O1716">
        <f>Sheet9!E1151</f>
        <v>0</v>
      </c>
      <c r="P1716" t="str">
        <f>IFERROR(VLOOKUP(O1716,Sheet6!A:B,2,0),"")</f>
        <v/>
      </c>
      <c r="Q1716">
        <f>Sheet9!A1151</f>
        <v>0</v>
      </c>
      <c r="R1716" t="str">
        <f t="shared" si="143"/>
        <v/>
      </c>
      <c r="S1716">
        <f>Sheet9!B1151</f>
        <v>0</v>
      </c>
      <c r="T1716" t="s">
        <v>197</v>
      </c>
      <c r="U1716" t="s">
        <v>198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Sheet9!D1152</f>
        <v>0</v>
      </c>
      <c r="O1717">
        <f>Sheet9!E1152</f>
        <v>0</v>
      </c>
      <c r="P1717" t="str">
        <f>IFERROR(VLOOKUP(O1717,Sheet6!A:B,2,0),"")</f>
        <v/>
      </c>
      <c r="Q1717">
        <f>Sheet9!A1152</f>
        <v>0</v>
      </c>
      <c r="R1717" t="str">
        <f t="shared" si="143"/>
        <v/>
      </c>
      <c r="S1717">
        <f>Sheet9!B1152</f>
        <v>0</v>
      </c>
      <c r="T1717" t="s">
        <v>197</v>
      </c>
      <c r="U1717" t="s">
        <v>198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Sheet9!D1153</f>
        <v>0</v>
      </c>
      <c r="O1718">
        <f>Sheet9!E1153</f>
        <v>0</v>
      </c>
      <c r="P1718" t="str">
        <f>IFERROR(VLOOKUP(O1718,Sheet6!A:B,2,0),"")</f>
        <v/>
      </c>
      <c r="Q1718">
        <f>Sheet9!A1153</f>
        <v>0</v>
      </c>
      <c r="R1718" t="str">
        <f t="shared" si="143"/>
        <v/>
      </c>
      <c r="S1718">
        <f>Sheet9!B1153</f>
        <v>0</v>
      </c>
      <c r="T1718" t="s">
        <v>197</v>
      </c>
      <c r="U1718" t="s">
        <v>198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Sheet9!D1154</f>
        <v>0</v>
      </c>
      <c r="O1719">
        <f>Sheet9!E1154</f>
        <v>0</v>
      </c>
      <c r="P1719" t="str">
        <f>IFERROR(VLOOKUP(O1719,Sheet6!A:B,2,0),"")</f>
        <v/>
      </c>
      <c r="Q1719">
        <f>Sheet9!A1154</f>
        <v>0</v>
      </c>
      <c r="R1719" t="str">
        <f t="shared" si="143"/>
        <v/>
      </c>
      <c r="S1719">
        <f>Sheet9!B1154</f>
        <v>0</v>
      </c>
      <c r="T1719" t="s">
        <v>197</v>
      </c>
      <c r="U1719" t="s">
        <v>198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Sheet9!D1155</f>
        <v>0</v>
      </c>
      <c r="O1720">
        <f>Sheet9!E1155</f>
        <v>0</v>
      </c>
      <c r="P1720" t="str">
        <f>IFERROR(VLOOKUP(O1720,Sheet6!A:B,2,0),"")</f>
        <v/>
      </c>
      <c r="Q1720">
        <f>Sheet9!A1155</f>
        <v>0</v>
      </c>
      <c r="R1720" t="str">
        <f t="shared" si="143"/>
        <v/>
      </c>
      <c r="S1720">
        <f>Sheet9!B1155</f>
        <v>0</v>
      </c>
      <c r="T1720" t="s">
        <v>197</v>
      </c>
      <c r="U1720" t="s">
        <v>198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Sheet9!D1156</f>
        <v>0</v>
      </c>
      <c r="O1721">
        <f>Sheet9!E1156</f>
        <v>0</v>
      </c>
      <c r="P1721" t="str">
        <f>IFERROR(VLOOKUP(O1721,Sheet6!A:B,2,0),"")</f>
        <v/>
      </c>
      <c r="Q1721">
        <f>Sheet9!A1156</f>
        <v>0</v>
      </c>
      <c r="R1721" t="str">
        <f t="shared" si="143"/>
        <v/>
      </c>
      <c r="S1721">
        <f>Sheet9!B1156</f>
        <v>0</v>
      </c>
      <c r="T1721" t="s">
        <v>197</v>
      </c>
      <c r="U1721" t="s">
        <v>198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Sheet9!D1157</f>
        <v>0</v>
      </c>
      <c r="O1722">
        <f>Sheet9!E1157</f>
        <v>0</v>
      </c>
      <c r="P1722" t="str">
        <f>IFERROR(VLOOKUP(O1722,Sheet6!A:B,2,0),"")</f>
        <v/>
      </c>
      <c r="Q1722">
        <f>Sheet9!A1157</f>
        <v>0</v>
      </c>
      <c r="R1722" t="str">
        <f t="shared" si="143"/>
        <v/>
      </c>
      <c r="S1722">
        <f>Sheet9!B1157</f>
        <v>0</v>
      </c>
      <c r="T1722" t="s">
        <v>197</v>
      </c>
      <c r="U1722" t="s">
        <v>198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Sheet9!D1158</f>
        <v>0</v>
      </c>
      <c r="O1723">
        <f>Sheet9!E1158</f>
        <v>0</v>
      </c>
      <c r="P1723" t="str">
        <f>IFERROR(VLOOKUP(O1723,Sheet6!A:B,2,0),"")</f>
        <v/>
      </c>
      <c r="Q1723">
        <f>Sheet9!A1158</f>
        <v>0</v>
      </c>
      <c r="R1723" t="str">
        <f t="shared" ref="R1723:R1786" si="148">IFERROR(VLOOKUP(Q1723,AG:AH,2,0),"")</f>
        <v/>
      </c>
      <c r="S1723">
        <f>Sheet9!B1158</f>
        <v>0</v>
      </c>
      <c r="T1723" t="s">
        <v>197</v>
      </c>
      <c r="U1723" t="s">
        <v>198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Sheet9!D1159</f>
        <v>0</v>
      </c>
      <c r="O1724">
        <f>Sheet9!E1159</f>
        <v>0</v>
      </c>
      <c r="P1724" t="str">
        <f>IFERROR(VLOOKUP(O1724,Sheet6!A:B,2,0),"")</f>
        <v/>
      </c>
      <c r="Q1724">
        <f>Sheet9!A1159</f>
        <v>0</v>
      </c>
      <c r="R1724" t="str">
        <f t="shared" si="148"/>
        <v/>
      </c>
      <c r="S1724">
        <f>Sheet9!B1159</f>
        <v>0</v>
      </c>
      <c r="T1724" t="s">
        <v>197</v>
      </c>
      <c r="U1724" t="s">
        <v>198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Sheet9!D1160</f>
        <v>0</v>
      </c>
      <c r="O1725">
        <f>Sheet9!E1160</f>
        <v>0</v>
      </c>
      <c r="P1725" t="str">
        <f>IFERROR(VLOOKUP(O1725,Sheet6!A:B,2,0),"")</f>
        <v/>
      </c>
      <c r="Q1725">
        <f>Sheet9!A1160</f>
        <v>0</v>
      </c>
      <c r="R1725" t="str">
        <f t="shared" si="148"/>
        <v/>
      </c>
      <c r="S1725">
        <f>Sheet9!B1160</f>
        <v>0</v>
      </c>
      <c r="T1725" t="s">
        <v>197</v>
      </c>
      <c r="U1725" t="s">
        <v>198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Sheet9!D1161</f>
        <v>0</v>
      </c>
      <c r="O1726">
        <f>Sheet9!E1161</f>
        <v>0</v>
      </c>
      <c r="P1726" t="str">
        <f>IFERROR(VLOOKUP(O1726,Sheet6!A:B,2,0),"")</f>
        <v/>
      </c>
      <c r="Q1726">
        <f>Sheet9!A1161</f>
        <v>0</v>
      </c>
      <c r="R1726" t="str">
        <f t="shared" si="148"/>
        <v/>
      </c>
      <c r="S1726">
        <f>Sheet9!B1161</f>
        <v>0</v>
      </c>
      <c r="T1726" t="s">
        <v>197</v>
      </c>
      <c r="U1726" t="s">
        <v>198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Sheet9!D1162</f>
        <v>0</v>
      </c>
      <c r="O1727">
        <f>Sheet9!E1162</f>
        <v>0</v>
      </c>
      <c r="P1727" t="str">
        <f>IFERROR(VLOOKUP(O1727,Sheet6!A:B,2,0),"")</f>
        <v/>
      </c>
      <c r="Q1727">
        <f>Sheet9!A1162</f>
        <v>0</v>
      </c>
      <c r="R1727" t="str">
        <f t="shared" si="148"/>
        <v/>
      </c>
      <c r="S1727">
        <f>Sheet9!B1162</f>
        <v>0</v>
      </c>
      <c r="T1727" t="s">
        <v>197</v>
      </c>
      <c r="U1727" t="s">
        <v>198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Sheet9!D1163</f>
        <v>0</v>
      </c>
      <c r="O1728">
        <f>Sheet9!E1163</f>
        <v>0</v>
      </c>
      <c r="P1728" t="str">
        <f>IFERROR(VLOOKUP(O1728,Sheet6!A:B,2,0),"")</f>
        <v/>
      </c>
      <c r="Q1728">
        <f>Sheet9!A1163</f>
        <v>0</v>
      </c>
      <c r="R1728" t="str">
        <f t="shared" si="148"/>
        <v/>
      </c>
      <c r="S1728">
        <f>Sheet9!B1163</f>
        <v>0</v>
      </c>
      <c r="T1728" t="s">
        <v>197</v>
      </c>
      <c r="U1728" t="s">
        <v>198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Sheet9!D1164</f>
        <v>0</v>
      </c>
      <c r="O1729">
        <f>Sheet9!E1164</f>
        <v>0</v>
      </c>
      <c r="P1729" t="str">
        <f>IFERROR(VLOOKUP(O1729,Sheet6!A:B,2,0),"")</f>
        <v/>
      </c>
      <c r="Q1729">
        <f>Sheet9!A1164</f>
        <v>0</v>
      </c>
      <c r="R1729" t="str">
        <f t="shared" si="148"/>
        <v/>
      </c>
      <c r="S1729">
        <f>Sheet9!B1164</f>
        <v>0</v>
      </c>
      <c r="T1729" t="s">
        <v>197</v>
      </c>
      <c r="U1729" t="s">
        <v>198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Sheet9!D1165</f>
        <v>0</v>
      </c>
      <c r="O1730">
        <f>Sheet9!E1165</f>
        <v>0</v>
      </c>
      <c r="P1730" t="str">
        <f>IFERROR(VLOOKUP(O1730,Sheet6!A:B,2,0),"")</f>
        <v/>
      </c>
      <c r="Q1730">
        <f>Sheet9!A1165</f>
        <v>0</v>
      </c>
      <c r="R1730" t="str">
        <f t="shared" si="148"/>
        <v/>
      </c>
      <c r="S1730">
        <f>Sheet9!B1165</f>
        <v>0</v>
      </c>
      <c r="T1730" t="s">
        <v>197</v>
      </c>
      <c r="U1730" t="s">
        <v>198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Sheet9!D1166</f>
        <v>0</v>
      </c>
      <c r="O1731">
        <f>Sheet9!E1166</f>
        <v>0</v>
      </c>
      <c r="P1731" t="str">
        <f>IFERROR(VLOOKUP(O1731,Sheet6!A:B,2,0),"")</f>
        <v/>
      </c>
      <c r="Q1731">
        <f>Sheet9!A1166</f>
        <v>0</v>
      </c>
      <c r="R1731" t="str">
        <f t="shared" si="148"/>
        <v/>
      </c>
      <c r="S1731">
        <f>Sheet9!B1166</f>
        <v>0</v>
      </c>
      <c r="T1731" t="s">
        <v>197</v>
      </c>
      <c r="U1731" t="s">
        <v>198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Sheet9!D1167</f>
        <v>0</v>
      </c>
      <c r="O1732">
        <f>Sheet9!E1167</f>
        <v>0</v>
      </c>
      <c r="P1732" t="str">
        <f>IFERROR(VLOOKUP(O1732,Sheet6!A:B,2,0),"")</f>
        <v/>
      </c>
      <c r="Q1732">
        <f>Sheet9!A1167</f>
        <v>0</v>
      </c>
      <c r="R1732" t="str">
        <f t="shared" si="148"/>
        <v/>
      </c>
      <c r="S1732">
        <f>Sheet9!B1167</f>
        <v>0</v>
      </c>
      <c r="T1732" t="s">
        <v>197</v>
      </c>
      <c r="U1732" t="s">
        <v>198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Sheet9!D1168</f>
        <v>0</v>
      </c>
      <c r="O1733">
        <f>Sheet9!E1168</f>
        <v>0</v>
      </c>
      <c r="P1733" t="str">
        <f>IFERROR(VLOOKUP(O1733,Sheet6!A:B,2,0),"")</f>
        <v/>
      </c>
      <c r="Q1733">
        <f>Sheet9!A1168</f>
        <v>0</v>
      </c>
      <c r="R1733" t="str">
        <f t="shared" si="148"/>
        <v/>
      </c>
      <c r="S1733">
        <f>Sheet9!B1168</f>
        <v>0</v>
      </c>
      <c r="T1733" t="s">
        <v>197</v>
      </c>
      <c r="U1733" t="s">
        <v>198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Sheet9!D1169</f>
        <v>0</v>
      </c>
      <c r="O1734">
        <f>Sheet9!E1169</f>
        <v>0</v>
      </c>
      <c r="P1734" t="str">
        <f>IFERROR(VLOOKUP(O1734,Sheet6!A:B,2,0),"")</f>
        <v/>
      </c>
      <c r="Q1734">
        <f>Sheet9!A1169</f>
        <v>0</v>
      </c>
      <c r="R1734" t="str">
        <f t="shared" si="148"/>
        <v/>
      </c>
      <c r="S1734">
        <f>Sheet9!B1169</f>
        <v>0</v>
      </c>
      <c r="T1734" t="s">
        <v>197</v>
      </c>
      <c r="U1734" t="s">
        <v>198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Sheet9!D1170</f>
        <v>0</v>
      </c>
      <c r="O1735">
        <f>Sheet9!E1170</f>
        <v>0</v>
      </c>
      <c r="P1735" t="str">
        <f>IFERROR(VLOOKUP(O1735,Sheet6!A:B,2,0),"")</f>
        <v/>
      </c>
      <c r="Q1735">
        <f>Sheet9!A1170</f>
        <v>0</v>
      </c>
      <c r="R1735" t="str">
        <f t="shared" si="148"/>
        <v/>
      </c>
      <c r="S1735">
        <f>Sheet9!B1170</f>
        <v>0</v>
      </c>
      <c r="T1735" t="s">
        <v>197</v>
      </c>
      <c r="U1735" t="s">
        <v>198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Sheet9!D1171</f>
        <v>0</v>
      </c>
      <c r="O1736">
        <f>Sheet9!E1171</f>
        <v>0</v>
      </c>
      <c r="P1736" t="str">
        <f>IFERROR(VLOOKUP(O1736,Sheet6!A:B,2,0),"")</f>
        <v/>
      </c>
      <c r="Q1736">
        <f>Sheet9!A1171</f>
        <v>0</v>
      </c>
      <c r="R1736" t="str">
        <f t="shared" si="148"/>
        <v/>
      </c>
      <c r="S1736">
        <f>Sheet9!B1171</f>
        <v>0</v>
      </c>
      <c r="T1736" t="s">
        <v>197</v>
      </c>
      <c r="U1736" t="s">
        <v>198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Sheet9!D1172</f>
        <v>0</v>
      </c>
      <c r="O1737">
        <f>Sheet9!E1172</f>
        <v>0</v>
      </c>
      <c r="P1737" t="str">
        <f>IFERROR(VLOOKUP(O1737,Sheet6!A:B,2,0),"")</f>
        <v/>
      </c>
      <c r="Q1737">
        <f>Sheet9!A1172</f>
        <v>0</v>
      </c>
      <c r="R1737" t="str">
        <f t="shared" si="148"/>
        <v/>
      </c>
      <c r="S1737">
        <f>Sheet9!B1172</f>
        <v>0</v>
      </c>
      <c r="T1737" t="s">
        <v>197</v>
      </c>
      <c r="U1737" t="s">
        <v>198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Sheet9!D1173</f>
        <v>0</v>
      </c>
      <c r="O1738">
        <f>Sheet9!E1173</f>
        <v>0</v>
      </c>
      <c r="P1738" t="str">
        <f>IFERROR(VLOOKUP(O1738,Sheet6!A:B,2,0),"")</f>
        <v/>
      </c>
      <c r="Q1738">
        <f>Sheet9!A1173</f>
        <v>0</v>
      </c>
      <c r="R1738" t="str">
        <f t="shared" si="148"/>
        <v/>
      </c>
      <c r="S1738">
        <f>Sheet9!B1173</f>
        <v>0</v>
      </c>
      <c r="T1738" t="s">
        <v>197</v>
      </c>
      <c r="U1738" t="s">
        <v>198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Sheet9!D1174</f>
        <v>0</v>
      </c>
      <c r="O1739">
        <f>Sheet9!E1174</f>
        <v>0</v>
      </c>
      <c r="P1739" t="str">
        <f>IFERROR(VLOOKUP(O1739,Sheet6!A:B,2,0),"")</f>
        <v/>
      </c>
      <c r="Q1739">
        <f>Sheet9!A1174</f>
        <v>0</v>
      </c>
      <c r="R1739" t="str">
        <f t="shared" si="148"/>
        <v/>
      </c>
      <c r="S1739">
        <f>Sheet9!B1174</f>
        <v>0</v>
      </c>
      <c r="T1739" t="s">
        <v>197</v>
      </c>
      <c r="U1739" t="s">
        <v>198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Sheet9!D1175</f>
        <v>0</v>
      </c>
      <c r="O1740">
        <f>Sheet9!E1175</f>
        <v>0</v>
      </c>
      <c r="P1740" t="str">
        <f>IFERROR(VLOOKUP(O1740,Sheet6!A:B,2,0),"")</f>
        <v/>
      </c>
      <c r="Q1740">
        <f>Sheet9!A1175</f>
        <v>0</v>
      </c>
      <c r="R1740" t="str">
        <f t="shared" si="148"/>
        <v/>
      </c>
      <c r="S1740">
        <f>Sheet9!B1175</f>
        <v>0</v>
      </c>
      <c r="T1740" t="s">
        <v>197</v>
      </c>
      <c r="U1740" t="s">
        <v>198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Sheet9!D1176</f>
        <v>0</v>
      </c>
      <c r="O1741">
        <f>Sheet9!E1176</f>
        <v>0</v>
      </c>
      <c r="P1741" t="str">
        <f>IFERROR(VLOOKUP(O1741,Sheet6!A:B,2,0),"")</f>
        <v/>
      </c>
      <c r="Q1741">
        <f>Sheet9!A1176</f>
        <v>0</v>
      </c>
      <c r="R1741" t="str">
        <f t="shared" si="148"/>
        <v/>
      </c>
      <c r="S1741">
        <f>Sheet9!B1176</f>
        <v>0</v>
      </c>
      <c r="T1741" t="s">
        <v>197</v>
      </c>
      <c r="U1741" t="s">
        <v>198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Sheet9!D1177</f>
        <v>0</v>
      </c>
      <c r="O1742">
        <f>Sheet9!E1177</f>
        <v>0</v>
      </c>
      <c r="P1742" t="str">
        <f>IFERROR(VLOOKUP(O1742,Sheet6!A:B,2,0),"")</f>
        <v/>
      </c>
      <c r="Q1742">
        <f>Sheet9!A1177</f>
        <v>0</v>
      </c>
      <c r="R1742" t="str">
        <f t="shared" si="148"/>
        <v/>
      </c>
      <c r="S1742">
        <f>Sheet9!B1177</f>
        <v>0</v>
      </c>
      <c r="T1742" t="s">
        <v>197</v>
      </c>
      <c r="U1742" t="s">
        <v>198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Sheet9!D1178</f>
        <v>0</v>
      </c>
      <c r="O1743">
        <f>Sheet9!E1178</f>
        <v>0</v>
      </c>
      <c r="P1743" t="str">
        <f>IFERROR(VLOOKUP(O1743,Sheet6!A:B,2,0),"")</f>
        <v/>
      </c>
      <c r="Q1743">
        <f>Sheet9!A1178</f>
        <v>0</v>
      </c>
      <c r="R1743" t="str">
        <f t="shared" si="148"/>
        <v/>
      </c>
      <c r="S1743">
        <f>Sheet9!B1178</f>
        <v>0</v>
      </c>
      <c r="T1743" t="s">
        <v>197</v>
      </c>
      <c r="U1743" t="s">
        <v>198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Sheet9!D1179</f>
        <v>0</v>
      </c>
      <c r="O1744">
        <f>Sheet9!E1179</f>
        <v>0</v>
      </c>
      <c r="P1744" t="str">
        <f>IFERROR(VLOOKUP(O1744,Sheet6!A:B,2,0),"")</f>
        <v/>
      </c>
      <c r="Q1744">
        <f>Sheet9!A1179</f>
        <v>0</v>
      </c>
      <c r="R1744" t="str">
        <f t="shared" si="148"/>
        <v/>
      </c>
      <c r="S1744">
        <f>Sheet9!B1179</f>
        <v>0</v>
      </c>
      <c r="T1744" t="s">
        <v>197</v>
      </c>
      <c r="U1744" t="s">
        <v>198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Sheet9!D1180</f>
        <v>0</v>
      </c>
      <c r="O1745">
        <f>Sheet9!E1180</f>
        <v>0</v>
      </c>
      <c r="P1745" t="str">
        <f>IFERROR(VLOOKUP(O1745,Sheet6!A:B,2,0),"")</f>
        <v/>
      </c>
      <c r="Q1745">
        <f>Sheet9!A1180</f>
        <v>0</v>
      </c>
      <c r="R1745" t="str">
        <f t="shared" si="148"/>
        <v/>
      </c>
      <c r="S1745">
        <f>Sheet9!B1180</f>
        <v>0</v>
      </c>
      <c r="T1745" t="s">
        <v>197</v>
      </c>
      <c r="U1745" t="s">
        <v>198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Sheet9!D1181</f>
        <v>0</v>
      </c>
      <c r="O1746">
        <f>Sheet9!E1181</f>
        <v>0</v>
      </c>
      <c r="P1746" t="str">
        <f>IFERROR(VLOOKUP(O1746,Sheet6!A:B,2,0),"")</f>
        <v/>
      </c>
      <c r="Q1746">
        <f>Sheet9!A1181</f>
        <v>0</v>
      </c>
      <c r="R1746" t="str">
        <f t="shared" si="148"/>
        <v/>
      </c>
      <c r="S1746">
        <f>Sheet9!B1181</f>
        <v>0</v>
      </c>
      <c r="T1746" t="s">
        <v>197</v>
      </c>
      <c r="U1746" t="s">
        <v>198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Sheet9!D1182</f>
        <v>0</v>
      </c>
      <c r="O1747">
        <f>Sheet9!E1182</f>
        <v>0</v>
      </c>
      <c r="P1747" t="str">
        <f>IFERROR(VLOOKUP(O1747,Sheet6!A:B,2,0),"")</f>
        <v/>
      </c>
      <c r="Q1747">
        <f>Sheet9!A1182</f>
        <v>0</v>
      </c>
      <c r="R1747" t="str">
        <f t="shared" si="148"/>
        <v/>
      </c>
      <c r="S1747">
        <f>Sheet9!B1182</f>
        <v>0</v>
      </c>
      <c r="T1747" t="s">
        <v>197</v>
      </c>
      <c r="U1747" t="s">
        <v>198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Sheet9!D1183</f>
        <v>0</v>
      </c>
      <c r="O1748">
        <f>Sheet9!E1183</f>
        <v>0</v>
      </c>
      <c r="P1748" t="str">
        <f>IFERROR(VLOOKUP(O1748,Sheet6!A:B,2,0),"")</f>
        <v/>
      </c>
      <c r="Q1748">
        <f>Sheet9!A1183</f>
        <v>0</v>
      </c>
      <c r="R1748" t="str">
        <f t="shared" si="148"/>
        <v/>
      </c>
      <c r="S1748">
        <f>Sheet9!B1183</f>
        <v>0</v>
      </c>
      <c r="T1748" t="s">
        <v>197</v>
      </c>
      <c r="U1748" t="s">
        <v>198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Sheet9!D1184</f>
        <v>0</v>
      </c>
      <c r="O1749">
        <f>Sheet9!E1184</f>
        <v>0</v>
      </c>
      <c r="P1749" t="str">
        <f>IFERROR(VLOOKUP(O1749,Sheet6!A:B,2,0),"")</f>
        <v/>
      </c>
      <c r="Q1749">
        <f>Sheet9!A1184</f>
        <v>0</v>
      </c>
      <c r="R1749" t="str">
        <f t="shared" si="148"/>
        <v/>
      </c>
      <c r="S1749">
        <f>Sheet9!B1184</f>
        <v>0</v>
      </c>
      <c r="T1749" t="s">
        <v>197</v>
      </c>
      <c r="U1749" t="s">
        <v>198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Sheet9!D1185</f>
        <v>0</v>
      </c>
      <c r="O1750">
        <f>Sheet9!E1185</f>
        <v>0</v>
      </c>
      <c r="P1750" t="str">
        <f>IFERROR(VLOOKUP(O1750,Sheet6!A:B,2,0),"")</f>
        <v/>
      </c>
      <c r="Q1750">
        <f>Sheet9!A1185</f>
        <v>0</v>
      </c>
      <c r="R1750" t="str">
        <f t="shared" si="148"/>
        <v/>
      </c>
      <c r="S1750">
        <f>Sheet9!B1185</f>
        <v>0</v>
      </c>
      <c r="T1750" t="s">
        <v>197</v>
      </c>
      <c r="U1750" t="s">
        <v>198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Sheet9!D1186</f>
        <v>0</v>
      </c>
      <c r="O1751">
        <f>Sheet9!E1186</f>
        <v>0</v>
      </c>
      <c r="P1751" t="str">
        <f>IFERROR(VLOOKUP(O1751,Sheet6!A:B,2,0),"")</f>
        <v/>
      </c>
      <c r="Q1751">
        <f>Sheet9!A1186</f>
        <v>0</v>
      </c>
      <c r="R1751" t="str">
        <f t="shared" si="148"/>
        <v/>
      </c>
      <c r="S1751">
        <f>Sheet9!B1186</f>
        <v>0</v>
      </c>
      <c r="T1751" t="s">
        <v>197</v>
      </c>
      <c r="U1751" t="s">
        <v>198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Sheet9!D1187</f>
        <v>0</v>
      </c>
      <c r="O1752">
        <f>Sheet9!E1187</f>
        <v>0</v>
      </c>
      <c r="P1752" t="str">
        <f>IFERROR(VLOOKUP(O1752,Sheet6!A:B,2,0),"")</f>
        <v/>
      </c>
      <c r="Q1752">
        <f>Sheet9!A1187</f>
        <v>0</v>
      </c>
      <c r="R1752" t="str">
        <f t="shared" si="148"/>
        <v/>
      </c>
      <c r="S1752">
        <f>Sheet9!B1187</f>
        <v>0</v>
      </c>
      <c r="T1752" t="s">
        <v>197</v>
      </c>
      <c r="U1752" t="s">
        <v>198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Sheet9!D1188</f>
        <v>0</v>
      </c>
      <c r="O1753">
        <f>Sheet9!E1188</f>
        <v>0</v>
      </c>
      <c r="P1753" t="str">
        <f>IFERROR(VLOOKUP(O1753,Sheet6!A:B,2,0),"")</f>
        <v/>
      </c>
      <c r="Q1753">
        <f>Sheet9!A1188</f>
        <v>0</v>
      </c>
      <c r="R1753" t="str">
        <f t="shared" si="148"/>
        <v/>
      </c>
      <c r="S1753">
        <f>Sheet9!B1188</f>
        <v>0</v>
      </c>
      <c r="T1753" t="s">
        <v>197</v>
      </c>
      <c r="U1753" t="s">
        <v>198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Sheet9!D1189</f>
        <v>0</v>
      </c>
      <c r="O1754">
        <f>Sheet9!E1189</f>
        <v>0</v>
      </c>
      <c r="P1754" t="str">
        <f>IFERROR(VLOOKUP(O1754,Sheet6!A:B,2,0),"")</f>
        <v/>
      </c>
      <c r="Q1754">
        <f>Sheet9!A1189</f>
        <v>0</v>
      </c>
      <c r="R1754" t="str">
        <f t="shared" si="148"/>
        <v/>
      </c>
      <c r="S1754">
        <f>Sheet9!B1189</f>
        <v>0</v>
      </c>
      <c r="T1754" t="s">
        <v>197</v>
      </c>
      <c r="U1754" t="s">
        <v>198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Sheet9!D1190</f>
        <v>0</v>
      </c>
      <c r="O1755">
        <f>Sheet9!E1190</f>
        <v>0</v>
      </c>
      <c r="P1755" t="str">
        <f>IFERROR(VLOOKUP(O1755,Sheet6!A:B,2,0),"")</f>
        <v/>
      </c>
      <c r="Q1755">
        <f>Sheet9!A1190</f>
        <v>0</v>
      </c>
      <c r="R1755" t="str">
        <f t="shared" si="148"/>
        <v/>
      </c>
      <c r="S1755">
        <f>Sheet9!B1190</f>
        <v>0</v>
      </c>
      <c r="T1755" t="s">
        <v>197</v>
      </c>
      <c r="U1755" t="s">
        <v>198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Sheet9!D1191</f>
        <v>0</v>
      </c>
      <c r="O1756">
        <f>Sheet9!E1191</f>
        <v>0</v>
      </c>
      <c r="P1756" t="str">
        <f>IFERROR(VLOOKUP(O1756,Sheet6!A:B,2,0),"")</f>
        <v/>
      </c>
      <c r="Q1756">
        <f>Sheet9!A1191</f>
        <v>0</v>
      </c>
      <c r="R1756" t="str">
        <f t="shared" si="148"/>
        <v/>
      </c>
      <c r="S1756">
        <f>Sheet9!B1191</f>
        <v>0</v>
      </c>
      <c r="T1756" t="s">
        <v>197</v>
      </c>
      <c r="U1756" t="s">
        <v>198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Sheet9!D1192</f>
        <v>0</v>
      </c>
      <c r="O1757">
        <f>Sheet9!E1192</f>
        <v>0</v>
      </c>
      <c r="P1757" t="str">
        <f>IFERROR(VLOOKUP(O1757,Sheet6!A:B,2,0),"")</f>
        <v/>
      </c>
      <c r="Q1757">
        <f>Sheet9!A1192</f>
        <v>0</v>
      </c>
      <c r="R1757" t="str">
        <f t="shared" si="148"/>
        <v/>
      </c>
      <c r="S1757">
        <f>Sheet9!B1192</f>
        <v>0</v>
      </c>
      <c r="T1757" t="s">
        <v>197</v>
      </c>
      <c r="U1757" t="s">
        <v>198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Sheet9!D1193</f>
        <v>0</v>
      </c>
      <c r="O1758">
        <f>Sheet9!E1193</f>
        <v>0</v>
      </c>
      <c r="P1758" t="str">
        <f>IFERROR(VLOOKUP(O1758,Sheet6!A:B,2,0),"")</f>
        <v/>
      </c>
      <c r="Q1758">
        <f>Sheet9!A1193</f>
        <v>0</v>
      </c>
      <c r="R1758" t="str">
        <f t="shared" si="148"/>
        <v/>
      </c>
      <c r="S1758">
        <f>Sheet9!B1193</f>
        <v>0</v>
      </c>
      <c r="T1758" t="s">
        <v>197</v>
      </c>
      <c r="U1758" t="s">
        <v>198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Sheet9!D1194</f>
        <v>0</v>
      </c>
      <c r="O1759">
        <f>Sheet9!E1194</f>
        <v>0</v>
      </c>
      <c r="P1759" t="str">
        <f>IFERROR(VLOOKUP(O1759,Sheet6!A:B,2,0),"")</f>
        <v/>
      </c>
      <c r="Q1759">
        <f>Sheet9!A1194</f>
        <v>0</v>
      </c>
      <c r="R1759" t="str">
        <f t="shared" si="148"/>
        <v/>
      </c>
      <c r="S1759">
        <f>Sheet9!B1194</f>
        <v>0</v>
      </c>
      <c r="T1759" t="s">
        <v>197</v>
      </c>
      <c r="U1759" t="s">
        <v>198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Sheet9!D1195</f>
        <v>0</v>
      </c>
      <c r="O1760">
        <f>Sheet9!E1195</f>
        <v>0</v>
      </c>
      <c r="P1760" t="str">
        <f>IFERROR(VLOOKUP(O1760,Sheet6!A:B,2,0),"")</f>
        <v/>
      </c>
      <c r="Q1760">
        <f>Sheet9!A1195</f>
        <v>0</v>
      </c>
      <c r="R1760" t="str">
        <f t="shared" si="148"/>
        <v/>
      </c>
      <c r="S1760">
        <f>Sheet9!B1195</f>
        <v>0</v>
      </c>
      <c r="T1760" t="s">
        <v>197</v>
      </c>
      <c r="U1760" t="s">
        <v>198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Sheet9!D1196</f>
        <v>0</v>
      </c>
      <c r="O1761">
        <f>Sheet9!E1196</f>
        <v>0</v>
      </c>
      <c r="P1761" t="str">
        <f>IFERROR(VLOOKUP(O1761,Sheet6!A:B,2,0),"")</f>
        <v/>
      </c>
      <c r="Q1761">
        <f>Sheet9!A1196</f>
        <v>0</v>
      </c>
      <c r="R1761" t="str">
        <f t="shared" si="148"/>
        <v/>
      </c>
      <c r="S1761">
        <f>Sheet9!B1196</f>
        <v>0</v>
      </c>
      <c r="T1761" t="s">
        <v>197</v>
      </c>
      <c r="U1761" t="s">
        <v>198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Sheet9!D1197</f>
        <v>0</v>
      </c>
      <c r="O1762">
        <f>Sheet9!E1197</f>
        <v>0</v>
      </c>
      <c r="P1762" t="str">
        <f>IFERROR(VLOOKUP(O1762,Sheet6!A:B,2,0),"")</f>
        <v/>
      </c>
      <c r="Q1762">
        <f>Sheet9!A1197</f>
        <v>0</v>
      </c>
      <c r="R1762" t="str">
        <f t="shared" si="148"/>
        <v/>
      </c>
      <c r="S1762">
        <f>Sheet9!B1197</f>
        <v>0</v>
      </c>
      <c r="T1762" t="s">
        <v>197</v>
      </c>
      <c r="U1762" t="s">
        <v>198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Sheet9!D1198</f>
        <v>0</v>
      </c>
      <c r="O1763">
        <f>Sheet9!E1198</f>
        <v>0</v>
      </c>
      <c r="P1763" t="str">
        <f>IFERROR(VLOOKUP(O1763,Sheet6!A:B,2,0),"")</f>
        <v/>
      </c>
      <c r="Q1763">
        <f>Sheet9!A1198</f>
        <v>0</v>
      </c>
      <c r="R1763" t="str">
        <f t="shared" si="148"/>
        <v/>
      </c>
      <c r="S1763">
        <f>Sheet9!B1198</f>
        <v>0</v>
      </c>
      <c r="T1763" t="s">
        <v>197</v>
      </c>
      <c r="U1763" t="s">
        <v>198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Sheet9!D1199</f>
        <v>0</v>
      </c>
      <c r="O1764">
        <f>Sheet9!E1199</f>
        <v>0</v>
      </c>
      <c r="P1764" t="str">
        <f>IFERROR(VLOOKUP(O1764,Sheet6!A:B,2,0),"")</f>
        <v/>
      </c>
      <c r="Q1764">
        <f>Sheet9!A1199</f>
        <v>0</v>
      </c>
      <c r="R1764" t="str">
        <f t="shared" si="148"/>
        <v/>
      </c>
      <c r="S1764">
        <f>Sheet9!B1199</f>
        <v>0</v>
      </c>
      <c r="T1764" t="s">
        <v>197</v>
      </c>
      <c r="U1764" t="s">
        <v>198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Sheet9!D1200</f>
        <v>0</v>
      </c>
      <c r="O1765">
        <f>Sheet9!E1200</f>
        <v>0</v>
      </c>
      <c r="P1765" t="str">
        <f>IFERROR(VLOOKUP(O1765,Sheet6!A:B,2,0),"")</f>
        <v/>
      </c>
      <c r="Q1765">
        <f>Sheet9!A1200</f>
        <v>0</v>
      </c>
      <c r="R1765" t="str">
        <f t="shared" si="148"/>
        <v/>
      </c>
      <c r="S1765">
        <f>Sheet9!B1200</f>
        <v>0</v>
      </c>
      <c r="T1765" t="s">
        <v>197</v>
      </c>
      <c r="U1765" t="s">
        <v>198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Sheet9!D1201</f>
        <v>0</v>
      </c>
      <c r="O1766">
        <f>Sheet9!E1201</f>
        <v>0</v>
      </c>
      <c r="P1766" t="str">
        <f>IFERROR(VLOOKUP(O1766,Sheet6!A:B,2,0),"")</f>
        <v/>
      </c>
      <c r="Q1766">
        <f>Sheet9!A1201</f>
        <v>0</v>
      </c>
      <c r="R1766" t="str">
        <f t="shared" si="148"/>
        <v/>
      </c>
      <c r="S1766">
        <f>Sheet9!B1201</f>
        <v>0</v>
      </c>
      <c r="T1766" t="s">
        <v>197</v>
      </c>
      <c r="U1766" t="s">
        <v>198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Sheet9!D1202</f>
        <v>0</v>
      </c>
      <c r="O1767">
        <f>Sheet9!E1202</f>
        <v>0</v>
      </c>
      <c r="P1767" t="str">
        <f>IFERROR(VLOOKUP(O1767,Sheet6!A:B,2,0),"")</f>
        <v/>
      </c>
      <c r="Q1767">
        <f>Sheet9!A1202</f>
        <v>0</v>
      </c>
      <c r="R1767" t="str">
        <f t="shared" si="148"/>
        <v/>
      </c>
      <c r="S1767">
        <f>Sheet9!B1202</f>
        <v>0</v>
      </c>
      <c r="T1767" t="s">
        <v>197</v>
      </c>
      <c r="U1767" t="s">
        <v>198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Sheet9!D1203</f>
        <v>0</v>
      </c>
      <c r="O1768">
        <f>Sheet9!E1203</f>
        <v>0</v>
      </c>
      <c r="P1768" t="str">
        <f>IFERROR(VLOOKUP(O1768,Sheet6!A:B,2,0),"")</f>
        <v/>
      </c>
      <c r="Q1768">
        <f>Sheet9!A1203</f>
        <v>0</v>
      </c>
      <c r="R1768" t="str">
        <f t="shared" si="148"/>
        <v/>
      </c>
      <c r="S1768">
        <f>Sheet9!B1203</f>
        <v>0</v>
      </c>
      <c r="T1768" t="s">
        <v>197</v>
      </c>
      <c r="U1768" t="s">
        <v>198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Sheet9!D1204</f>
        <v>0</v>
      </c>
      <c r="O1769">
        <f>Sheet9!E1204</f>
        <v>0</v>
      </c>
      <c r="P1769" t="str">
        <f>IFERROR(VLOOKUP(O1769,Sheet6!A:B,2,0),"")</f>
        <v/>
      </c>
      <c r="Q1769">
        <f>Sheet9!A1204</f>
        <v>0</v>
      </c>
      <c r="R1769" t="str">
        <f t="shared" si="148"/>
        <v/>
      </c>
      <c r="S1769">
        <f>Sheet9!B1204</f>
        <v>0</v>
      </c>
      <c r="T1769" t="s">
        <v>197</v>
      </c>
      <c r="U1769" t="s">
        <v>198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Sheet9!D1205</f>
        <v>0</v>
      </c>
      <c r="O1770">
        <f>Sheet9!E1205</f>
        <v>0</v>
      </c>
      <c r="P1770" t="str">
        <f>IFERROR(VLOOKUP(O1770,Sheet6!A:B,2,0),"")</f>
        <v/>
      </c>
      <c r="Q1770">
        <f>Sheet9!A1205</f>
        <v>0</v>
      </c>
      <c r="R1770" t="str">
        <f t="shared" si="148"/>
        <v/>
      </c>
      <c r="S1770">
        <f>Sheet9!B1205</f>
        <v>0</v>
      </c>
      <c r="T1770" t="s">
        <v>197</v>
      </c>
      <c r="U1770" t="s">
        <v>198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Sheet9!D1206</f>
        <v>0</v>
      </c>
      <c r="O1771">
        <f>Sheet9!E1206</f>
        <v>0</v>
      </c>
      <c r="P1771" t="str">
        <f>IFERROR(VLOOKUP(O1771,Sheet6!A:B,2,0),"")</f>
        <v/>
      </c>
      <c r="Q1771">
        <f>Sheet9!A1206</f>
        <v>0</v>
      </c>
      <c r="R1771" t="str">
        <f t="shared" si="148"/>
        <v/>
      </c>
      <c r="S1771">
        <f>Sheet9!B1206</f>
        <v>0</v>
      </c>
      <c r="T1771" t="s">
        <v>197</v>
      </c>
      <c r="U1771" t="s">
        <v>198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Sheet9!D1207</f>
        <v>0</v>
      </c>
      <c r="O1772">
        <f>Sheet9!E1207</f>
        <v>0</v>
      </c>
      <c r="P1772" t="str">
        <f>IFERROR(VLOOKUP(O1772,Sheet6!A:B,2,0),"")</f>
        <v/>
      </c>
      <c r="Q1772">
        <f>Sheet9!A1207</f>
        <v>0</v>
      </c>
      <c r="R1772" t="str">
        <f t="shared" si="148"/>
        <v/>
      </c>
      <c r="S1772">
        <f>Sheet9!B1207</f>
        <v>0</v>
      </c>
      <c r="T1772" t="s">
        <v>197</v>
      </c>
      <c r="U1772" t="s">
        <v>198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Sheet9!D1208</f>
        <v>0</v>
      </c>
      <c r="O1773">
        <f>Sheet9!E1208</f>
        <v>0</v>
      </c>
      <c r="P1773" t="str">
        <f>IFERROR(VLOOKUP(O1773,Sheet6!A:B,2,0),"")</f>
        <v/>
      </c>
      <c r="Q1773">
        <f>Sheet9!A1208</f>
        <v>0</v>
      </c>
      <c r="R1773" t="str">
        <f t="shared" si="148"/>
        <v/>
      </c>
      <c r="S1773">
        <f>Sheet9!B1208</f>
        <v>0</v>
      </c>
      <c r="T1773" t="s">
        <v>197</v>
      </c>
      <c r="U1773" t="s">
        <v>198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Sheet9!D1209</f>
        <v>0</v>
      </c>
      <c r="O1774">
        <f>Sheet9!E1209</f>
        <v>0</v>
      </c>
      <c r="P1774" t="str">
        <f>IFERROR(VLOOKUP(O1774,Sheet6!A:B,2,0),"")</f>
        <v/>
      </c>
      <c r="Q1774">
        <f>Sheet9!A1209</f>
        <v>0</v>
      </c>
      <c r="R1774" t="str">
        <f t="shared" si="148"/>
        <v/>
      </c>
      <c r="S1774">
        <f>Sheet9!B1209</f>
        <v>0</v>
      </c>
      <c r="T1774" t="s">
        <v>197</v>
      </c>
      <c r="U1774" t="s">
        <v>198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Sheet9!D1210</f>
        <v>0</v>
      </c>
      <c r="O1775">
        <f>Sheet9!E1210</f>
        <v>0</v>
      </c>
      <c r="P1775" t="str">
        <f>IFERROR(VLOOKUP(O1775,Sheet6!A:B,2,0),"")</f>
        <v/>
      </c>
      <c r="Q1775">
        <f>Sheet9!A1210</f>
        <v>0</v>
      </c>
      <c r="R1775" t="str">
        <f t="shared" si="148"/>
        <v/>
      </c>
      <c r="S1775">
        <f>Sheet9!B1210</f>
        <v>0</v>
      </c>
      <c r="T1775" t="s">
        <v>197</v>
      </c>
      <c r="U1775" t="s">
        <v>198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Sheet9!D1211</f>
        <v>0</v>
      </c>
      <c r="O1776">
        <f>Sheet9!E1211</f>
        <v>0</v>
      </c>
      <c r="P1776" t="str">
        <f>IFERROR(VLOOKUP(O1776,Sheet6!A:B,2,0),"")</f>
        <v/>
      </c>
      <c r="Q1776">
        <f>Sheet9!A1211</f>
        <v>0</v>
      </c>
      <c r="R1776" t="str">
        <f t="shared" si="148"/>
        <v/>
      </c>
      <c r="S1776">
        <f>Sheet9!B1211</f>
        <v>0</v>
      </c>
      <c r="T1776" t="s">
        <v>197</v>
      </c>
      <c r="U1776" t="s">
        <v>198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Sheet9!D1212</f>
        <v>0</v>
      </c>
      <c r="O1777">
        <f>Sheet9!E1212</f>
        <v>0</v>
      </c>
      <c r="P1777" t="str">
        <f>IFERROR(VLOOKUP(O1777,Sheet6!A:B,2,0),"")</f>
        <v/>
      </c>
      <c r="Q1777">
        <f>Sheet9!A1212</f>
        <v>0</v>
      </c>
      <c r="R1777" t="str">
        <f t="shared" si="148"/>
        <v/>
      </c>
      <c r="S1777">
        <f>Sheet9!B1212</f>
        <v>0</v>
      </c>
      <c r="T1777" t="s">
        <v>197</v>
      </c>
      <c r="U1777" t="s">
        <v>198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Sheet9!D1213</f>
        <v>0</v>
      </c>
      <c r="O1778">
        <f>Sheet9!E1213</f>
        <v>0</v>
      </c>
      <c r="P1778" t="str">
        <f>IFERROR(VLOOKUP(O1778,Sheet6!A:B,2,0),"")</f>
        <v/>
      </c>
      <c r="Q1778">
        <f>Sheet9!A1213</f>
        <v>0</v>
      </c>
      <c r="R1778" t="str">
        <f t="shared" si="148"/>
        <v/>
      </c>
      <c r="S1778">
        <f>Sheet9!B1213</f>
        <v>0</v>
      </c>
      <c r="T1778" t="s">
        <v>197</v>
      </c>
      <c r="U1778" t="s">
        <v>198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Sheet9!D1214</f>
        <v>0</v>
      </c>
      <c r="O1779">
        <f>Sheet9!E1214</f>
        <v>0</v>
      </c>
      <c r="P1779" t="str">
        <f>IFERROR(VLOOKUP(O1779,Sheet6!A:B,2,0),"")</f>
        <v/>
      </c>
      <c r="Q1779">
        <f>Sheet9!A1214</f>
        <v>0</v>
      </c>
      <c r="R1779" t="str">
        <f t="shared" si="148"/>
        <v/>
      </c>
      <c r="S1779">
        <f>Sheet9!B1214</f>
        <v>0</v>
      </c>
      <c r="T1779" t="s">
        <v>197</v>
      </c>
      <c r="U1779" t="s">
        <v>198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Sheet9!D1215</f>
        <v>0</v>
      </c>
      <c r="O1780">
        <f>Sheet9!E1215</f>
        <v>0</v>
      </c>
      <c r="P1780" t="str">
        <f>IFERROR(VLOOKUP(O1780,Sheet6!A:B,2,0),"")</f>
        <v/>
      </c>
      <c r="Q1780">
        <f>Sheet9!A1215</f>
        <v>0</v>
      </c>
      <c r="R1780" t="str">
        <f t="shared" si="148"/>
        <v/>
      </c>
      <c r="S1780">
        <f>Sheet9!B1215</f>
        <v>0</v>
      </c>
      <c r="T1780" t="s">
        <v>197</v>
      </c>
      <c r="U1780" t="s">
        <v>198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Sheet9!D1216</f>
        <v>0</v>
      </c>
      <c r="O1781">
        <f>Sheet9!E1216</f>
        <v>0</v>
      </c>
      <c r="P1781" t="str">
        <f>IFERROR(VLOOKUP(O1781,Sheet6!A:B,2,0),"")</f>
        <v/>
      </c>
      <c r="Q1781">
        <f>Sheet9!A1216</f>
        <v>0</v>
      </c>
      <c r="R1781" t="str">
        <f t="shared" si="148"/>
        <v/>
      </c>
      <c r="S1781">
        <f>Sheet9!B1216</f>
        <v>0</v>
      </c>
      <c r="T1781" t="s">
        <v>197</v>
      </c>
      <c r="U1781" t="s">
        <v>198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Sheet9!D1217</f>
        <v>0</v>
      </c>
      <c r="O1782">
        <f>Sheet9!E1217</f>
        <v>0</v>
      </c>
      <c r="P1782" t="str">
        <f>IFERROR(VLOOKUP(O1782,Sheet6!A:B,2,0),"")</f>
        <v/>
      </c>
      <c r="Q1782">
        <f>Sheet9!A1217</f>
        <v>0</v>
      </c>
      <c r="R1782" t="str">
        <f t="shared" si="148"/>
        <v/>
      </c>
      <c r="S1782">
        <f>Sheet9!B1217</f>
        <v>0</v>
      </c>
      <c r="T1782" t="s">
        <v>197</v>
      </c>
      <c r="U1782" t="s">
        <v>198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Sheet9!D1218</f>
        <v>0</v>
      </c>
      <c r="O1783">
        <f>Sheet9!E1218</f>
        <v>0</v>
      </c>
      <c r="P1783" t="str">
        <f>IFERROR(VLOOKUP(O1783,Sheet6!A:B,2,0),"")</f>
        <v/>
      </c>
      <c r="Q1783">
        <f>Sheet9!A1218</f>
        <v>0</v>
      </c>
      <c r="R1783" t="str">
        <f t="shared" si="148"/>
        <v/>
      </c>
      <c r="S1783">
        <f>Sheet9!B1218</f>
        <v>0</v>
      </c>
      <c r="T1783" t="s">
        <v>197</v>
      </c>
      <c r="U1783" t="s">
        <v>198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Sheet9!D1219</f>
        <v>0</v>
      </c>
      <c r="O1784">
        <f>Sheet9!E1219</f>
        <v>0</v>
      </c>
      <c r="P1784" t="str">
        <f>IFERROR(VLOOKUP(O1784,Sheet6!A:B,2,0),"")</f>
        <v/>
      </c>
      <c r="Q1784">
        <f>Sheet9!A1219</f>
        <v>0</v>
      </c>
      <c r="R1784" t="str">
        <f t="shared" si="148"/>
        <v/>
      </c>
      <c r="S1784">
        <f>Sheet9!B1219</f>
        <v>0</v>
      </c>
      <c r="T1784" t="s">
        <v>197</v>
      </c>
      <c r="U1784" t="s">
        <v>198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Sheet9!D1220</f>
        <v>0</v>
      </c>
      <c r="O1785">
        <f>Sheet9!E1220</f>
        <v>0</v>
      </c>
      <c r="P1785" t="str">
        <f>IFERROR(VLOOKUP(O1785,Sheet6!A:B,2,0),"")</f>
        <v/>
      </c>
      <c r="Q1785">
        <f>Sheet9!A1220</f>
        <v>0</v>
      </c>
      <c r="R1785" t="str">
        <f t="shared" si="148"/>
        <v/>
      </c>
      <c r="S1785">
        <f>Sheet9!B1220</f>
        <v>0</v>
      </c>
      <c r="T1785" t="s">
        <v>197</v>
      </c>
      <c r="U1785" t="s">
        <v>198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Sheet9!D1221</f>
        <v>0</v>
      </c>
      <c r="O1786">
        <f>Sheet9!E1221</f>
        <v>0</v>
      </c>
      <c r="P1786" t="str">
        <f>IFERROR(VLOOKUP(O1786,Sheet6!A:B,2,0),"")</f>
        <v/>
      </c>
      <c r="Q1786">
        <f>Sheet9!A1221</f>
        <v>0</v>
      </c>
      <c r="R1786" t="str">
        <f t="shared" si="148"/>
        <v/>
      </c>
      <c r="S1786">
        <f>Sheet9!B1221</f>
        <v>0</v>
      </c>
      <c r="T1786" t="s">
        <v>197</v>
      </c>
      <c r="U1786" t="s">
        <v>198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Sheet9!D1222</f>
        <v>0</v>
      </c>
      <c r="O1787">
        <f>Sheet9!E1222</f>
        <v>0</v>
      </c>
      <c r="P1787" t="str">
        <f>IFERROR(VLOOKUP(O1787,Sheet6!A:B,2,0),"")</f>
        <v/>
      </c>
      <c r="Q1787">
        <f>Sheet9!A1222</f>
        <v>0</v>
      </c>
      <c r="R1787" t="str">
        <f t="shared" ref="R1787:R1841" si="153">IFERROR(VLOOKUP(Q1787,AG:AH,2,0),"")</f>
        <v/>
      </c>
      <c r="S1787">
        <f>Sheet9!B1222</f>
        <v>0</v>
      </c>
      <c r="T1787" t="s">
        <v>197</v>
      </c>
      <c r="U1787" t="s">
        <v>198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Sheet9!D1223</f>
        <v>0</v>
      </c>
      <c r="O1788">
        <f>Sheet9!E1223</f>
        <v>0</v>
      </c>
      <c r="P1788" t="str">
        <f>IFERROR(VLOOKUP(O1788,Sheet6!A:B,2,0),"")</f>
        <v/>
      </c>
      <c r="Q1788">
        <f>Sheet9!A1223</f>
        <v>0</v>
      </c>
      <c r="R1788" t="str">
        <f t="shared" si="153"/>
        <v/>
      </c>
      <c r="S1788">
        <f>Sheet9!B1223</f>
        <v>0</v>
      </c>
      <c r="T1788" t="s">
        <v>197</v>
      </c>
      <c r="U1788" t="s">
        <v>198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Sheet9!D1224</f>
        <v>0</v>
      </c>
      <c r="O1789">
        <f>Sheet9!E1224</f>
        <v>0</v>
      </c>
      <c r="P1789" t="str">
        <f>IFERROR(VLOOKUP(O1789,Sheet6!A:B,2,0),"")</f>
        <v/>
      </c>
      <c r="Q1789">
        <f>Sheet9!A1224</f>
        <v>0</v>
      </c>
      <c r="R1789" t="str">
        <f t="shared" si="153"/>
        <v/>
      </c>
      <c r="S1789">
        <f>Sheet9!B1224</f>
        <v>0</v>
      </c>
      <c r="T1789" t="s">
        <v>197</v>
      </c>
      <c r="U1789" t="s">
        <v>198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Sheet9!D1225</f>
        <v>0</v>
      </c>
      <c r="O1790">
        <f>Sheet9!E1225</f>
        <v>0</v>
      </c>
      <c r="P1790" t="str">
        <f>IFERROR(VLOOKUP(O1790,Sheet6!A:B,2,0),"")</f>
        <v/>
      </c>
      <c r="Q1790">
        <f>Sheet9!A1225</f>
        <v>0</v>
      </c>
      <c r="R1790" t="str">
        <f t="shared" si="153"/>
        <v/>
      </c>
      <c r="S1790">
        <f>Sheet9!B1225</f>
        <v>0</v>
      </c>
      <c r="T1790" t="s">
        <v>197</v>
      </c>
      <c r="U1790" t="s">
        <v>198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Sheet9!D1226</f>
        <v>0</v>
      </c>
      <c r="O1791">
        <f>Sheet9!E1226</f>
        <v>0</v>
      </c>
      <c r="P1791" t="str">
        <f>IFERROR(VLOOKUP(O1791,Sheet6!A:B,2,0),"")</f>
        <v/>
      </c>
      <c r="Q1791">
        <f>Sheet9!A1226</f>
        <v>0</v>
      </c>
      <c r="R1791" t="str">
        <f t="shared" si="153"/>
        <v/>
      </c>
      <c r="S1791">
        <f>Sheet9!B1226</f>
        <v>0</v>
      </c>
      <c r="T1791" t="s">
        <v>197</v>
      </c>
      <c r="U1791" t="s">
        <v>198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Sheet9!D1227</f>
        <v>0</v>
      </c>
      <c r="O1792">
        <f>Sheet9!E1227</f>
        <v>0</v>
      </c>
      <c r="P1792" t="str">
        <f>IFERROR(VLOOKUP(O1792,Sheet6!A:B,2,0),"")</f>
        <v/>
      </c>
      <c r="Q1792">
        <f>Sheet9!A1227</f>
        <v>0</v>
      </c>
      <c r="R1792" t="str">
        <f t="shared" si="153"/>
        <v/>
      </c>
      <c r="S1792">
        <f>Sheet9!B1227</f>
        <v>0</v>
      </c>
      <c r="T1792" t="s">
        <v>197</v>
      </c>
      <c r="U1792" t="s">
        <v>198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Sheet9!D1228</f>
        <v>0</v>
      </c>
      <c r="O1793">
        <f>Sheet9!E1228</f>
        <v>0</v>
      </c>
      <c r="P1793" t="str">
        <f>IFERROR(VLOOKUP(O1793,Sheet6!A:B,2,0),"")</f>
        <v/>
      </c>
      <c r="Q1793">
        <f>Sheet9!A1228</f>
        <v>0</v>
      </c>
      <c r="R1793" t="str">
        <f t="shared" si="153"/>
        <v/>
      </c>
      <c r="S1793">
        <f>Sheet9!B1228</f>
        <v>0</v>
      </c>
      <c r="T1793" t="s">
        <v>197</v>
      </c>
      <c r="U1793" t="s">
        <v>198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Sheet9!D1229</f>
        <v>0</v>
      </c>
      <c r="O1794">
        <f>Sheet9!E1229</f>
        <v>0</v>
      </c>
      <c r="P1794" t="str">
        <f>IFERROR(VLOOKUP(O1794,Sheet6!A:B,2,0),"")</f>
        <v/>
      </c>
      <c r="Q1794">
        <f>Sheet9!A1229</f>
        <v>0</v>
      </c>
      <c r="R1794" t="str">
        <f t="shared" si="153"/>
        <v/>
      </c>
      <c r="S1794">
        <f>Sheet9!B1229</f>
        <v>0</v>
      </c>
      <c r="T1794" t="s">
        <v>197</v>
      </c>
      <c r="U1794" t="s">
        <v>198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Sheet9!D1230</f>
        <v>0</v>
      </c>
      <c r="O1795">
        <f>Sheet9!E1230</f>
        <v>0</v>
      </c>
      <c r="P1795" t="str">
        <f>IFERROR(VLOOKUP(O1795,Sheet6!A:B,2,0),"")</f>
        <v/>
      </c>
      <c r="Q1795">
        <f>Sheet9!A1230</f>
        <v>0</v>
      </c>
      <c r="R1795" t="str">
        <f t="shared" si="153"/>
        <v/>
      </c>
      <c r="S1795">
        <f>Sheet9!B1230</f>
        <v>0</v>
      </c>
      <c r="T1795" t="s">
        <v>197</v>
      </c>
      <c r="U1795" t="s">
        <v>198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Sheet9!D1231</f>
        <v>0</v>
      </c>
      <c r="O1796">
        <f>Sheet9!E1231</f>
        <v>0</v>
      </c>
      <c r="P1796" t="str">
        <f>IFERROR(VLOOKUP(O1796,Sheet6!A:B,2,0),"")</f>
        <v/>
      </c>
      <c r="Q1796">
        <f>Sheet9!A1231</f>
        <v>0</v>
      </c>
      <c r="R1796" t="str">
        <f t="shared" si="153"/>
        <v/>
      </c>
      <c r="S1796">
        <f>Sheet9!B1231</f>
        <v>0</v>
      </c>
      <c r="T1796" t="s">
        <v>197</v>
      </c>
      <c r="U1796" t="s">
        <v>198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Sheet9!D1232</f>
        <v>0</v>
      </c>
      <c r="O1797">
        <f>Sheet9!E1232</f>
        <v>0</v>
      </c>
      <c r="P1797" t="str">
        <f>IFERROR(VLOOKUP(O1797,Sheet6!A:B,2,0),"")</f>
        <v/>
      </c>
      <c r="Q1797">
        <f>Sheet9!A1232</f>
        <v>0</v>
      </c>
      <c r="R1797" t="str">
        <f t="shared" si="153"/>
        <v/>
      </c>
      <c r="S1797">
        <f>Sheet9!B1232</f>
        <v>0</v>
      </c>
      <c r="T1797" t="s">
        <v>197</v>
      </c>
      <c r="U1797" t="s">
        <v>198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Sheet9!D1233</f>
        <v>0</v>
      </c>
      <c r="O1798">
        <f>Sheet9!E1233</f>
        <v>0</v>
      </c>
      <c r="P1798" t="str">
        <f>IFERROR(VLOOKUP(O1798,Sheet6!A:B,2,0),"")</f>
        <v/>
      </c>
      <c r="Q1798">
        <f>Sheet9!A1233</f>
        <v>0</v>
      </c>
      <c r="R1798" t="str">
        <f t="shared" si="153"/>
        <v/>
      </c>
      <c r="S1798">
        <f>Sheet9!B1233</f>
        <v>0</v>
      </c>
      <c r="T1798" t="s">
        <v>197</v>
      </c>
      <c r="U1798" t="s">
        <v>198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Sheet9!D1234</f>
        <v>0</v>
      </c>
      <c r="O1799">
        <f>Sheet9!E1234</f>
        <v>0</v>
      </c>
      <c r="P1799" t="str">
        <f>IFERROR(VLOOKUP(O1799,Sheet6!A:B,2,0),"")</f>
        <v/>
      </c>
      <c r="Q1799">
        <f>Sheet9!A1234</f>
        <v>0</v>
      </c>
      <c r="R1799" t="str">
        <f t="shared" si="153"/>
        <v/>
      </c>
      <c r="S1799">
        <f>Sheet9!B1234</f>
        <v>0</v>
      </c>
      <c r="T1799" t="s">
        <v>197</v>
      </c>
      <c r="U1799" t="s">
        <v>198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Sheet9!D1235</f>
        <v>0</v>
      </c>
      <c r="O1800">
        <f>Sheet9!E1235</f>
        <v>0</v>
      </c>
      <c r="P1800" t="str">
        <f>IFERROR(VLOOKUP(O1800,Sheet6!A:B,2,0),"")</f>
        <v/>
      </c>
      <c r="Q1800">
        <f>Sheet9!A1235</f>
        <v>0</v>
      </c>
      <c r="R1800" t="str">
        <f t="shared" si="153"/>
        <v/>
      </c>
      <c r="S1800">
        <f>Sheet9!B1235</f>
        <v>0</v>
      </c>
      <c r="T1800" t="s">
        <v>197</v>
      </c>
      <c r="U1800" t="s">
        <v>198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Sheet9!D1236</f>
        <v>0</v>
      </c>
      <c r="O1801">
        <f>Sheet9!E1236</f>
        <v>0</v>
      </c>
      <c r="P1801" t="str">
        <f>IFERROR(VLOOKUP(O1801,Sheet6!A:B,2,0),"")</f>
        <v/>
      </c>
      <c r="Q1801">
        <f>Sheet9!A1236</f>
        <v>0</v>
      </c>
      <c r="R1801" t="str">
        <f t="shared" si="153"/>
        <v/>
      </c>
      <c r="S1801">
        <f>Sheet9!B1236</f>
        <v>0</v>
      </c>
      <c r="T1801" t="s">
        <v>197</v>
      </c>
      <c r="U1801" t="s">
        <v>198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Sheet9!D1237</f>
        <v>0</v>
      </c>
      <c r="O1802">
        <f>Sheet9!E1237</f>
        <v>0</v>
      </c>
      <c r="P1802" t="str">
        <f>IFERROR(VLOOKUP(O1802,Sheet6!A:B,2,0),"")</f>
        <v/>
      </c>
      <c r="Q1802">
        <f>Sheet9!A1237</f>
        <v>0</v>
      </c>
      <c r="R1802" t="str">
        <f t="shared" si="153"/>
        <v/>
      </c>
      <c r="S1802">
        <f>Sheet9!B1237</f>
        <v>0</v>
      </c>
      <c r="T1802" t="s">
        <v>197</v>
      </c>
      <c r="U1802" t="s">
        <v>198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Sheet9!D1238</f>
        <v>0</v>
      </c>
      <c r="O1803">
        <f>Sheet9!E1238</f>
        <v>0</v>
      </c>
      <c r="P1803" t="str">
        <f>IFERROR(VLOOKUP(O1803,Sheet6!A:B,2,0),"")</f>
        <v/>
      </c>
      <c r="Q1803">
        <f>Sheet9!A1238</f>
        <v>0</v>
      </c>
      <c r="R1803" t="str">
        <f t="shared" si="153"/>
        <v/>
      </c>
      <c r="S1803">
        <f>Sheet9!B1238</f>
        <v>0</v>
      </c>
      <c r="T1803" t="s">
        <v>197</v>
      </c>
      <c r="U1803" t="s">
        <v>198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Sheet9!D1239</f>
        <v>0</v>
      </c>
      <c r="O1804">
        <f>Sheet9!E1239</f>
        <v>0</v>
      </c>
      <c r="P1804" t="str">
        <f>IFERROR(VLOOKUP(O1804,Sheet6!A:B,2,0),"")</f>
        <v/>
      </c>
      <c r="Q1804">
        <f>Sheet9!A1239</f>
        <v>0</v>
      </c>
      <c r="R1804" t="str">
        <f t="shared" si="153"/>
        <v/>
      </c>
      <c r="S1804">
        <f>Sheet9!B1239</f>
        <v>0</v>
      </c>
      <c r="T1804" t="s">
        <v>197</v>
      </c>
      <c r="U1804" t="s">
        <v>198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Sheet9!D1240</f>
        <v>0</v>
      </c>
      <c r="O1805">
        <f>Sheet9!E1240</f>
        <v>0</v>
      </c>
      <c r="P1805" t="str">
        <f>IFERROR(VLOOKUP(O1805,Sheet6!A:B,2,0),"")</f>
        <v/>
      </c>
      <c r="Q1805">
        <f>Sheet9!A1240</f>
        <v>0</v>
      </c>
      <c r="R1805" t="str">
        <f t="shared" si="153"/>
        <v/>
      </c>
      <c r="S1805">
        <f>Sheet9!B1240</f>
        <v>0</v>
      </c>
      <c r="T1805" t="s">
        <v>197</v>
      </c>
      <c r="U1805" t="s">
        <v>198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Sheet9!D1241</f>
        <v>0</v>
      </c>
      <c r="O1806">
        <f>Sheet9!E1241</f>
        <v>0</v>
      </c>
      <c r="P1806" t="str">
        <f>IFERROR(VLOOKUP(O1806,Sheet6!A:B,2,0),"")</f>
        <v/>
      </c>
      <c r="Q1806">
        <f>Sheet9!A1241</f>
        <v>0</v>
      </c>
      <c r="R1806" t="str">
        <f t="shared" si="153"/>
        <v/>
      </c>
      <c r="S1806">
        <f>Sheet9!B1241</f>
        <v>0</v>
      </c>
      <c r="T1806" t="s">
        <v>197</v>
      </c>
      <c r="U1806" t="s">
        <v>198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Sheet9!D1242</f>
        <v>0</v>
      </c>
      <c r="O1807">
        <f>Sheet9!E1242</f>
        <v>0</v>
      </c>
      <c r="P1807" t="str">
        <f>IFERROR(VLOOKUP(O1807,Sheet6!A:B,2,0),"")</f>
        <v/>
      </c>
      <c r="Q1807">
        <f>Sheet9!A1242</f>
        <v>0</v>
      </c>
      <c r="R1807" t="str">
        <f t="shared" si="153"/>
        <v/>
      </c>
      <c r="S1807">
        <f>Sheet9!B1242</f>
        <v>0</v>
      </c>
      <c r="T1807" t="s">
        <v>197</v>
      </c>
      <c r="U1807" t="s">
        <v>198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Sheet9!D1243</f>
        <v>0</v>
      </c>
      <c r="O1808">
        <f>Sheet9!E1243</f>
        <v>0</v>
      </c>
      <c r="P1808" t="str">
        <f>IFERROR(VLOOKUP(O1808,Sheet6!A:B,2,0),"")</f>
        <v/>
      </c>
      <c r="Q1808">
        <f>Sheet9!A1243</f>
        <v>0</v>
      </c>
      <c r="R1808" t="str">
        <f t="shared" si="153"/>
        <v/>
      </c>
      <c r="S1808">
        <f>Sheet9!B1243</f>
        <v>0</v>
      </c>
      <c r="T1808" t="s">
        <v>197</v>
      </c>
      <c r="U1808" t="s">
        <v>198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Sheet9!D1244</f>
        <v>0</v>
      </c>
      <c r="O1809">
        <f>Sheet9!E1244</f>
        <v>0</v>
      </c>
      <c r="P1809" t="str">
        <f>IFERROR(VLOOKUP(O1809,Sheet6!A:B,2,0),"")</f>
        <v/>
      </c>
      <c r="Q1809">
        <f>Sheet9!A1244</f>
        <v>0</v>
      </c>
      <c r="R1809" t="str">
        <f t="shared" si="153"/>
        <v/>
      </c>
      <c r="S1809">
        <f>Sheet9!B1244</f>
        <v>0</v>
      </c>
      <c r="T1809" t="s">
        <v>197</v>
      </c>
      <c r="U1809" t="s">
        <v>198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Sheet9!D1245</f>
        <v>0</v>
      </c>
      <c r="O1810">
        <f>Sheet9!E1245</f>
        <v>0</v>
      </c>
      <c r="P1810" t="str">
        <f>IFERROR(VLOOKUP(O1810,Sheet6!A:B,2,0),"")</f>
        <v/>
      </c>
      <c r="Q1810">
        <f>Sheet9!A1245</f>
        <v>0</v>
      </c>
      <c r="R1810" t="str">
        <f t="shared" si="153"/>
        <v/>
      </c>
      <c r="S1810">
        <f>Sheet9!B1245</f>
        <v>0</v>
      </c>
      <c r="T1810" t="s">
        <v>197</v>
      </c>
      <c r="U1810" t="s">
        <v>198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Sheet9!D1246</f>
        <v>0</v>
      </c>
      <c r="O1811">
        <f>Sheet9!E1246</f>
        <v>0</v>
      </c>
      <c r="P1811" t="str">
        <f>IFERROR(VLOOKUP(O1811,Sheet6!A:B,2,0),"")</f>
        <v/>
      </c>
      <c r="Q1811">
        <f>Sheet9!A1246</f>
        <v>0</v>
      </c>
      <c r="R1811" t="str">
        <f t="shared" si="153"/>
        <v/>
      </c>
      <c r="S1811">
        <f>Sheet9!B1246</f>
        <v>0</v>
      </c>
      <c r="T1811" t="s">
        <v>197</v>
      </c>
      <c r="U1811" t="s">
        <v>198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Sheet9!D1247</f>
        <v>0</v>
      </c>
      <c r="O1812">
        <f>Sheet9!E1247</f>
        <v>0</v>
      </c>
      <c r="P1812" t="str">
        <f>IFERROR(VLOOKUP(O1812,Sheet6!A:B,2,0),"")</f>
        <v/>
      </c>
      <c r="Q1812">
        <f>Sheet9!A1247</f>
        <v>0</v>
      </c>
      <c r="R1812" t="str">
        <f t="shared" si="153"/>
        <v/>
      </c>
      <c r="S1812">
        <f>Sheet9!B1247</f>
        <v>0</v>
      </c>
      <c r="T1812" t="s">
        <v>197</v>
      </c>
      <c r="U1812" t="s">
        <v>198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Sheet9!D1248</f>
        <v>0</v>
      </c>
      <c r="O1813">
        <f>Sheet9!E1248</f>
        <v>0</v>
      </c>
      <c r="P1813" t="str">
        <f>IFERROR(VLOOKUP(O1813,Sheet6!A:B,2,0),"")</f>
        <v/>
      </c>
      <c r="Q1813">
        <f>Sheet9!A1248</f>
        <v>0</v>
      </c>
      <c r="R1813" t="str">
        <f t="shared" si="153"/>
        <v/>
      </c>
      <c r="S1813">
        <f>Sheet9!B1248</f>
        <v>0</v>
      </c>
      <c r="T1813" t="s">
        <v>197</v>
      </c>
      <c r="U1813" t="s">
        <v>198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Sheet9!D1249</f>
        <v>0</v>
      </c>
      <c r="O1814">
        <f>Sheet9!E1249</f>
        <v>0</v>
      </c>
      <c r="P1814" t="str">
        <f>IFERROR(VLOOKUP(O1814,Sheet6!A:B,2,0),"")</f>
        <v/>
      </c>
      <c r="Q1814">
        <f>Sheet9!A1249</f>
        <v>0</v>
      </c>
      <c r="R1814" t="str">
        <f t="shared" si="153"/>
        <v/>
      </c>
      <c r="S1814">
        <f>Sheet9!B1249</f>
        <v>0</v>
      </c>
      <c r="T1814" t="s">
        <v>197</v>
      </c>
      <c r="U1814" t="s">
        <v>198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Sheet9!D1250</f>
        <v>0</v>
      </c>
      <c r="O1815">
        <f>Sheet9!E1250</f>
        <v>0</v>
      </c>
      <c r="P1815" t="str">
        <f>IFERROR(VLOOKUP(O1815,Sheet6!A:B,2,0),"")</f>
        <v/>
      </c>
      <c r="Q1815">
        <f>Sheet9!A1250</f>
        <v>0</v>
      </c>
      <c r="R1815" t="str">
        <f t="shared" si="153"/>
        <v/>
      </c>
      <c r="S1815">
        <f>Sheet9!B1250</f>
        <v>0</v>
      </c>
      <c r="T1815" t="s">
        <v>197</v>
      </c>
      <c r="U1815" t="s">
        <v>198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Sheet9!D1251</f>
        <v>0</v>
      </c>
      <c r="O1816">
        <f>Sheet9!E1251</f>
        <v>0</v>
      </c>
      <c r="P1816" t="str">
        <f>IFERROR(VLOOKUP(O1816,Sheet6!A:B,2,0),"")</f>
        <v/>
      </c>
      <c r="Q1816">
        <f>Sheet9!A1251</f>
        <v>0</v>
      </c>
      <c r="R1816" t="str">
        <f t="shared" si="153"/>
        <v/>
      </c>
      <c r="S1816">
        <f>Sheet9!B1251</f>
        <v>0</v>
      </c>
      <c r="T1816" t="s">
        <v>197</v>
      </c>
      <c r="U1816" t="s">
        <v>198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Sheet9!D1252</f>
        <v>0</v>
      </c>
      <c r="O1817">
        <f>Sheet9!E1252</f>
        <v>0</v>
      </c>
      <c r="P1817" t="str">
        <f>IFERROR(VLOOKUP(O1817,Sheet6!A:B,2,0),"")</f>
        <v/>
      </c>
      <c r="Q1817">
        <f>Sheet9!A1252</f>
        <v>0</v>
      </c>
      <c r="R1817" t="str">
        <f t="shared" si="153"/>
        <v/>
      </c>
      <c r="S1817">
        <f>Sheet9!B1252</f>
        <v>0</v>
      </c>
      <c r="T1817" t="s">
        <v>197</v>
      </c>
      <c r="U1817" t="s">
        <v>198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Sheet9!D1253</f>
        <v>0</v>
      </c>
      <c r="O1818">
        <f>Sheet9!E1253</f>
        <v>0</v>
      </c>
      <c r="P1818" t="str">
        <f>IFERROR(VLOOKUP(O1818,Sheet6!A:B,2,0),"")</f>
        <v/>
      </c>
      <c r="Q1818">
        <f>Sheet9!A1253</f>
        <v>0</v>
      </c>
      <c r="R1818" t="str">
        <f t="shared" si="153"/>
        <v/>
      </c>
      <c r="S1818">
        <f>Sheet9!B1253</f>
        <v>0</v>
      </c>
      <c r="T1818" t="s">
        <v>197</v>
      </c>
      <c r="U1818" t="s">
        <v>198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Sheet9!D1254</f>
        <v>0</v>
      </c>
      <c r="O1819">
        <f>Sheet9!E1254</f>
        <v>0</v>
      </c>
      <c r="P1819" t="str">
        <f>IFERROR(VLOOKUP(O1819,Sheet6!A:B,2,0),"")</f>
        <v/>
      </c>
      <c r="Q1819">
        <f>Sheet9!A1254</f>
        <v>0</v>
      </c>
      <c r="R1819" t="str">
        <f t="shared" si="153"/>
        <v/>
      </c>
      <c r="S1819">
        <f>Sheet9!B1254</f>
        <v>0</v>
      </c>
      <c r="T1819" t="s">
        <v>197</v>
      </c>
      <c r="U1819" t="s">
        <v>198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Sheet9!D1255</f>
        <v>0</v>
      </c>
      <c r="O1820">
        <f>Sheet9!E1255</f>
        <v>0</v>
      </c>
      <c r="P1820" t="str">
        <f>IFERROR(VLOOKUP(O1820,Sheet6!A:B,2,0),"")</f>
        <v/>
      </c>
      <c r="Q1820">
        <f>Sheet9!A1255</f>
        <v>0</v>
      </c>
      <c r="R1820" t="str">
        <f t="shared" si="153"/>
        <v/>
      </c>
      <c r="S1820">
        <f>Sheet9!B1255</f>
        <v>0</v>
      </c>
      <c r="T1820" t="s">
        <v>197</v>
      </c>
      <c r="U1820" t="s">
        <v>198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Sheet9!D1256</f>
        <v>0</v>
      </c>
      <c r="O1821">
        <f>Sheet9!E1256</f>
        <v>0</v>
      </c>
      <c r="P1821" t="str">
        <f>IFERROR(VLOOKUP(O1821,Sheet6!A:B,2,0),"")</f>
        <v/>
      </c>
      <c r="Q1821">
        <f>Sheet9!A1256</f>
        <v>0</v>
      </c>
      <c r="R1821" t="str">
        <f t="shared" si="153"/>
        <v/>
      </c>
      <c r="S1821">
        <f>Sheet9!B1256</f>
        <v>0</v>
      </c>
      <c r="T1821" t="s">
        <v>197</v>
      </c>
      <c r="U1821" t="s">
        <v>198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Sheet9!D1257</f>
        <v>0</v>
      </c>
      <c r="O1822">
        <f>Sheet9!E1257</f>
        <v>0</v>
      </c>
      <c r="P1822" t="str">
        <f>IFERROR(VLOOKUP(O1822,Sheet6!A:B,2,0),"")</f>
        <v/>
      </c>
      <c r="Q1822">
        <f>Sheet9!A1257</f>
        <v>0</v>
      </c>
      <c r="R1822" t="str">
        <f t="shared" si="153"/>
        <v/>
      </c>
      <c r="S1822">
        <f>Sheet9!B1257</f>
        <v>0</v>
      </c>
      <c r="T1822" t="s">
        <v>197</v>
      </c>
      <c r="U1822" t="s">
        <v>198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Sheet9!D1258</f>
        <v>0</v>
      </c>
      <c r="O1823">
        <f>Sheet9!E1258</f>
        <v>0</v>
      </c>
      <c r="P1823" t="str">
        <f>IFERROR(VLOOKUP(O1823,Sheet6!A:B,2,0),"")</f>
        <v/>
      </c>
      <c r="Q1823">
        <f>Sheet9!A1258</f>
        <v>0</v>
      </c>
      <c r="R1823" t="str">
        <f t="shared" si="153"/>
        <v/>
      </c>
      <c r="S1823">
        <f>Sheet9!B1258</f>
        <v>0</v>
      </c>
      <c r="T1823" t="s">
        <v>197</v>
      </c>
      <c r="U1823" t="s">
        <v>198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Sheet9!D1259</f>
        <v>0</v>
      </c>
      <c r="O1824">
        <f>Sheet9!E1259</f>
        <v>0</v>
      </c>
      <c r="P1824" t="str">
        <f>IFERROR(VLOOKUP(O1824,Sheet6!A:B,2,0),"")</f>
        <v/>
      </c>
      <c r="Q1824">
        <f>Sheet9!A1259</f>
        <v>0</v>
      </c>
      <c r="R1824" t="str">
        <f t="shared" si="153"/>
        <v/>
      </c>
      <c r="S1824">
        <f>Sheet9!B1259</f>
        <v>0</v>
      </c>
      <c r="T1824" t="s">
        <v>197</v>
      </c>
      <c r="U1824" t="s">
        <v>198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Sheet9!D1260</f>
        <v>0</v>
      </c>
      <c r="O1825">
        <f>Sheet9!E1260</f>
        <v>0</v>
      </c>
      <c r="P1825" t="str">
        <f>IFERROR(VLOOKUP(O1825,Sheet6!A:B,2,0),"")</f>
        <v/>
      </c>
      <c r="Q1825">
        <f>Sheet9!A1260</f>
        <v>0</v>
      </c>
      <c r="R1825" t="str">
        <f t="shared" si="153"/>
        <v/>
      </c>
      <c r="S1825">
        <f>Sheet9!B1260</f>
        <v>0</v>
      </c>
      <c r="T1825" t="s">
        <v>197</v>
      </c>
      <c r="U1825" t="s">
        <v>198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Sheet9!D1261</f>
        <v>0</v>
      </c>
      <c r="O1826">
        <f>Sheet9!E1261</f>
        <v>0</v>
      </c>
      <c r="P1826" t="str">
        <f>IFERROR(VLOOKUP(O1826,Sheet6!A:B,2,0),"")</f>
        <v/>
      </c>
      <c r="Q1826">
        <f>Sheet9!A1261</f>
        <v>0</v>
      </c>
      <c r="R1826" t="str">
        <f t="shared" si="153"/>
        <v/>
      </c>
      <c r="S1826">
        <f>Sheet9!B1261</f>
        <v>0</v>
      </c>
      <c r="T1826" t="s">
        <v>197</v>
      </c>
      <c r="U1826" t="s">
        <v>198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Sheet9!D1262</f>
        <v>0</v>
      </c>
      <c r="O1827">
        <f>Sheet9!E1262</f>
        <v>0</v>
      </c>
      <c r="P1827" t="str">
        <f>IFERROR(VLOOKUP(O1827,Sheet6!A:B,2,0),"")</f>
        <v/>
      </c>
      <c r="Q1827">
        <f>Sheet9!A1262</f>
        <v>0</v>
      </c>
      <c r="R1827" t="str">
        <f t="shared" si="153"/>
        <v/>
      </c>
      <c r="S1827">
        <f>Sheet9!B1262</f>
        <v>0</v>
      </c>
      <c r="T1827" t="s">
        <v>197</v>
      </c>
      <c r="U1827" t="s">
        <v>198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Sheet9!D1263</f>
        <v>0</v>
      </c>
      <c r="O1828">
        <f>Sheet9!E1263</f>
        <v>0</v>
      </c>
      <c r="P1828" t="str">
        <f>IFERROR(VLOOKUP(O1828,Sheet6!A:B,2,0),"")</f>
        <v/>
      </c>
      <c r="Q1828">
        <f>Sheet9!A1263</f>
        <v>0</v>
      </c>
      <c r="R1828" t="str">
        <f t="shared" si="153"/>
        <v/>
      </c>
      <c r="S1828">
        <f>Sheet9!B1263</f>
        <v>0</v>
      </c>
      <c r="T1828" t="s">
        <v>197</v>
      </c>
      <c r="U1828" t="s">
        <v>198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Sheet9!D1264</f>
        <v>0</v>
      </c>
      <c r="O1829">
        <f>Sheet9!E1264</f>
        <v>0</v>
      </c>
      <c r="P1829" t="str">
        <f>IFERROR(VLOOKUP(O1829,Sheet6!A:B,2,0),"")</f>
        <v/>
      </c>
      <c r="Q1829">
        <f>Sheet9!A1264</f>
        <v>0</v>
      </c>
      <c r="R1829" t="str">
        <f t="shared" si="153"/>
        <v/>
      </c>
      <c r="S1829">
        <f>Sheet9!B1264</f>
        <v>0</v>
      </c>
      <c r="T1829" t="s">
        <v>197</v>
      </c>
      <c r="U1829" t="s">
        <v>198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Sheet9!D1265</f>
        <v>0</v>
      </c>
      <c r="O1830">
        <f>Sheet9!E1265</f>
        <v>0</v>
      </c>
      <c r="P1830" t="str">
        <f>IFERROR(VLOOKUP(O1830,Sheet6!A:B,2,0),"")</f>
        <v/>
      </c>
      <c r="Q1830">
        <f>Sheet9!A1265</f>
        <v>0</v>
      </c>
      <c r="R1830" t="str">
        <f t="shared" si="153"/>
        <v/>
      </c>
      <c r="S1830">
        <f>Sheet9!B1265</f>
        <v>0</v>
      </c>
      <c r="T1830" t="s">
        <v>197</v>
      </c>
      <c r="U1830" t="s">
        <v>198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Sheet9!D1266</f>
        <v>0</v>
      </c>
      <c r="O1831">
        <f>Sheet9!E1266</f>
        <v>0</v>
      </c>
      <c r="P1831" t="str">
        <f>IFERROR(VLOOKUP(O1831,Sheet6!A:B,2,0),"")</f>
        <v/>
      </c>
      <c r="Q1831">
        <f>Sheet9!A1266</f>
        <v>0</v>
      </c>
      <c r="R1831" t="str">
        <f t="shared" si="153"/>
        <v/>
      </c>
      <c r="S1831">
        <f>Sheet9!B1266</f>
        <v>0</v>
      </c>
      <c r="T1831" t="s">
        <v>197</v>
      </c>
      <c r="U1831" t="s">
        <v>198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Sheet9!D1267</f>
        <v>0</v>
      </c>
      <c r="O1832">
        <f>Sheet9!E1267</f>
        <v>0</v>
      </c>
      <c r="P1832" t="str">
        <f>IFERROR(VLOOKUP(O1832,Sheet6!A:B,2,0),"")</f>
        <v/>
      </c>
      <c r="Q1832">
        <f>Sheet9!A1267</f>
        <v>0</v>
      </c>
      <c r="R1832" t="str">
        <f t="shared" si="153"/>
        <v/>
      </c>
      <c r="S1832">
        <f>Sheet9!B1267</f>
        <v>0</v>
      </c>
      <c r="T1832" t="s">
        <v>197</v>
      </c>
      <c r="U1832" t="s">
        <v>198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Sheet9!D1268</f>
        <v>0</v>
      </c>
      <c r="O1833">
        <f>Sheet9!E1268</f>
        <v>0</v>
      </c>
      <c r="P1833" t="str">
        <f>IFERROR(VLOOKUP(O1833,Sheet6!A:B,2,0),"")</f>
        <v/>
      </c>
      <c r="Q1833">
        <f>Sheet9!A1268</f>
        <v>0</v>
      </c>
      <c r="R1833" t="str">
        <f t="shared" si="153"/>
        <v/>
      </c>
      <c r="S1833">
        <f>Sheet9!B1268</f>
        <v>0</v>
      </c>
      <c r="T1833" t="s">
        <v>197</v>
      </c>
      <c r="U1833" t="s">
        <v>198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Sheet9!D1269</f>
        <v>0</v>
      </c>
      <c r="O1834">
        <f>Sheet9!E1269</f>
        <v>0</v>
      </c>
      <c r="P1834" t="str">
        <f>IFERROR(VLOOKUP(O1834,Sheet6!A:B,2,0),"")</f>
        <v/>
      </c>
      <c r="Q1834">
        <f>Sheet9!A1269</f>
        <v>0</v>
      </c>
      <c r="R1834" t="str">
        <f t="shared" si="153"/>
        <v/>
      </c>
      <c r="S1834">
        <f>Sheet9!B1269</f>
        <v>0</v>
      </c>
      <c r="T1834" t="s">
        <v>197</v>
      </c>
      <c r="U1834" t="s">
        <v>198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Sheet9!D1270</f>
        <v>0</v>
      </c>
      <c r="O1835">
        <f>Sheet9!E1270</f>
        <v>0</v>
      </c>
      <c r="P1835" t="str">
        <f>IFERROR(VLOOKUP(O1835,Sheet6!A:B,2,0),"")</f>
        <v/>
      </c>
      <c r="Q1835">
        <f>Sheet9!A1270</f>
        <v>0</v>
      </c>
      <c r="R1835" t="str">
        <f t="shared" si="153"/>
        <v/>
      </c>
      <c r="S1835">
        <f>Sheet9!B1270</f>
        <v>0</v>
      </c>
      <c r="T1835" t="s">
        <v>197</v>
      </c>
      <c r="U1835" t="s">
        <v>198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Sheet9!D1271</f>
        <v>0</v>
      </c>
      <c r="O1836">
        <f>Sheet9!E1271</f>
        <v>0</v>
      </c>
      <c r="P1836" t="str">
        <f>IFERROR(VLOOKUP(O1836,Sheet6!A:B,2,0),"")</f>
        <v/>
      </c>
      <c r="Q1836">
        <f>Sheet9!A1271</f>
        <v>0</v>
      </c>
      <c r="R1836" t="str">
        <f t="shared" si="153"/>
        <v/>
      </c>
      <c r="S1836">
        <f>Sheet9!B1271</f>
        <v>0</v>
      </c>
      <c r="T1836" t="s">
        <v>197</v>
      </c>
      <c r="U1836" t="s">
        <v>198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Sheet9!D1272</f>
        <v>0</v>
      </c>
      <c r="O1837">
        <f>Sheet9!E1272</f>
        <v>0</v>
      </c>
      <c r="P1837" t="str">
        <f>IFERROR(VLOOKUP(O1837,Sheet6!A:B,2,0),"")</f>
        <v/>
      </c>
      <c r="Q1837">
        <f>Sheet9!A1272</f>
        <v>0</v>
      </c>
      <c r="R1837" t="str">
        <f t="shared" si="153"/>
        <v/>
      </c>
      <c r="S1837">
        <f>Sheet9!B1272</f>
        <v>0</v>
      </c>
      <c r="T1837" t="s">
        <v>197</v>
      </c>
      <c r="U1837" t="s">
        <v>198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Sheet9!D1273</f>
        <v>0</v>
      </c>
      <c r="O1838">
        <f>Sheet9!E1273</f>
        <v>0</v>
      </c>
      <c r="P1838" t="str">
        <f>IFERROR(VLOOKUP(O1838,Sheet6!A:B,2,0),"")</f>
        <v/>
      </c>
      <c r="Q1838">
        <f>Sheet9!A1273</f>
        <v>0</v>
      </c>
      <c r="R1838" t="str">
        <f t="shared" si="153"/>
        <v/>
      </c>
      <c r="S1838">
        <f>Sheet9!B1273</f>
        <v>0</v>
      </c>
      <c r="T1838" t="s">
        <v>197</v>
      </c>
      <c r="U1838" t="s">
        <v>198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Sheet9!D1274</f>
        <v>0</v>
      </c>
      <c r="O1839">
        <f>Sheet9!E1274</f>
        <v>0</v>
      </c>
      <c r="P1839" t="str">
        <f>IFERROR(VLOOKUP(O1839,Sheet6!A:B,2,0),"")</f>
        <v/>
      </c>
      <c r="Q1839">
        <f>Sheet9!A1274</f>
        <v>0</v>
      </c>
      <c r="R1839" t="str">
        <f t="shared" si="153"/>
        <v/>
      </c>
      <c r="S1839">
        <f>Sheet9!B1274</f>
        <v>0</v>
      </c>
      <c r="T1839" t="s">
        <v>197</v>
      </c>
      <c r="U1839" t="s">
        <v>198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Sheet9!D1275</f>
        <v>0</v>
      </c>
      <c r="O1840">
        <f>Sheet9!E1275</f>
        <v>0</v>
      </c>
      <c r="P1840" t="str">
        <f>IFERROR(VLOOKUP(O1840,Sheet6!A:B,2,0),"")</f>
        <v/>
      </c>
      <c r="Q1840">
        <f>Sheet9!A1275</f>
        <v>0</v>
      </c>
      <c r="R1840" t="str">
        <f t="shared" si="153"/>
        <v/>
      </c>
      <c r="S1840">
        <f>Sheet9!B1275</f>
        <v>0</v>
      </c>
      <c r="T1840" t="s">
        <v>197</v>
      </c>
      <c r="U1840" t="s">
        <v>198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Sheet9!D1276</f>
        <v>0</v>
      </c>
      <c r="O1841">
        <f>Sheet9!E1276</f>
        <v>0</v>
      </c>
      <c r="P1841" t="str">
        <f>IFERROR(VLOOKUP(O1841,Sheet6!A:B,2,0),"")</f>
        <v/>
      </c>
      <c r="Q1841">
        <f>Sheet9!A1276</f>
        <v>0</v>
      </c>
      <c r="R1841" t="str">
        <f t="shared" si="153"/>
        <v/>
      </c>
      <c r="S1841">
        <f>Sheet9!B1276</f>
        <v>0</v>
      </c>
      <c r="T1841" t="s">
        <v>197</v>
      </c>
      <c r="U1841" t="s">
        <v>198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女子自由形  25mタイム決勝無差別</v>
      </c>
      <c r="E1" t="str">
        <f>IFERROR(VLOOKUP(F1,Sheet10!I:M,5,0),"")</f>
        <v/>
      </c>
      <c r="F1" t="str">
        <f>CONCATENATE(R1,O1,P1,S1,M1)</f>
        <v xml:space="preserve"> 200mタイム決勝無差別</v>
      </c>
      <c r="J1">
        <f>Sheet2!A21</f>
        <v>20</v>
      </c>
      <c r="K1" t="str">
        <f>Sheet2!B21</f>
        <v>フィッタ松前C</v>
      </c>
      <c r="L1">
        <f>Sheet2!J21</f>
        <v>1</v>
      </c>
      <c r="M1" t="str">
        <f>IFERROR(VLOOKUP(L1,Sheet5!A:B,2,0),"")</f>
        <v>無差別</v>
      </c>
      <c r="N1" t="str">
        <f>Sheet2!L21</f>
        <v>リレー</v>
      </c>
      <c r="O1" t="str">
        <f>IFERROR(VLOOKUP(N1,Sheet10!AG:AH,2,0),"")</f>
        <v/>
      </c>
      <c r="P1" t="str">
        <f>Sheet2!M21</f>
        <v xml:space="preserve"> 200m</v>
      </c>
      <c r="Q1">
        <f>Sheet2!N21</f>
        <v>3</v>
      </c>
      <c r="R1" t="str">
        <f>IFERROR(VLOOKUP(Q1,Sheet6!A:B,2,0),"")</f>
        <v/>
      </c>
      <c r="S1" t="s">
        <v>199</v>
      </c>
    </row>
    <row r="2" spans="1:19" x14ac:dyDescent="0.15">
      <c r="A2" s="22" t="str">
        <f>Sheet10!I2</f>
        <v>男子自由形  25mタイム決勝無差別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199</v>
      </c>
    </row>
    <row r="3" spans="1:19" x14ac:dyDescent="0.15">
      <c r="A3" s="22" t="str">
        <f>Sheet10!I3</f>
        <v>女子平泳ぎ  25mタイム決勝無差別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199</v>
      </c>
    </row>
    <row r="4" spans="1:19" x14ac:dyDescent="0.15">
      <c r="A4" s="22" t="str">
        <f>Sheet10!I4</f>
        <v>男子平泳ぎ  25mタイム決勝無差別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199</v>
      </c>
    </row>
    <row r="5" spans="1:19" x14ac:dyDescent="0.15">
      <c r="A5" s="22" t="str">
        <f>Sheet10!I5</f>
        <v>女子背泳ぎ  25mタイム決勝無差別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199</v>
      </c>
    </row>
    <row r="6" spans="1:19" x14ac:dyDescent="0.15">
      <c r="A6" s="22" t="str">
        <f>Sheet10!I6</f>
        <v>男子背泳ぎ  25mタイム決勝無差別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199</v>
      </c>
    </row>
    <row r="7" spans="1:19" x14ac:dyDescent="0.15">
      <c r="A7" s="22" t="str">
        <f>Sheet10!I7</f>
        <v>バタフライ  25mタイム決勝無差別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199</v>
      </c>
    </row>
    <row r="8" spans="1:19" x14ac:dyDescent="0.15">
      <c r="A8" s="22" t="str">
        <f>Sheet10!I8</f>
        <v>個人メドレー 400mタイム決勝無差別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199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199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199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199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199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199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199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199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199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199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199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199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199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199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199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199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199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199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199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199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199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199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199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199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199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199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199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199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199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199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199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199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199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199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199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199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199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199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199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199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199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199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199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199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199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199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199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199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199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199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199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199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199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199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199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199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199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199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199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199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199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199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199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199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199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199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199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199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199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199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199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199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199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199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199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199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199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199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199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199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199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199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199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199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199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199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199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199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199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199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199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199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199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199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199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199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199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199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199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199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199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199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199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199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Sheet2!A22</f>
        <v>0</v>
      </c>
      <c r="K112">
        <f>Sheet2!B22</f>
        <v>0</v>
      </c>
      <c r="L112">
        <f>Sheet2!J22</f>
        <v>0</v>
      </c>
      <c r="M112" t="str">
        <f>IFERROR(VLOOKUP(L112,Sheet5!A:B,2,0),"")</f>
        <v/>
      </c>
      <c r="N112">
        <f>Sheet2!L22</f>
        <v>0</v>
      </c>
      <c r="O112" t="str">
        <f>IFERROR(VLOOKUP(N112,Sheet10!AG:AH,2,0),"")</f>
        <v/>
      </c>
      <c r="P112">
        <f>Sheet2!M22</f>
        <v>0</v>
      </c>
      <c r="Q112">
        <f>Sheet2!N22</f>
        <v>0</v>
      </c>
      <c r="R112" t="str">
        <f>IFERROR(VLOOKUP(Q112,Sheet6!A:B,2,0),"")</f>
        <v/>
      </c>
      <c r="S112" t="s">
        <v>199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Sheet2!A23</f>
        <v>0</v>
      </c>
      <c r="K113">
        <f>Sheet2!B23</f>
        <v>0</v>
      </c>
      <c r="L113">
        <f>Sheet2!J23</f>
        <v>0</v>
      </c>
      <c r="M113" t="str">
        <f>IFERROR(VLOOKUP(L113,Sheet5!A:B,2,0),"")</f>
        <v/>
      </c>
      <c r="N113">
        <f>Sheet2!L23</f>
        <v>0</v>
      </c>
      <c r="O113" t="str">
        <f>IFERROR(VLOOKUP(N113,Sheet10!AG:AH,2,0),"")</f>
        <v/>
      </c>
      <c r="P113">
        <f>Sheet2!M23</f>
        <v>0</v>
      </c>
      <c r="Q113">
        <f>Sheet2!N23</f>
        <v>0</v>
      </c>
      <c r="R113" t="str">
        <f>IFERROR(VLOOKUP(Q113,Sheet6!A:B,2,0),"")</f>
        <v/>
      </c>
      <c r="S113" t="s">
        <v>199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Sheet2!A24</f>
        <v>0</v>
      </c>
      <c r="K114">
        <f>Sheet2!B24</f>
        <v>0</v>
      </c>
      <c r="L114">
        <f>Sheet2!J24</f>
        <v>0</v>
      </c>
      <c r="M114" t="str">
        <f>IFERROR(VLOOKUP(L114,Sheet5!A:B,2,0),"")</f>
        <v/>
      </c>
      <c r="N114">
        <f>Sheet2!L24</f>
        <v>0</v>
      </c>
      <c r="O114" t="str">
        <f>IFERROR(VLOOKUP(N114,Sheet10!AG:AH,2,0),"")</f>
        <v/>
      </c>
      <c r="P114">
        <f>Sheet2!M24</f>
        <v>0</v>
      </c>
      <c r="Q114">
        <f>Sheet2!N24</f>
        <v>0</v>
      </c>
      <c r="R114" t="str">
        <f>IFERROR(VLOOKUP(Q114,Sheet6!A:B,2,0),"")</f>
        <v/>
      </c>
      <c r="S114" t="s">
        <v>199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Sheet2!A25</f>
        <v>0</v>
      </c>
      <c r="K115">
        <f>Sheet2!B25</f>
        <v>0</v>
      </c>
      <c r="L115">
        <f>Sheet2!J25</f>
        <v>0</v>
      </c>
      <c r="M115" t="str">
        <f>IFERROR(VLOOKUP(L115,Sheet5!A:B,2,0),"")</f>
        <v/>
      </c>
      <c r="N115">
        <f>Sheet2!L25</f>
        <v>0</v>
      </c>
      <c r="O115" t="str">
        <f>IFERROR(VLOOKUP(N115,Sheet10!AG:AH,2,0),"")</f>
        <v/>
      </c>
      <c r="P115">
        <f>Sheet2!M25</f>
        <v>0</v>
      </c>
      <c r="Q115">
        <f>Sheet2!N25</f>
        <v>0</v>
      </c>
      <c r="R115" t="str">
        <f>IFERROR(VLOOKUP(Q115,Sheet6!A:B,2,0),"")</f>
        <v/>
      </c>
      <c r="S115" t="s">
        <v>199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Sheet2!A26</f>
        <v>0</v>
      </c>
      <c r="K116">
        <f>Sheet2!B26</f>
        <v>0</v>
      </c>
      <c r="L116">
        <f>Sheet2!J26</f>
        <v>0</v>
      </c>
      <c r="M116" t="str">
        <f>IFERROR(VLOOKUP(L116,Sheet5!A:B,2,0),"")</f>
        <v/>
      </c>
      <c r="N116">
        <f>Sheet2!L26</f>
        <v>0</v>
      </c>
      <c r="O116" t="str">
        <f>IFERROR(VLOOKUP(N116,Sheet10!AG:AH,2,0),"")</f>
        <v/>
      </c>
      <c r="P116">
        <f>Sheet2!M26</f>
        <v>0</v>
      </c>
      <c r="Q116">
        <f>Sheet2!N26</f>
        <v>0</v>
      </c>
      <c r="R116" t="str">
        <f>IFERROR(VLOOKUP(Q116,Sheet6!A:B,2,0),"")</f>
        <v/>
      </c>
      <c r="S116" t="s">
        <v>199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Sheet2!A27</f>
        <v>0</v>
      </c>
      <c r="K117">
        <f>Sheet2!B27</f>
        <v>0</v>
      </c>
      <c r="L117">
        <f>Sheet2!J27</f>
        <v>0</v>
      </c>
      <c r="M117" t="str">
        <f>IFERROR(VLOOKUP(L117,Sheet5!A:B,2,0),"")</f>
        <v/>
      </c>
      <c r="N117">
        <f>Sheet2!L27</f>
        <v>0</v>
      </c>
      <c r="O117" t="str">
        <f>IFERROR(VLOOKUP(N117,Sheet10!AG:AH,2,0),"")</f>
        <v/>
      </c>
      <c r="P117">
        <f>Sheet2!M27</f>
        <v>0</v>
      </c>
      <c r="Q117">
        <f>Sheet2!N27</f>
        <v>0</v>
      </c>
      <c r="R117" t="str">
        <f>IFERROR(VLOOKUP(Q117,Sheet6!A:B,2,0),"")</f>
        <v/>
      </c>
      <c r="S117" t="s">
        <v>199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Sheet2!A28</f>
        <v>0</v>
      </c>
      <c r="K118">
        <f>Sheet2!B28</f>
        <v>0</v>
      </c>
      <c r="L118">
        <f>Sheet2!J28</f>
        <v>0</v>
      </c>
      <c r="M118" t="str">
        <f>IFERROR(VLOOKUP(L118,Sheet5!A:B,2,0),"")</f>
        <v/>
      </c>
      <c r="N118">
        <f>Sheet2!L28</f>
        <v>0</v>
      </c>
      <c r="O118" t="str">
        <f>IFERROR(VLOOKUP(N118,Sheet10!AG:AH,2,0),"")</f>
        <v/>
      </c>
      <c r="P118">
        <f>Sheet2!M28</f>
        <v>0</v>
      </c>
      <c r="Q118">
        <f>Sheet2!N28</f>
        <v>0</v>
      </c>
      <c r="R118" t="str">
        <f>IFERROR(VLOOKUP(Q118,Sheet6!A:B,2,0),"")</f>
        <v/>
      </c>
      <c r="S118" t="s">
        <v>199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Sheet2!A29</f>
        <v>0</v>
      </c>
      <c r="K119">
        <f>Sheet2!B29</f>
        <v>0</v>
      </c>
      <c r="L119">
        <f>Sheet2!J29</f>
        <v>0</v>
      </c>
      <c r="M119" t="str">
        <f>IFERROR(VLOOKUP(L119,Sheet5!A:B,2,0),"")</f>
        <v/>
      </c>
      <c r="N119">
        <f>Sheet2!L29</f>
        <v>0</v>
      </c>
      <c r="O119" t="str">
        <f>IFERROR(VLOOKUP(N119,Sheet10!AG:AH,2,0),"")</f>
        <v/>
      </c>
      <c r="P119">
        <f>Sheet2!M29</f>
        <v>0</v>
      </c>
      <c r="Q119">
        <f>Sheet2!N29</f>
        <v>0</v>
      </c>
      <c r="R119" t="str">
        <f>IFERROR(VLOOKUP(Q119,Sheet6!A:B,2,0),"")</f>
        <v/>
      </c>
      <c r="S119" t="s">
        <v>199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Sheet2!A30</f>
        <v>0</v>
      </c>
      <c r="K120">
        <f>Sheet2!B30</f>
        <v>0</v>
      </c>
      <c r="L120">
        <f>Sheet2!J30</f>
        <v>0</v>
      </c>
      <c r="M120" t="str">
        <f>IFERROR(VLOOKUP(L120,Sheet5!A:B,2,0),"")</f>
        <v/>
      </c>
      <c r="N120">
        <f>Sheet2!L30</f>
        <v>0</v>
      </c>
      <c r="O120" t="str">
        <f>IFERROR(VLOOKUP(N120,Sheet10!AG:AH,2,0),"")</f>
        <v/>
      </c>
      <c r="P120">
        <f>Sheet2!M30</f>
        <v>0</v>
      </c>
      <c r="Q120">
        <f>Sheet2!N30</f>
        <v>0</v>
      </c>
      <c r="R120" t="str">
        <f>IFERROR(VLOOKUP(Q120,Sheet6!A:B,2,0),"")</f>
        <v/>
      </c>
      <c r="S120" t="s">
        <v>199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Sheet2!A31</f>
        <v>0</v>
      </c>
      <c r="K121">
        <f>Sheet2!B31</f>
        <v>0</v>
      </c>
      <c r="L121">
        <f>Sheet2!J31</f>
        <v>0</v>
      </c>
      <c r="M121" t="str">
        <f>IFERROR(VLOOKUP(L121,Sheet5!A:B,2,0),"")</f>
        <v/>
      </c>
      <c r="N121">
        <f>Sheet2!L31</f>
        <v>0</v>
      </c>
      <c r="O121" t="str">
        <f>IFERROR(VLOOKUP(N121,Sheet10!AG:AH,2,0),"")</f>
        <v/>
      </c>
      <c r="P121">
        <f>Sheet2!M31</f>
        <v>0</v>
      </c>
      <c r="Q121">
        <f>Sheet2!N31</f>
        <v>0</v>
      </c>
      <c r="R121" t="str">
        <f>IFERROR(VLOOKUP(Q121,Sheet6!A:B,2,0),"")</f>
        <v/>
      </c>
      <c r="S121" t="s">
        <v>199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Sheet2!A32</f>
        <v>0</v>
      </c>
      <c r="K122">
        <f>Sheet2!B32</f>
        <v>0</v>
      </c>
      <c r="L122">
        <f>Sheet2!J32</f>
        <v>0</v>
      </c>
      <c r="M122" t="str">
        <f>IFERROR(VLOOKUP(L122,Sheet5!A:B,2,0),"")</f>
        <v/>
      </c>
      <c r="N122">
        <f>Sheet2!L32</f>
        <v>0</v>
      </c>
      <c r="O122" t="str">
        <f>IFERROR(VLOOKUP(N122,Sheet10!AG:AH,2,0),"")</f>
        <v/>
      </c>
      <c r="P122">
        <f>Sheet2!M32</f>
        <v>0</v>
      </c>
      <c r="Q122">
        <f>Sheet2!N32</f>
        <v>0</v>
      </c>
      <c r="R122" t="str">
        <f>IFERROR(VLOOKUP(Q122,Sheet6!A:B,2,0),"")</f>
        <v/>
      </c>
      <c r="S122" t="s">
        <v>199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Sheet2!A33</f>
        <v>0</v>
      </c>
      <c r="K123">
        <f>Sheet2!B33</f>
        <v>0</v>
      </c>
      <c r="L123">
        <f>Sheet2!J33</f>
        <v>0</v>
      </c>
      <c r="M123" t="str">
        <f>IFERROR(VLOOKUP(L123,Sheet5!A:B,2,0),"")</f>
        <v/>
      </c>
      <c r="N123">
        <f>Sheet2!L33</f>
        <v>0</v>
      </c>
      <c r="O123" t="str">
        <f>IFERROR(VLOOKUP(N123,Sheet10!AG:AH,2,0),"")</f>
        <v/>
      </c>
      <c r="P123">
        <f>Sheet2!M33</f>
        <v>0</v>
      </c>
      <c r="Q123">
        <f>Sheet2!N33</f>
        <v>0</v>
      </c>
      <c r="R123" t="str">
        <f>IFERROR(VLOOKUP(Q123,Sheet6!A:B,2,0),"")</f>
        <v/>
      </c>
      <c r="S123" t="s">
        <v>199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Sheet2!A34</f>
        <v>0</v>
      </c>
      <c r="K124">
        <f>Sheet2!B34</f>
        <v>0</v>
      </c>
      <c r="L124">
        <f>Sheet2!J34</f>
        <v>0</v>
      </c>
      <c r="M124" t="str">
        <f>IFERROR(VLOOKUP(L124,Sheet5!A:B,2,0),"")</f>
        <v/>
      </c>
      <c r="N124">
        <f>Sheet2!L34</f>
        <v>0</v>
      </c>
      <c r="O124" t="str">
        <f>IFERROR(VLOOKUP(N124,Sheet10!AG:AH,2,0),"")</f>
        <v/>
      </c>
      <c r="P124">
        <f>Sheet2!M34</f>
        <v>0</v>
      </c>
      <c r="Q124">
        <f>Sheet2!N34</f>
        <v>0</v>
      </c>
      <c r="R124" t="str">
        <f>IFERROR(VLOOKUP(Q124,Sheet6!A:B,2,0),"")</f>
        <v/>
      </c>
      <c r="S124" t="s">
        <v>199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Sheet2!A35</f>
        <v>0</v>
      </c>
      <c r="K125">
        <f>Sheet2!B35</f>
        <v>0</v>
      </c>
      <c r="L125">
        <f>Sheet2!J35</f>
        <v>0</v>
      </c>
      <c r="M125" t="str">
        <f>IFERROR(VLOOKUP(L125,Sheet5!A:B,2,0),"")</f>
        <v/>
      </c>
      <c r="N125">
        <f>Sheet2!L35</f>
        <v>0</v>
      </c>
      <c r="O125" t="str">
        <f>IFERROR(VLOOKUP(N125,Sheet10!AG:AH,2,0),"")</f>
        <v/>
      </c>
      <c r="P125">
        <f>Sheet2!M35</f>
        <v>0</v>
      </c>
      <c r="Q125">
        <f>Sheet2!N35</f>
        <v>0</v>
      </c>
      <c r="R125" t="str">
        <f>IFERROR(VLOOKUP(Q125,Sheet6!A:B,2,0),"")</f>
        <v/>
      </c>
      <c r="S125" t="s">
        <v>199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Sheet2!A36</f>
        <v>0</v>
      </c>
      <c r="K126">
        <f>Sheet2!B36</f>
        <v>0</v>
      </c>
      <c r="L126">
        <f>Sheet2!J36</f>
        <v>0</v>
      </c>
      <c r="M126" t="str">
        <f>IFERROR(VLOOKUP(L126,Sheet5!A:B,2,0),"")</f>
        <v/>
      </c>
      <c r="N126">
        <f>Sheet2!L36</f>
        <v>0</v>
      </c>
      <c r="O126" t="str">
        <f>IFERROR(VLOOKUP(N126,Sheet10!AG:AH,2,0),"")</f>
        <v/>
      </c>
      <c r="P126">
        <f>Sheet2!M36</f>
        <v>0</v>
      </c>
      <c r="Q126">
        <f>Sheet2!N36</f>
        <v>0</v>
      </c>
      <c r="R126" t="str">
        <f>IFERROR(VLOOKUP(Q126,Sheet6!A:B,2,0),"")</f>
        <v/>
      </c>
      <c r="S126" t="s">
        <v>199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Sheet2!A37</f>
        <v>0</v>
      </c>
      <c r="K127">
        <f>Sheet2!B37</f>
        <v>0</v>
      </c>
      <c r="L127">
        <f>Sheet2!J37</f>
        <v>0</v>
      </c>
      <c r="M127" t="str">
        <f>IFERROR(VLOOKUP(L127,Sheet5!A:B,2,0),"")</f>
        <v/>
      </c>
      <c r="N127">
        <f>Sheet2!L37</f>
        <v>0</v>
      </c>
      <c r="O127" t="str">
        <f>IFERROR(VLOOKUP(N127,Sheet10!AG:AH,2,0),"")</f>
        <v/>
      </c>
      <c r="P127">
        <f>Sheet2!M37</f>
        <v>0</v>
      </c>
      <c r="Q127">
        <f>Sheet2!N37</f>
        <v>0</v>
      </c>
      <c r="R127" t="str">
        <f>IFERROR(VLOOKUP(Q127,Sheet6!A:B,2,0),"")</f>
        <v/>
      </c>
      <c r="S127" t="s">
        <v>199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Sheet2!A38</f>
        <v>0</v>
      </c>
      <c r="K128">
        <f>Sheet2!B38</f>
        <v>0</v>
      </c>
      <c r="L128">
        <f>Sheet2!J38</f>
        <v>0</v>
      </c>
      <c r="M128" t="str">
        <f>IFERROR(VLOOKUP(L128,Sheet5!A:B,2,0),"")</f>
        <v/>
      </c>
      <c r="N128">
        <f>Sheet2!L38</f>
        <v>0</v>
      </c>
      <c r="O128" t="str">
        <f>IFERROR(VLOOKUP(N128,Sheet10!AG:AH,2,0),"")</f>
        <v/>
      </c>
      <c r="P128">
        <f>Sheet2!M38</f>
        <v>0</v>
      </c>
      <c r="Q128">
        <f>Sheet2!N38</f>
        <v>0</v>
      </c>
      <c r="R128" t="str">
        <f>IFERROR(VLOOKUP(Q128,Sheet6!A:B,2,0),"")</f>
        <v/>
      </c>
      <c r="S128" t="s">
        <v>199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Sheet2!A39</f>
        <v>0</v>
      </c>
      <c r="K129">
        <f>Sheet2!B39</f>
        <v>0</v>
      </c>
      <c r="L129">
        <f>Sheet2!J39</f>
        <v>0</v>
      </c>
      <c r="M129" t="str">
        <f>IFERROR(VLOOKUP(L129,Sheet5!A:B,2,0),"")</f>
        <v/>
      </c>
      <c r="N129">
        <f>Sheet2!L39</f>
        <v>0</v>
      </c>
      <c r="O129" t="str">
        <f>IFERROR(VLOOKUP(N129,Sheet10!AG:AH,2,0),"")</f>
        <v/>
      </c>
      <c r="P129">
        <f>Sheet2!M39</f>
        <v>0</v>
      </c>
      <c r="Q129">
        <f>Sheet2!N39</f>
        <v>0</v>
      </c>
      <c r="R129" t="str">
        <f>IFERROR(VLOOKUP(Q129,Sheet6!A:B,2,0),"")</f>
        <v/>
      </c>
      <c r="S129" t="s">
        <v>199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Sheet2!A40</f>
        <v>0</v>
      </c>
      <c r="K130">
        <f>Sheet2!B40</f>
        <v>0</v>
      </c>
      <c r="L130">
        <f>Sheet2!J40</f>
        <v>0</v>
      </c>
      <c r="M130" t="str">
        <f>IFERROR(VLOOKUP(L130,Sheet5!A:B,2,0),"")</f>
        <v/>
      </c>
      <c r="N130">
        <f>Sheet2!L40</f>
        <v>0</v>
      </c>
      <c r="O130" t="str">
        <f>IFERROR(VLOOKUP(N130,Sheet10!AG:AH,2,0),"")</f>
        <v/>
      </c>
      <c r="P130">
        <f>Sheet2!M40</f>
        <v>0</v>
      </c>
      <c r="Q130">
        <f>Sheet2!N40</f>
        <v>0</v>
      </c>
      <c r="R130" t="str">
        <f>IFERROR(VLOOKUP(Q130,Sheet6!A:B,2,0),"")</f>
        <v/>
      </c>
      <c r="S130" t="s">
        <v>199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Sheet2!A41</f>
        <v>0</v>
      </c>
      <c r="K131">
        <f>Sheet2!B41</f>
        <v>0</v>
      </c>
      <c r="L131">
        <f>Sheet2!J41</f>
        <v>0</v>
      </c>
      <c r="M131" t="str">
        <f>IFERROR(VLOOKUP(L131,Sheet5!A:B,2,0),"")</f>
        <v/>
      </c>
      <c r="N131">
        <f>Sheet2!L41</f>
        <v>0</v>
      </c>
      <c r="O131" t="str">
        <f>IFERROR(VLOOKUP(N131,Sheet10!AG:AH,2,0),"")</f>
        <v/>
      </c>
      <c r="P131">
        <f>Sheet2!M41</f>
        <v>0</v>
      </c>
      <c r="Q131">
        <f>Sheet2!N41</f>
        <v>0</v>
      </c>
      <c r="R131" t="str">
        <f>IFERROR(VLOOKUP(Q131,Sheet6!A:B,2,0),"")</f>
        <v/>
      </c>
      <c r="S131" t="s">
        <v>199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Sheet2!A42</f>
        <v>0</v>
      </c>
      <c r="K132">
        <f>Sheet2!B42</f>
        <v>0</v>
      </c>
      <c r="L132">
        <f>Sheet2!J42</f>
        <v>0</v>
      </c>
      <c r="M132" t="str">
        <f>IFERROR(VLOOKUP(L132,Sheet5!A:B,2,0),"")</f>
        <v/>
      </c>
      <c r="N132">
        <f>Sheet2!L42</f>
        <v>0</v>
      </c>
      <c r="O132" t="str">
        <f>IFERROR(VLOOKUP(N132,Sheet10!AG:AH,2,0),"")</f>
        <v/>
      </c>
      <c r="P132">
        <f>Sheet2!M42</f>
        <v>0</v>
      </c>
      <c r="Q132">
        <f>Sheet2!N42</f>
        <v>0</v>
      </c>
      <c r="R132" t="str">
        <f>IFERROR(VLOOKUP(Q132,Sheet6!A:B,2,0),"")</f>
        <v/>
      </c>
      <c r="S132" t="s">
        <v>199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Sheet2!A43</f>
        <v>0</v>
      </c>
      <c r="K133">
        <f>Sheet2!B43</f>
        <v>0</v>
      </c>
      <c r="L133">
        <f>Sheet2!J43</f>
        <v>0</v>
      </c>
      <c r="M133" t="str">
        <f>IFERROR(VLOOKUP(L133,Sheet5!A:B,2,0),"")</f>
        <v/>
      </c>
      <c r="N133">
        <f>Sheet2!L43</f>
        <v>0</v>
      </c>
      <c r="O133" t="str">
        <f>IFERROR(VLOOKUP(N133,Sheet10!AG:AH,2,0),"")</f>
        <v/>
      </c>
      <c r="P133">
        <f>Sheet2!M43</f>
        <v>0</v>
      </c>
      <c r="Q133">
        <f>Sheet2!N43</f>
        <v>0</v>
      </c>
      <c r="R133" t="str">
        <f>IFERROR(VLOOKUP(Q133,Sheet6!A:B,2,0),"")</f>
        <v/>
      </c>
      <c r="S133" t="s">
        <v>199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Sheet2!A44</f>
        <v>0</v>
      </c>
      <c r="K134">
        <f>Sheet2!B44</f>
        <v>0</v>
      </c>
      <c r="L134">
        <f>Sheet2!J44</f>
        <v>0</v>
      </c>
      <c r="M134" t="str">
        <f>IFERROR(VLOOKUP(L134,Sheet5!A:B,2,0),"")</f>
        <v/>
      </c>
      <c r="N134">
        <f>Sheet2!L44</f>
        <v>0</v>
      </c>
      <c r="O134" t="str">
        <f>IFERROR(VLOOKUP(N134,Sheet10!AG:AH,2,0),"")</f>
        <v/>
      </c>
      <c r="P134">
        <f>Sheet2!M44</f>
        <v>0</v>
      </c>
      <c r="Q134">
        <f>Sheet2!N44</f>
        <v>0</v>
      </c>
      <c r="R134" t="str">
        <f>IFERROR(VLOOKUP(Q134,Sheet6!A:B,2,0),"")</f>
        <v/>
      </c>
      <c r="S134" t="s">
        <v>199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Sheet2!A45</f>
        <v>0</v>
      </c>
      <c r="K135">
        <f>Sheet2!B45</f>
        <v>0</v>
      </c>
      <c r="L135">
        <f>Sheet2!J45</f>
        <v>0</v>
      </c>
      <c r="M135" t="str">
        <f>IFERROR(VLOOKUP(L135,Sheet5!A:B,2,0),"")</f>
        <v/>
      </c>
      <c r="N135">
        <f>Sheet2!L45</f>
        <v>0</v>
      </c>
      <c r="O135" t="str">
        <f>IFERROR(VLOOKUP(N135,Sheet10!AG:AH,2,0),"")</f>
        <v/>
      </c>
      <c r="P135">
        <f>Sheet2!M45</f>
        <v>0</v>
      </c>
      <c r="Q135">
        <f>Sheet2!N45</f>
        <v>0</v>
      </c>
      <c r="R135" t="str">
        <f>IFERROR(VLOOKUP(Q135,Sheet6!A:B,2,0),"")</f>
        <v/>
      </c>
      <c r="S135" t="s">
        <v>199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Sheet2!A46</f>
        <v>0</v>
      </c>
      <c r="K136">
        <f>Sheet2!B46</f>
        <v>0</v>
      </c>
      <c r="L136">
        <f>Sheet2!J46</f>
        <v>0</v>
      </c>
      <c r="M136" t="str">
        <f>IFERROR(VLOOKUP(L136,Sheet5!A:B,2,0),"")</f>
        <v/>
      </c>
      <c r="N136">
        <f>Sheet2!L46</f>
        <v>0</v>
      </c>
      <c r="O136" t="str">
        <f>IFERROR(VLOOKUP(N136,Sheet10!AG:AH,2,0),"")</f>
        <v/>
      </c>
      <c r="P136">
        <f>Sheet2!M46</f>
        <v>0</v>
      </c>
      <c r="Q136">
        <f>Sheet2!N46</f>
        <v>0</v>
      </c>
      <c r="R136" t="str">
        <f>IFERROR(VLOOKUP(Q136,Sheet6!A:B,2,0),"")</f>
        <v/>
      </c>
      <c r="S136" t="s">
        <v>199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Sheet2!A47</f>
        <v>0</v>
      </c>
      <c r="K137">
        <f>Sheet2!B47</f>
        <v>0</v>
      </c>
      <c r="L137">
        <f>Sheet2!J47</f>
        <v>0</v>
      </c>
      <c r="M137" t="str">
        <f>IFERROR(VLOOKUP(L137,Sheet5!A:B,2,0),"")</f>
        <v/>
      </c>
      <c r="N137">
        <f>Sheet2!L47</f>
        <v>0</v>
      </c>
      <c r="O137" t="str">
        <f>IFERROR(VLOOKUP(N137,Sheet10!AG:AH,2,0),"")</f>
        <v/>
      </c>
      <c r="P137">
        <f>Sheet2!M47</f>
        <v>0</v>
      </c>
      <c r="Q137">
        <f>Sheet2!N47</f>
        <v>0</v>
      </c>
      <c r="R137" t="str">
        <f>IFERROR(VLOOKUP(Q137,Sheet6!A:B,2,0),"")</f>
        <v/>
      </c>
      <c r="S137" t="s">
        <v>199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Sheet2!A48</f>
        <v>0</v>
      </c>
      <c r="K138">
        <f>Sheet2!B48</f>
        <v>0</v>
      </c>
      <c r="L138">
        <f>Sheet2!J48</f>
        <v>0</v>
      </c>
      <c r="M138" t="str">
        <f>IFERROR(VLOOKUP(L138,Sheet5!A:B,2,0),"")</f>
        <v/>
      </c>
      <c r="N138">
        <f>Sheet2!L48</f>
        <v>0</v>
      </c>
      <c r="O138" t="str">
        <f>IFERROR(VLOOKUP(N138,Sheet10!AG:AH,2,0),"")</f>
        <v/>
      </c>
      <c r="P138">
        <f>Sheet2!M48</f>
        <v>0</v>
      </c>
      <c r="Q138">
        <f>Sheet2!N48</f>
        <v>0</v>
      </c>
      <c r="R138" t="str">
        <f>IFERROR(VLOOKUP(Q138,Sheet6!A:B,2,0),"")</f>
        <v/>
      </c>
      <c r="S138" t="s">
        <v>199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Sheet2!A49</f>
        <v>0</v>
      </c>
      <c r="K139">
        <f>Sheet2!B49</f>
        <v>0</v>
      </c>
      <c r="L139">
        <f>Sheet2!J49</f>
        <v>0</v>
      </c>
      <c r="M139" t="str">
        <f>IFERROR(VLOOKUP(L139,Sheet5!A:B,2,0),"")</f>
        <v/>
      </c>
      <c r="N139">
        <f>Sheet2!L49</f>
        <v>0</v>
      </c>
      <c r="O139" t="str">
        <f>IFERROR(VLOOKUP(N139,Sheet10!AG:AH,2,0),"")</f>
        <v/>
      </c>
      <c r="P139">
        <f>Sheet2!M49</f>
        <v>0</v>
      </c>
      <c r="Q139">
        <f>Sheet2!N49</f>
        <v>0</v>
      </c>
      <c r="R139" t="str">
        <f>IFERROR(VLOOKUP(Q139,Sheet6!A:B,2,0),"")</f>
        <v/>
      </c>
      <c r="S139" t="s">
        <v>199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Sheet2!A50</f>
        <v>0</v>
      </c>
      <c r="K140">
        <f>Sheet2!B50</f>
        <v>0</v>
      </c>
      <c r="L140">
        <f>Sheet2!J50</f>
        <v>0</v>
      </c>
      <c r="M140" t="str">
        <f>IFERROR(VLOOKUP(L140,Sheet5!A:B,2,0),"")</f>
        <v/>
      </c>
      <c r="N140">
        <f>Sheet2!L50</f>
        <v>0</v>
      </c>
      <c r="O140" t="str">
        <f>IFERROR(VLOOKUP(N140,Sheet10!AG:AH,2,0),"")</f>
        <v/>
      </c>
      <c r="P140">
        <f>Sheet2!M50</f>
        <v>0</v>
      </c>
      <c r="Q140">
        <f>Sheet2!N50</f>
        <v>0</v>
      </c>
      <c r="R140" t="str">
        <f>IFERROR(VLOOKUP(Q140,Sheet6!A:B,2,0),"")</f>
        <v/>
      </c>
      <c r="S140" t="s">
        <v>199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Sheet2!A51</f>
        <v>0</v>
      </c>
      <c r="K141">
        <f>Sheet2!B51</f>
        <v>0</v>
      </c>
      <c r="L141">
        <f>Sheet2!J51</f>
        <v>0</v>
      </c>
      <c r="M141" t="str">
        <f>IFERROR(VLOOKUP(L141,Sheet5!A:B,2,0),"")</f>
        <v/>
      </c>
      <c r="N141">
        <f>Sheet2!L51</f>
        <v>0</v>
      </c>
      <c r="O141" t="str">
        <f>IFERROR(VLOOKUP(N141,Sheet10!AG:AH,2,0),"")</f>
        <v/>
      </c>
      <c r="P141">
        <f>Sheet2!M51</f>
        <v>0</v>
      </c>
      <c r="Q141">
        <f>Sheet2!N51</f>
        <v>0</v>
      </c>
      <c r="R141" t="str">
        <f>IFERROR(VLOOKUP(Q141,Sheet6!A:B,2,0),"")</f>
        <v/>
      </c>
      <c r="S141" t="s">
        <v>199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Sheet2!A52</f>
        <v>0</v>
      </c>
      <c r="K142">
        <f>Sheet2!B52</f>
        <v>0</v>
      </c>
      <c r="L142">
        <f>Sheet2!J52</f>
        <v>0</v>
      </c>
      <c r="M142" t="str">
        <f>IFERROR(VLOOKUP(L142,Sheet5!A:B,2,0),"")</f>
        <v/>
      </c>
      <c r="N142">
        <f>Sheet2!L52</f>
        <v>0</v>
      </c>
      <c r="O142" t="str">
        <f>IFERROR(VLOOKUP(N142,Sheet10!AG:AH,2,0),"")</f>
        <v/>
      </c>
      <c r="P142">
        <f>Sheet2!M52</f>
        <v>0</v>
      </c>
      <c r="Q142">
        <f>Sheet2!N52</f>
        <v>0</v>
      </c>
      <c r="R142" t="str">
        <f>IFERROR(VLOOKUP(Q142,Sheet6!A:B,2,0),"")</f>
        <v/>
      </c>
      <c r="S142" t="s">
        <v>199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Sheet2!A53</f>
        <v>0</v>
      </c>
      <c r="K143">
        <f>Sheet2!B53</f>
        <v>0</v>
      </c>
      <c r="L143">
        <f>Sheet2!J53</f>
        <v>0</v>
      </c>
      <c r="M143" t="str">
        <f>IFERROR(VLOOKUP(L143,Sheet5!A:B,2,0),"")</f>
        <v/>
      </c>
      <c r="N143">
        <f>Sheet2!L53</f>
        <v>0</v>
      </c>
      <c r="O143" t="str">
        <f>IFERROR(VLOOKUP(N143,Sheet10!AG:AH,2,0),"")</f>
        <v/>
      </c>
      <c r="P143">
        <f>Sheet2!M53</f>
        <v>0</v>
      </c>
      <c r="Q143">
        <f>Sheet2!N53</f>
        <v>0</v>
      </c>
      <c r="R143" t="str">
        <f>IFERROR(VLOOKUP(Q143,Sheet6!A:B,2,0),"")</f>
        <v/>
      </c>
      <c r="S143" t="s">
        <v>199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Sheet2!A54</f>
        <v>0</v>
      </c>
      <c r="K144">
        <f>Sheet2!B54</f>
        <v>0</v>
      </c>
      <c r="L144">
        <f>Sheet2!J54</f>
        <v>0</v>
      </c>
      <c r="M144" t="str">
        <f>IFERROR(VLOOKUP(L144,Sheet5!A:B,2,0),"")</f>
        <v/>
      </c>
      <c r="N144">
        <f>Sheet2!L54</f>
        <v>0</v>
      </c>
      <c r="O144" t="str">
        <f>IFERROR(VLOOKUP(N144,Sheet10!AG:AH,2,0),"")</f>
        <v/>
      </c>
      <c r="P144">
        <f>Sheet2!M54</f>
        <v>0</v>
      </c>
      <c r="Q144">
        <f>Sheet2!N54</f>
        <v>0</v>
      </c>
      <c r="R144" t="str">
        <f>IFERROR(VLOOKUP(Q144,Sheet6!A:B,2,0),"")</f>
        <v/>
      </c>
      <c r="S144" t="s">
        <v>199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Sheet2!A55</f>
        <v>0</v>
      </c>
      <c r="K145">
        <f>Sheet2!B55</f>
        <v>0</v>
      </c>
      <c r="L145">
        <f>Sheet2!J55</f>
        <v>0</v>
      </c>
      <c r="M145" t="str">
        <f>IFERROR(VLOOKUP(L145,Sheet5!A:B,2,0),"")</f>
        <v/>
      </c>
      <c r="N145">
        <f>Sheet2!L55</f>
        <v>0</v>
      </c>
      <c r="O145" t="str">
        <f>IFERROR(VLOOKUP(N145,Sheet10!AG:AH,2,0),"")</f>
        <v/>
      </c>
      <c r="P145">
        <f>Sheet2!M55</f>
        <v>0</v>
      </c>
      <c r="Q145">
        <f>Sheet2!N55</f>
        <v>0</v>
      </c>
      <c r="R145" t="str">
        <f>IFERROR(VLOOKUP(Q145,Sheet6!A:B,2,0),"")</f>
        <v/>
      </c>
      <c r="S145" t="s">
        <v>199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Sheet2!A56</f>
        <v>0</v>
      </c>
      <c r="K146">
        <f>Sheet2!B56</f>
        <v>0</v>
      </c>
      <c r="L146">
        <f>Sheet2!J56</f>
        <v>0</v>
      </c>
      <c r="M146" t="str">
        <f>IFERROR(VLOOKUP(L146,Sheet5!A:B,2,0),"")</f>
        <v/>
      </c>
      <c r="N146">
        <f>Sheet2!L56</f>
        <v>0</v>
      </c>
      <c r="O146" t="str">
        <f>IFERROR(VLOOKUP(N146,Sheet10!AG:AH,2,0),"")</f>
        <v/>
      </c>
      <c r="P146">
        <f>Sheet2!M56</f>
        <v>0</v>
      </c>
      <c r="Q146">
        <f>Sheet2!N56</f>
        <v>0</v>
      </c>
      <c r="R146" t="str">
        <f>IFERROR(VLOOKUP(Q146,Sheet6!A:B,2,0),"")</f>
        <v/>
      </c>
      <c r="S146" t="s">
        <v>199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Sheet2!A57</f>
        <v>0</v>
      </c>
      <c r="K147">
        <f>Sheet2!B57</f>
        <v>0</v>
      </c>
      <c r="L147">
        <f>Sheet2!J57</f>
        <v>0</v>
      </c>
      <c r="M147" t="str">
        <f>IFERROR(VLOOKUP(L147,Sheet5!A:B,2,0),"")</f>
        <v/>
      </c>
      <c r="N147">
        <f>Sheet2!L57</f>
        <v>0</v>
      </c>
      <c r="O147" t="str">
        <f>IFERROR(VLOOKUP(N147,Sheet10!AG:AH,2,0),"")</f>
        <v/>
      </c>
      <c r="P147">
        <f>Sheet2!M57</f>
        <v>0</v>
      </c>
      <c r="Q147">
        <f>Sheet2!N57</f>
        <v>0</v>
      </c>
      <c r="R147" t="str">
        <f>IFERROR(VLOOKUP(Q147,Sheet6!A:B,2,0),"")</f>
        <v/>
      </c>
      <c r="S147" t="s">
        <v>199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Sheet2!A58</f>
        <v>0</v>
      </c>
      <c r="K148">
        <f>Sheet2!B58</f>
        <v>0</v>
      </c>
      <c r="L148">
        <f>Sheet2!J58</f>
        <v>0</v>
      </c>
      <c r="M148" t="str">
        <f>IFERROR(VLOOKUP(L148,Sheet5!A:B,2,0),"")</f>
        <v/>
      </c>
      <c r="N148">
        <f>Sheet2!L58</f>
        <v>0</v>
      </c>
      <c r="O148" t="str">
        <f>IFERROR(VLOOKUP(N148,Sheet10!AG:AH,2,0),"")</f>
        <v/>
      </c>
      <c r="P148">
        <f>Sheet2!M58</f>
        <v>0</v>
      </c>
      <c r="Q148">
        <f>Sheet2!N58</f>
        <v>0</v>
      </c>
      <c r="R148" t="str">
        <f>IFERROR(VLOOKUP(Q148,Sheet6!A:B,2,0),"")</f>
        <v/>
      </c>
      <c r="S148" t="s">
        <v>199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Sheet2!A59</f>
        <v>0</v>
      </c>
      <c r="K149">
        <f>Sheet2!B59</f>
        <v>0</v>
      </c>
      <c r="L149">
        <f>Sheet2!J59</f>
        <v>0</v>
      </c>
      <c r="M149" t="str">
        <f>IFERROR(VLOOKUP(L149,Sheet5!A:B,2,0),"")</f>
        <v/>
      </c>
      <c r="N149">
        <f>Sheet2!L59</f>
        <v>0</v>
      </c>
      <c r="O149" t="str">
        <f>IFERROR(VLOOKUP(N149,Sheet10!AG:AH,2,0),"")</f>
        <v/>
      </c>
      <c r="P149">
        <f>Sheet2!M59</f>
        <v>0</v>
      </c>
      <c r="Q149">
        <f>Sheet2!N59</f>
        <v>0</v>
      </c>
      <c r="R149" t="str">
        <f>IFERROR(VLOOKUP(Q149,Sheet6!A:B,2,0),"")</f>
        <v/>
      </c>
      <c r="S149" t="s">
        <v>199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Sheet2!A60</f>
        <v>0</v>
      </c>
      <c r="K150">
        <f>Sheet2!B60</f>
        <v>0</v>
      </c>
      <c r="L150">
        <f>Sheet2!J60</f>
        <v>0</v>
      </c>
      <c r="M150" t="str">
        <f>IFERROR(VLOOKUP(L150,Sheet5!A:B,2,0),"")</f>
        <v/>
      </c>
      <c r="N150">
        <f>Sheet2!L60</f>
        <v>0</v>
      </c>
      <c r="O150" t="str">
        <f>IFERROR(VLOOKUP(N150,Sheet10!AG:AH,2,0),"")</f>
        <v/>
      </c>
      <c r="P150">
        <f>Sheet2!M60</f>
        <v>0</v>
      </c>
      <c r="Q150">
        <f>Sheet2!N60</f>
        <v>0</v>
      </c>
      <c r="R150" t="str">
        <f>IFERROR(VLOOKUP(Q150,Sheet6!A:B,2,0),"")</f>
        <v/>
      </c>
      <c r="S150" t="s">
        <v>199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Sheet2!A61</f>
        <v>0</v>
      </c>
      <c r="K151">
        <f>Sheet2!B61</f>
        <v>0</v>
      </c>
      <c r="L151">
        <f>Sheet2!J61</f>
        <v>0</v>
      </c>
      <c r="M151" t="str">
        <f>IFERROR(VLOOKUP(L151,Sheet5!A:B,2,0),"")</f>
        <v/>
      </c>
      <c r="N151">
        <f>Sheet2!L61</f>
        <v>0</v>
      </c>
      <c r="O151" t="str">
        <f>IFERROR(VLOOKUP(N151,Sheet10!AG:AH,2,0),"")</f>
        <v/>
      </c>
      <c r="P151">
        <f>Sheet2!M61</f>
        <v>0</v>
      </c>
      <c r="Q151">
        <f>Sheet2!N61</f>
        <v>0</v>
      </c>
      <c r="R151" t="str">
        <f>IFERROR(VLOOKUP(Q151,Sheet6!A:B,2,0),"")</f>
        <v/>
      </c>
      <c r="S151" t="s">
        <v>199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Sheet2!A62</f>
        <v>0</v>
      </c>
      <c r="K152">
        <f>Sheet2!B62</f>
        <v>0</v>
      </c>
      <c r="L152">
        <f>Sheet2!J62</f>
        <v>0</v>
      </c>
      <c r="M152" t="str">
        <f>IFERROR(VLOOKUP(L152,Sheet5!A:B,2,0),"")</f>
        <v/>
      </c>
      <c r="N152">
        <f>Sheet2!L62</f>
        <v>0</v>
      </c>
      <c r="O152" t="str">
        <f>IFERROR(VLOOKUP(N152,Sheet10!AG:AH,2,0),"")</f>
        <v/>
      </c>
      <c r="P152">
        <f>Sheet2!M62</f>
        <v>0</v>
      </c>
      <c r="Q152">
        <f>Sheet2!N62</f>
        <v>0</v>
      </c>
      <c r="R152" t="str">
        <f>IFERROR(VLOOKUP(Q152,Sheet6!A:B,2,0),"")</f>
        <v/>
      </c>
      <c r="S152" t="s">
        <v>199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Sheet2!A63</f>
        <v>0</v>
      </c>
      <c r="K153">
        <f>Sheet2!B63</f>
        <v>0</v>
      </c>
      <c r="L153">
        <f>Sheet2!J63</f>
        <v>0</v>
      </c>
      <c r="M153" t="str">
        <f>IFERROR(VLOOKUP(L153,Sheet5!A:B,2,0),"")</f>
        <v/>
      </c>
      <c r="N153">
        <f>Sheet2!L63</f>
        <v>0</v>
      </c>
      <c r="O153" t="str">
        <f>IFERROR(VLOOKUP(N153,Sheet10!AG:AH,2,0),"")</f>
        <v/>
      </c>
      <c r="P153">
        <f>Sheet2!M63</f>
        <v>0</v>
      </c>
      <c r="Q153">
        <f>Sheet2!N63</f>
        <v>0</v>
      </c>
      <c r="R153" t="str">
        <f>IFERROR(VLOOKUP(Q153,Sheet6!A:B,2,0),"")</f>
        <v/>
      </c>
      <c r="S153" t="s">
        <v>199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Sheet2!A64</f>
        <v>0</v>
      </c>
      <c r="K154">
        <f>Sheet2!B64</f>
        <v>0</v>
      </c>
      <c r="L154">
        <f>Sheet2!J64</f>
        <v>0</v>
      </c>
      <c r="M154" t="str">
        <f>IFERROR(VLOOKUP(L154,Sheet5!A:B,2,0),"")</f>
        <v/>
      </c>
      <c r="N154">
        <f>Sheet2!L64</f>
        <v>0</v>
      </c>
      <c r="O154" t="str">
        <f>IFERROR(VLOOKUP(N154,Sheet10!AG:AH,2,0),"")</f>
        <v/>
      </c>
      <c r="P154">
        <f>Sheet2!M64</f>
        <v>0</v>
      </c>
      <c r="Q154">
        <f>Sheet2!N64</f>
        <v>0</v>
      </c>
      <c r="R154" t="str">
        <f>IFERROR(VLOOKUP(Q154,Sheet6!A:B,2,0),"")</f>
        <v/>
      </c>
      <c r="S154" t="s">
        <v>199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Sheet2!A65</f>
        <v>0</v>
      </c>
      <c r="K155">
        <f>Sheet2!B65</f>
        <v>0</v>
      </c>
      <c r="L155">
        <f>Sheet2!J65</f>
        <v>0</v>
      </c>
      <c r="M155" t="str">
        <f>IFERROR(VLOOKUP(L155,Sheet5!A:B,2,0),"")</f>
        <v/>
      </c>
      <c r="N155">
        <f>Sheet2!L65</f>
        <v>0</v>
      </c>
      <c r="O155" t="str">
        <f>IFERROR(VLOOKUP(N155,Sheet10!AG:AH,2,0),"")</f>
        <v/>
      </c>
      <c r="P155">
        <f>Sheet2!M65</f>
        <v>0</v>
      </c>
      <c r="Q155">
        <f>Sheet2!N65</f>
        <v>0</v>
      </c>
      <c r="R155" t="str">
        <f>IFERROR(VLOOKUP(Q155,Sheet6!A:B,2,0),"")</f>
        <v/>
      </c>
      <c r="S155" t="s">
        <v>199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Sheet2!A66</f>
        <v>0</v>
      </c>
      <c r="K156">
        <f>Sheet2!B66</f>
        <v>0</v>
      </c>
      <c r="L156">
        <f>Sheet2!J66</f>
        <v>0</v>
      </c>
      <c r="M156" t="str">
        <f>IFERROR(VLOOKUP(L156,Sheet5!A:B,2,0),"")</f>
        <v/>
      </c>
      <c r="N156">
        <f>Sheet2!L66</f>
        <v>0</v>
      </c>
      <c r="O156" t="str">
        <f>IFERROR(VLOOKUP(N156,Sheet10!AG:AH,2,0),"")</f>
        <v/>
      </c>
      <c r="P156">
        <f>Sheet2!M66</f>
        <v>0</v>
      </c>
      <c r="Q156">
        <f>Sheet2!N66</f>
        <v>0</v>
      </c>
      <c r="R156" t="str">
        <f>IFERROR(VLOOKUP(Q156,Sheet6!A:B,2,0),"")</f>
        <v/>
      </c>
      <c r="S156" t="s">
        <v>199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Sheet2!A67</f>
        <v>0</v>
      </c>
      <c r="K157">
        <f>Sheet2!B67</f>
        <v>0</v>
      </c>
      <c r="L157">
        <f>Sheet2!J67</f>
        <v>0</v>
      </c>
      <c r="M157" t="str">
        <f>IFERROR(VLOOKUP(L157,Sheet5!A:B,2,0),"")</f>
        <v/>
      </c>
      <c r="N157">
        <f>Sheet2!L67</f>
        <v>0</v>
      </c>
      <c r="O157" t="str">
        <f>IFERROR(VLOOKUP(N157,Sheet10!AG:AH,2,0),"")</f>
        <v/>
      </c>
      <c r="P157">
        <f>Sheet2!M67</f>
        <v>0</v>
      </c>
      <c r="Q157">
        <f>Sheet2!N67</f>
        <v>0</v>
      </c>
      <c r="R157" t="str">
        <f>IFERROR(VLOOKUP(Q157,Sheet6!A:B,2,0),"")</f>
        <v/>
      </c>
      <c r="S157" t="s">
        <v>199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Sheet2!A68</f>
        <v>0</v>
      </c>
      <c r="K158">
        <f>Sheet2!B68</f>
        <v>0</v>
      </c>
      <c r="L158">
        <f>Sheet2!J68</f>
        <v>0</v>
      </c>
      <c r="M158" t="str">
        <f>IFERROR(VLOOKUP(L158,Sheet5!A:B,2,0),"")</f>
        <v/>
      </c>
      <c r="N158">
        <f>Sheet2!L68</f>
        <v>0</v>
      </c>
      <c r="O158" t="str">
        <f>IFERROR(VLOOKUP(N158,Sheet10!AG:AH,2,0),"")</f>
        <v/>
      </c>
      <c r="P158">
        <f>Sheet2!M68</f>
        <v>0</v>
      </c>
      <c r="Q158">
        <f>Sheet2!N68</f>
        <v>0</v>
      </c>
      <c r="R158" t="str">
        <f>IFERROR(VLOOKUP(Q158,Sheet6!A:B,2,0),"")</f>
        <v/>
      </c>
      <c r="S158" t="s">
        <v>199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Sheet2!A69</f>
        <v>0</v>
      </c>
      <c r="K159">
        <f>Sheet2!B69</f>
        <v>0</v>
      </c>
      <c r="L159">
        <f>Sheet2!J69</f>
        <v>0</v>
      </c>
      <c r="M159" t="str">
        <f>IFERROR(VLOOKUP(L159,Sheet5!A:B,2,0),"")</f>
        <v/>
      </c>
      <c r="N159">
        <f>Sheet2!L69</f>
        <v>0</v>
      </c>
      <c r="O159" t="str">
        <f>IFERROR(VLOOKUP(N159,Sheet10!AG:AH,2,0),"")</f>
        <v/>
      </c>
      <c r="P159">
        <f>Sheet2!M69</f>
        <v>0</v>
      </c>
      <c r="Q159">
        <f>Sheet2!N69</f>
        <v>0</v>
      </c>
      <c r="R159" t="str">
        <f>IFERROR(VLOOKUP(Q159,Sheet6!A:B,2,0),"")</f>
        <v/>
      </c>
      <c r="S159" t="s">
        <v>199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Sheet2!A70</f>
        <v>0</v>
      </c>
      <c r="K160">
        <f>Sheet2!B70</f>
        <v>0</v>
      </c>
      <c r="L160">
        <f>Sheet2!J70</f>
        <v>0</v>
      </c>
      <c r="M160" t="str">
        <f>IFERROR(VLOOKUP(L160,Sheet5!A:B,2,0),"")</f>
        <v/>
      </c>
      <c r="N160">
        <f>Sheet2!L70</f>
        <v>0</v>
      </c>
      <c r="O160" t="str">
        <f>IFERROR(VLOOKUP(N160,Sheet10!AG:AH,2,0),"")</f>
        <v/>
      </c>
      <c r="P160">
        <f>Sheet2!M70</f>
        <v>0</v>
      </c>
      <c r="Q160">
        <f>Sheet2!N70</f>
        <v>0</v>
      </c>
      <c r="R160" t="str">
        <f>IFERROR(VLOOKUP(Q160,Sheet6!A:B,2,0),"")</f>
        <v/>
      </c>
      <c r="S160" t="s">
        <v>199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Sheet2!A71</f>
        <v>0</v>
      </c>
      <c r="K161">
        <f>Sheet2!B71</f>
        <v>0</v>
      </c>
      <c r="L161">
        <f>Sheet2!J71</f>
        <v>0</v>
      </c>
      <c r="M161" t="str">
        <f>IFERROR(VLOOKUP(L161,Sheet5!A:B,2,0),"")</f>
        <v/>
      </c>
      <c r="N161">
        <f>Sheet2!L71</f>
        <v>0</v>
      </c>
      <c r="O161" t="str">
        <f>IFERROR(VLOOKUP(N161,Sheet10!AG:AH,2,0),"")</f>
        <v/>
      </c>
      <c r="P161">
        <f>Sheet2!M71</f>
        <v>0</v>
      </c>
      <c r="Q161">
        <f>Sheet2!N71</f>
        <v>0</v>
      </c>
      <c r="R161" t="str">
        <f>IFERROR(VLOOKUP(Q161,Sheet6!A:B,2,0),"")</f>
        <v/>
      </c>
      <c r="S161" t="s">
        <v>199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Sheet2!A72</f>
        <v>0</v>
      </c>
      <c r="K162">
        <f>Sheet2!B72</f>
        <v>0</v>
      </c>
      <c r="L162">
        <f>Sheet2!J72</f>
        <v>0</v>
      </c>
      <c r="M162" t="str">
        <f>IFERROR(VLOOKUP(L162,Sheet5!A:B,2,0),"")</f>
        <v/>
      </c>
      <c r="N162">
        <f>Sheet2!L72</f>
        <v>0</v>
      </c>
      <c r="O162" t="str">
        <f>IFERROR(VLOOKUP(N162,Sheet10!AG:AH,2,0),"")</f>
        <v/>
      </c>
      <c r="P162">
        <f>Sheet2!M72</f>
        <v>0</v>
      </c>
      <c r="Q162">
        <f>Sheet2!N72</f>
        <v>0</v>
      </c>
      <c r="R162" t="str">
        <f>IFERROR(VLOOKUP(Q162,Sheet6!A:B,2,0),"")</f>
        <v/>
      </c>
      <c r="S162" t="s">
        <v>199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Sheet2!A73</f>
        <v>0</v>
      </c>
      <c r="K163">
        <f>Sheet2!B73</f>
        <v>0</v>
      </c>
      <c r="L163">
        <f>Sheet2!J73</f>
        <v>0</v>
      </c>
      <c r="M163" t="str">
        <f>IFERROR(VLOOKUP(L163,Sheet5!A:B,2,0),"")</f>
        <v/>
      </c>
      <c r="N163">
        <f>Sheet2!L73</f>
        <v>0</v>
      </c>
      <c r="O163" t="str">
        <f>IFERROR(VLOOKUP(N163,Sheet10!AG:AH,2,0),"")</f>
        <v/>
      </c>
      <c r="P163">
        <f>Sheet2!M73</f>
        <v>0</v>
      </c>
      <c r="Q163">
        <f>Sheet2!N73</f>
        <v>0</v>
      </c>
      <c r="R163" t="str">
        <f>IFERROR(VLOOKUP(Q163,Sheet6!A:B,2,0),"")</f>
        <v/>
      </c>
      <c r="S163" t="s">
        <v>199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Sheet2!A74</f>
        <v>0</v>
      </c>
      <c r="K164">
        <f>Sheet2!B74</f>
        <v>0</v>
      </c>
      <c r="L164">
        <f>Sheet2!J74</f>
        <v>0</v>
      </c>
      <c r="M164" t="str">
        <f>IFERROR(VLOOKUP(L164,Sheet5!A:B,2,0),"")</f>
        <v/>
      </c>
      <c r="N164">
        <f>Sheet2!L74</f>
        <v>0</v>
      </c>
      <c r="O164" t="str">
        <f>IFERROR(VLOOKUP(N164,Sheet10!AG:AH,2,0),"")</f>
        <v/>
      </c>
      <c r="P164">
        <f>Sheet2!M74</f>
        <v>0</v>
      </c>
      <c r="Q164">
        <f>Sheet2!N74</f>
        <v>0</v>
      </c>
      <c r="R164" t="str">
        <f>IFERROR(VLOOKUP(Q164,Sheet6!A:B,2,0),"")</f>
        <v/>
      </c>
      <c r="S164" t="s">
        <v>199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Sheet2!A75</f>
        <v>0</v>
      </c>
      <c r="K165">
        <f>Sheet2!B75</f>
        <v>0</v>
      </c>
      <c r="L165">
        <f>Sheet2!J75</f>
        <v>0</v>
      </c>
      <c r="M165" t="str">
        <f>IFERROR(VLOOKUP(L165,Sheet5!A:B,2,0),"")</f>
        <v/>
      </c>
      <c r="N165">
        <f>Sheet2!L75</f>
        <v>0</v>
      </c>
      <c r="O165" t="str">
        <f>IFERROR(VLOOKUP(N165,Sheet10!AG:AH,2,0),"")</f>
        <v/>
      </c>
      <c r="P165">
        <f>Sheet2!M75</f>
        <v>0</v>
      </c>
      <c r="Q165">
        <f>Sheet2!N75</f>
        <v>0</v>
      </c>
      <c r="R165" t="str">
        <f>IFERROR(VLOOKUP(Q165,Sheet6!A:B,2,0),"")</f>
        <v/>
      </c>
      <c r="S165" t="s">
        <v>199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Sheet2!A76</f>
        <v>0</v>
      </c>
      <c r="K166">
        <f>Sheet2!B76</f>
        <v>0</v>
      </c>
      <c r="L166">
        <f>Sheet2!J76</f>
        <v>0</v>
      </c>
      <c r="M166" t="str">
        <f>IFERROR(VLOOKUP(L166,Sheet5!A:B,2,0),"")</f>
        <v/>
      </c>
      <c r="N166">
        <f>Sheet2!L76</f>
        <v>0</v>
      </c>
      <c r="O166" t="str">
        <f>IFERROR(VLOOKUP(N166,Sheet10!AG:AH,2,0),"")</f>
        <v/>
      </c>
      <c r="P166">
        <f>Sheet2!M76</f>
        <v>0</v>
      </c>
      <c r="Q166">
        <f>Sheet2!N76</f>
        <v>0</v>
      </c>
      <c r="R166" t="str">
        <f>IFERROR(VLOOKUP(Q166,Sheet6!A:B,2,0),"")</f>
        <v/>
      </c>
      <c r="S166" t="s">
        <v>199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Sheet2!A77</f>
        <v>0</v>
      </c>
      <c r="K167">
        <f>Sheet2!B77</f>
        <v>0</v>
      </c>
      <c r="L167">
        <f>Sheet2!J77</f>
        <v>0</v>
      </c>
      <c r="M167" t="str">
        <f>IFERROR(VLOOKUP(L167,Sheet5!A:B,2,0),"")</f>
        <v/>
      </c>
      <c r="N167">
        <f>Sheet2!L77</f>
        <v>0</v>
      </c>
      <c r="O167" t="str">
        <f>IFERROR(VLOOKUP(N167,Sheet10!AG:AH,2,0),"")</f>
        <v/>
      </c>
      <c r="P167">
        <f>Sheet2!M77</f>
        <v>0</v>
      </c>
      <c r="Q167">
        <f>Sheet2!N77</f>
        <v>0</v>
      </c>
      <c r="R167" t="str">
        <f>IFERROR(VLOOKUP(Q167,Sheet6!A:B,2,0),"")</f>
        <v/>
      </c>
      <c r="S167" t="s">
        <v>199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Sheet2!A78</f>
        <v>0</v>
      </c>
      <c r="K168">
        <f>Sheet2!B78</f>
        <v>0</v>
      </c>
      <c r="L168">
        <f>Sheet2!J78</f>
        <v>0</v>
      </c>
      <c r="M168" t="str">
        <f>IFERROR(VLOOKUP(L168,Sheet5!A:B,2,0),"")</f>
        <v/>
      </c>
      <c r="N168">
        <f>Sheet2!L78</f>
        <v>0</v>
      </c>
      <c r="O168" t="str">
        <f>IFERROR(VLOOKUP(N168,Sheet10!AG:AH,2,0),"")</f>
        <v/>
      </c>
      <c r="P168">
        <f>Sheet2!M78</f>
        <v>0</v>
      </c>
      <c r="Q168">
        <f>Sheet2!N78</f>
        <v>0</v>
      </c>
      <c r="R168" t="str">
        <f>IFERROR(VLOOKUP(Q168,Sheet6!A:B,2,0),"")</f>
        <v/>
      </c>
      <c r="S168" t="s">
        <v>199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Sheet2!A79</f>
        <v>0</v>
      </c>
      <c r="K169">
        <f>Sheet2!B79</f>
        <v>0</v>
      </c>
      <c r="L169">
        <f>Sheet2!J79</f>
        <v>0</v>
      </c>
      <c r="M169" t="str">
        <f>IFERROR(VLOOKUP(L169,Sheet5!A:B,2,0),"")</f>
        <v/>
      </c>
      <c r="N169">
        <f>Sheet2!L79</f>
        <v>0</v>
      </c>
      <c r="O169" t="str">
        <f>IFERROR(VLOOKUP(N169,Sheet10!AG:AH,2,0),"")</f>
        <v/>
      </c>
      <c r="P169">
        <f>Sheet2!M79</f>
        <v>0</v>
      </c>
      <c r="Q169">
        <f>Sheet2!N79</f>
        <v>0</v>
      </c>
      <c r="R169" t="str">
        <f>IFERROR(VLOOKUP(Q169,Sheet6!A:B,2,0),"")</f>
        <v/>
      </c>
      <c r="S169" t="s">
        <v>199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Sheet2!A80</f>
        <v>0</v>
      </c>
      <c r="K170">
        <f>Sheet2!B80</f>
        <v>0</v>
      </c>
      <c r="L170">
        <f>Sheet2!J80</f>
        <v>0</v>
      </c>
      <c r="M170" t="str">
        <f>IFERROR(VLOOKUP(L170,Sheet5!A:B,2,0),"")</f>
        <v/>
      </c>
      <c r="N170">
        <f>Sheet2!L80</f>
        <v>0</v>
      </c>
      <c r="O170" t="str">
        <f>IFERROR(VLOOKUP(N170,Sheet10!AG:AH,2,0),"")</f>
        <v/>
      </c>
      <c r="P170">
        <f>Sheet2!M80</f>
        <v>0</v>
      </c>
      <c r="Q170">
        <f>Sheet2!N80</f>
        <v>0</v>
      </c>
      <c r="R170" t="str">
        <f>IFERROR(VLOOKUP(Q170,Sheet6!A:B,2,0),"")</f>
        <v/>
      </c>
      <c r="S170" t="s">
        <v>199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Sheet2!A81</f>
        <v>0</v>
      </c>
      <c r="K171">
        <f>Sheet2!B81</f>
        <v>0</v>
      </c>
      <c r="L171">
        <f>Sheet2!J81</f>
        <v>0</v>
      </c>
      <c r="M171" t="str">
        <f>IFERROR(VLOOKUP(L171,Sheet5!A:B,2,0),"")</f>
        <v/>
      </c>
      <c r="N171">
        <f>Sheet2!L81</f>
        <v>0</v>
      </c>
      <c r="O171" t="str">
        <f>IFERROR(VLOOKUP(N171,Sheet10!AG:AH,2,0),"")</f>
        <v/>
      </c>
      <c r="P171">
        <f>Sheet2!M81</f>
        <v>0</v>
      </c>
      <c r="Q171">
        <f>Sheet2!N81</f>
        <v>0</v>
      </c>
      <c r="R171" t="str">
        <f>IFERROR(VLOOKUP(Q171,Sheet6!A:B,2,0),"")</f>
        <v/>
      </c>
      <c r="S171" t="s">
        <v>199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Sheet2!A82</f>
        <v>0</v>
      </c>
      <c r="K172">
        <f>Sheet2!B82</f>
        <v>0</v>
      </c>
      <c r="L172">
        <f>Sheet2!J82</f>
        <v>0</v>
      </c>
      <c r="M172" t="str">
        <f>IFERROR(VLOOKUP(L172,Sheet5!A:B,2,0),"")</f>
        <v/>
      </c>
      <c r="N172">
        <f>Sheet2!L82</f>
        <v>0</v>
      </c>
      <c r="O172" t="str">
        <f>IFERROR(VLOOKUP(N172,Sheet10!AG:AH,2,0),"")</f>
        <v/>
      </c>
      <c r="P172">
        <f>Sheet2!M82</f>
        <v>0</v>
      </c>
      <c r="Q172">
        <f>Sheet2!N82</f>
        <v>0</v>
      </c>
      <c r="R172" t="str">
        <f>IFERROR(VLOOKUP(Q172,Sheet6!A:B,2,0),"")</f>
        <v/>
      </c>
      <c r="S172" t="s">
        <v>199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Sheet2!A83</f>
        <v>0</v>
      </c>
      <c r="K173">
        <f>Sheet2!B83</f>
        <v>0</v>
      </c>
      <c r="L173">
        <f>Sheet2!J83</f>
        <v>0</v>
      </c>
      <c r="M173" t="str">
        <f>IFERROR(VLOOKUP(L173,Sheet5!A:B,2,0),"")</f>
        <v/>
      </c>
      <c r="N173">
        <f>Sheet2!L83</f>
        <v>0</v>
      </c>
      <c r="O173" t="str">
        <f>IFERROR(VLOOKUP(N173,Sheet10!AG:AH,2,0),"")</f>
        <v/>
      </c>
      <c r="P173">
        <f>Sheet2!M83</f>
        <v>0</v>
      </c>
      <c r="Q173">
        <f>Sheet2!N83</f>
        <v>0</v>
      </c>
      <c r="R173" t="str">
        <f>IFERROR(VLOOKUP(Q173,Sheet6!A:B,2,0),"")</f>
        <v/>
      </c>
      <c r="S173" t="s">
        <v>199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Sheet2!A84</f>
        <v>0</v>
      </c>
      <c r="K174">
        <f>Sheet2!B84</f>
        <v>0</v>
      </c>
      <c r="L174">
        <f>Sheet2!J84</f>
        <v>0</v>
      </c>
      <c r="M174" t="str">
        <f>IFERROR(VLOOKUP(L174,Sheet5!A:B,2,0),"")</f>
        <v/>
      </c>
      <c r="N174">
        <f>Sheet2!L84</f>
        <v>0</v>
      </c>
      <c r="O174" t="str">
        <f>IFERROR(VLOOKUP(N174,Sheet10!AG:AH,2,0),"")</f>
        <v/>
      </c>
      <c r="P174">
        <f>Sheet2!M84</f>
        <v>0</v>
      </c>
      <c r="Q174">
        <f>Sheet2!N84</f>
        <v>0</v>
      </c>
      <c r="R174" t="str">
        <f>IFERROR(VLOOKUP(Q174,Sheet6!A:B,2,0),"")</f>
        <v/>
      </c>
      <c r="S174" t="s">
        <v>199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Sheet2!A85</f>
        <v>0</v>
      </c>
      <c r="K175">
        <f>Sheet2!B85</f>
        <v>0</v>
      </c>
      <c r="L175">
        <f>Sheet2!J85</f>
        <v>0</v>
      </c>
      <c r="M175" t="str">
        <f>IFERROR(VLOOKUP(L175,Sheet5!A:B,2,0),"")</f>
        <v/>
      </c>
      <c r="N175">
        <f>Sheet2!L85</f>
        <v>0</v>
      </c>
      <c r="O175" t="str">
        <f>IFERROR(VLOOKUP(N175,Sheet10!AG:AH,2,0),"")</f>
        <v/>
      </c>
      <c r="P175">
        <f>Sheet2!M85</f>
        <v>0</v>
      </c>
      <c r="Q175">
        <f>Sheet2!N85</f>
        <v>0</v>
      </c>
      <c r="R175" t="str">
        <f>IFERROR(VLOOKUP(Q175,Sheet6!A:B,2,0),"")</f>
        <v/>
      </c>
      <c r="S175" t="s">
        <v>199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Sheet2!A86</f>
        <v>0</v>
      </c>
      <c r="K176">
        <f>Sheet2!B86</f>
        <v>0</v>
      </c>
      <c r="L176">
        <f>Sheet2!J86</f>
        <v>0</v>
      </c>
      <c r="M176" t="str">
        <f>IFERROR(VLOOKUP(L176,Sheet5!A:B,2,0),"")</f>
        <v/>
      </c>
      <c r="N176">
        <f>Sheet2!L86</f>
        <v>0</v>
      </c>
      <c r="O176" t="str">
        <f>IFERROR(VLOOKUP(N176,Sheet10!AG:AH,2,0),"")</f>
        <v/>
      </c>
      <c r="P176">
        <f>Sheet2!M86</f>
        <v>0</v>
      </c>
      <c r="Q176">
        <f>Sheet2!N86</f>
        <v>0</v>
      </c>
      <c r="R176" t="str">
        <f>IFERROR(VLOOKUP(Q176,Sheet6!A:B,2,0),"")</f>
        <v/>
      </c>
      <c r="S176" t="s">
        <v>199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Sheet2!A87</f>
        <v>0</v>
      </c>
      <c r="K177">
        <f>Sheet2!B87</f>
        <v>0</v>
      </c>
      <c r="L177">
        <f>Sheet2!J87</f>
        <v>0</v>
      </c>
      <c r="M177" t="str">
        <f>IFERROR(VLOOKUP(L177,Sheet5!A:B,2,0),"")</f>
        <v/>
      </c>
      <c r="N177">
        <f>Sheet2!L87</f>
        <v>0</v>
      </c>
      <c r="O177" t="str">
        <f>IFERROR(VLOOKUP(N177,Sheet10!AG:AH,2,0),"")</f>
        <v/>
      </c>
      <c r="P177">
        <f>Sheet2!M87</f>
        <v>0</v>
      </c>
      <c r="Q177">
        <f>Sheet2!N87</f>
        <v>0</v>
      </c>
      <c r="R177" t="str">
        <f>IFERROR(VLOOKUP(Q177,Sheet6!A:B,2,0),"")</f>
        <v/>
      </c>
      <c r="S177" t="s">
        <v>199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Sheet2!A88</f>
        <v>0</v>
      </c>
      <c r="K178">
        <f>Sheet2!B88</f>
        <v>0</v>
      </c>
      <c r="L178">
        <f>Sheet2!J88</f>
        <v>0</v>
      </c>
      <c r="M178" t="str">
        <f>IFERROR(VLOOKUP(L178,Sheet5!A:B,2,0),"")</f>
        <v/>
      </c>
      <c r="N178">
        <f>Sheet2!L88</f>
        <v>0</v>
      </c>
      <c r="O178" t="str">
        <f>IFERROR(VLOOKUP(N178,Sheet10!AG:AH,2,0),"")</f>
        <v/>
      </c>
      <c r="P178">
        <f>Sheet2!M88</f>
        <v>0</v>
      </c>
      <c r="Q178">
        <f>Sheet2!N88</f>
        <v>0</v>
      </c>
      <c r="R178" t="str">
        <f>IFERROR(VLOOKUP(Q178,Sheet6!A:B,2,0),"")</f>
        <v/>
      </c>
      <c r="S178" t="s">
        <v>199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Sheet2!A89</f>
        <v>0</v>
      </c>
      <c r="K179">
        <f>Sheet2!B89</f>
        <v>0</v>
      </c>
      <c r="L179">
        <f>Sheet2!J89</f>
        <v>0</v>
      </c>
      <c r="M179" t="str">
        <f>IFERROR(VLOOKUP(L179,Sheet5!A:B,2,0),"")</f>
        <v/>
      </c>
      <c r="N179">
        <f>Sheet2!L89</f>
        <v>0</v>
      </c>
      <c r="O179" t="str">
        <f>IFERROR(VLOOKUP(N179,Sheet10!AG:AH,2,0),"")</f>
        <v/>
      </c>
      <c r="P179">
        <f>Sheet2!M89</f>
        <v>0</v>
      </c>
      <c r="Q179">
        <f>Sheet2!N89</f>
        <v>0</v>
      </c>
      <c r="R179" t="str">
        <f>IFERROR(VLOOKUP(Q179,Sheet6!A:B,2,0),"")</f>
        <v/>
      </c>
      <c r="S179" t="s">
        <v>199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Sheet2!A90</f>
        <v>0</v>
      </c>
      <c r="K180">
        <f>Sheet2!B90</f>
        <v>0</v>
      </c>
      <c r="L180">
        <f>Sheet2!J90</f>
        <v>0</v>
      </c>
      <c r="M180" t="str">
        <f>IFERROR(VLOOKUP(L180,Sheet5!A:B,2,0),"")</f>
        <v/>
      </c>
      <c r="N180">
        <f>Sheet2!L90</f>
        <v>0</v>
      </c>
      <c r="O180" t="str">
        <f>IFERROR(VLOOKUP(N180,Sheet10!AG:AH,2,0),"")</f>
        <v/>
      </c>
      <c r="P180">
        <f>Sheet2!M90</f>
        <v>0</v>
      </c>
      <c r="Q180">
        <f>Sheet2!N90</f>
        <v>0</v>
      </c>
      <c r="R180" t="str">
        <f>IFERROR(VLOOKUP(Q180,Sheet6!A:B,2,0),"")</f>
        <v/>
      </c>
      <c r="S180" t="s">
        <v>199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Sheet2!A91</f>
        <v>0</v>
      </c>
      <c r="K181">
        <f>Sheet2!B91</f>
        <v>0</v>
      </c>
      <c r="L181">
        <f>Sheet2!J91</f>
        <v>0</v>
      </c>
      <c r="M181" t="str">
        <f>IFERROR(VLOOKUP(L181,Sheet5!A:B,2,0),"")</f>
        <v/>
      </c>
      <c r="N181">
        <f>Sheet2!L91</f>
        <v>0</v>
      </c>
      <c r="O181" t="str">
        <f>IFERROR(VLOOKUP(N181,Sheet10!AG:AH,2,0),"")</f>
        <v/>
      </c>
      <c r="P181">
        <f>Sheet2!M91</f>
        <v>0</v>
      </c>
      <c r="Q181">
        <f>Sheet2!N91</f>
        <v>0</v>
      </c>
      <c r="R181" t="str">
        <f>IFERROR(VLOOKUP(Q181,Sheet6!A:B,2,0),"")</f>
        <v/>
      </c>
      <c r="S181" t="s">
        <v>199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Sheet2!A92</f>
        <v>0</v>
      </c>
      <c r="K182">
        <f>Sheet2!B92</f>
        <v>0</v>
      </c>
      <c r="L182">
        <f>Sheet2!J92</f>
        <v>0</v>
      </c>
      <c r="M182" t="str">
        <f>IFERROR(VLOOKUP(L182,Sheet5!A:B,2,0),"")</f>
        <v/>
      </c>
      <c r="N182">
        <f>Sheet2!L92</f>
        <v>0</v>
      </c>
      <c r="O182" t="str">
        <f>IFERROR(VLOOKUP(N182,Sheet10!AG:AH,2,0),"")</f>
        <v/>
      </c>
      <c r="P182">
        <f>Sheet2!M92</f>
        <v>0</v>
      </c>
      <c r="Q182">
        <f>Sheet2!N92</f>
        <v>0</v>
      </c>
      <c r="R182" t="str">
        <f>IFERROR(VLOOKUP(Q182,Sheet6!A:B,2,0),"")</f>
        <v/>
      </c>
      <c r="S182" t="s">
        <v>199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Sheet2!A93</f>
        <v>0</v>
      </c>
      <c r="K183">
        <f>Sheet2!B93</f>
        <v>0</v>
      </c>
      <c r="L183">
        <f>Sheet2!J93</f>
        <v>0</v>
      </c>
      <c r="M183" t="str">
        <f>IFERROR(VLOOKUP(L183,Sheet5!A:B,2,0),"")</f>
        <v/>
      </c>
      <c r="N183">
        <f>Sheet2!L93</f>
        <v>0</v>
      </c>
      <c r="O183" t="str">
        <f>IFERROR(VLOOKUP(N183,Sheet10!AG:AH,2,0),"")</f>
        <v/>
      </c>
      <c r="P183">
        <f>Sheet2!M93</f>
        <v>0</v>
      </c>
      <c r="Q183">
        <f>Sheet2!N93</f>
        <v>0</v>
      </c>
      <c r="R183" t="str">
        <f>IFERROR(VLOOKUP(Q183,Sheet6!A:B,2,0),"")</f>
        <v/>
      </c>
      <c r="S183" t="s">
        <v>199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Sheet2!A94</f>
        <v>0</v>
      </c>
      <c r="K184">
        <f>Sheet2!B94</f>
        <v>0</v>
      </c>
      <c r="L184">
        <f>Sheet2!J94</f>
        <v>0</v>
      </c>
      <c r="M184" t="str">
        <f>IFERROR(VLOOKUP(L184,Sheet5!A:B,2,0),"")</f>
        <v/>
      </c>
      <c r="N184">
        <f>Sheet2!L94</f>
        <v>0</v>
      </c>
      <c r="O184" t="str">
        <f>IFERROR(VLOOKUP(N184,Sheet10!AG:AH,2,0),"")</f>
        <v/>
      </c>
      <c r="P184">
        <f>Sheet2!M94</f>
        <v>0</v>
      </c>
      <c r="Q184">
        <f>Sheet2!N94</f>
        <v>0</v>
      </c>
      <c r="R184" t="str">
        <f>IFERROR(VLOOKUP(Q184,Sheet6!A:B,2,0),"")</f>
        <v/>
      </c>
      <c r="S184" t="s">
        <v>199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Sheet2!A95</f>
        <v>0</v>
      </c>
      <c r="K185">
        <f>Sheet2!B95</f>
        <v>0</v>
      </c>
      <c r="L185">
        <f>Sheet2!J95</f>
        <v>0</v>
      </c>
      <c r="M185" t="str">
        <f>IFERROR(VLOOKUP(L185,Sheet5!A:B,2,0),"")</f>
        <v/>
      </c>
      <c r="N185">
        <f>Sheet2!L95</f>
        <v>0</v>
      </c>
      <c r="O185" t="str">
        <f>IFERROR(VLOOKUP(N185,Sheet10!AG:AH,2,0),"")</f>
        <v/>
      </c>
      <c r="P185">
        <f>Sheet2!M95</f>
        <v>0</v>
      </c>
      <c r="Q185">
        <f>Sheet2!N95</f>
        <v>0</v>
      </c>
      <c r="R185" t="str">
        <f>IFERROR(VLOOKUP(Q185,Sheet6!A:B,2,0),"")</f>
        <v/>
      </c>
      <c r="S185" t="s">
        <v>199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Sheet2!A96</f>
        <v>0</v>
      </c>
      <c r="K186">
        <f>Sheet2!B96</f>
        <v>0</v>
      </c>
      <c r="L186">
        <f>Sheet2!J96</f>
        <v>0</v>
      </c>
      <c r="M186" t="str">
        <f>IFERROR(VLOOKUP(L186,Sheet5!A:B,2,0),"")</f>
        <v/>
      </c>
      <c r="N186">
        <f>Sheet2!L96</f>
        <v>0</v>
      </c>
      <c r="O186" t="str">
        <f>IFERROR(VLOOKUP(N186,Sheet10!AG:AH,2,0),"")</f>
        <v/>
      </c>
      <c r="P186">
        <f>Sheet2!M96</f>
        <v>0</v>
      </c>
      <c r="Q186">
        <f>Sheet2!N96</f>
        <v>0</v>
      </c>
      <c r="R186" t="str">
        <f>IFERROR(VLOOKUP(Q186,Sheet6!A:B,2,0),"")</f>
        <v/>
      </c>
      <c r="S186" t="s">
        <v>199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Sheet2!A97</f>
        <v>0</v>
      </c>
      <c r="K187">
        <f>Sheet2!B97</f>
        <v>0</v>
      </c>
      <c r="L187">
        <f>Sheet2!J97</f>
        <v>0</v>
      </c>
      <c r="M187" t="str">
        <f>IFERROR(VLOOKUP(L187,Sheet5!A:B,2,0),"")</f>
        <v/>
      </c>
      <c r="N187">
        <f>Sheet2!L97</f>
        <v>0</v>
      </c>
      <c r="O187" t="str">
        <f>IFERROR(VLOOKUP(N187,Sheet10!AG:AH,2,0),"")</f>
        <v/>
      </c>
      <c r="P187">
        <f>Sheet2!M97</f>
        <v>0</v>
      </c>
      <c r="Q187">
        <f>Sheet2!N97</f>
        <v>0</v>
      </c>
      <c r="R187" t="str">
        <f>IFERROR(VLOOKUP(Q187,Sheet6!A:B,2,0),"")</f>
        <v/>
      </c>
      <c r="S187" t="s">
        <v>199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Sheet2!A98</f>
        <v>0</v>
      </c>
      <c r="K188">
        <f>Sheet2!B98</f>
        <v>0</v>
      </c>
      <c r="L188">
        <f>Sheet2!J98</f>
        <v>0</v>
      </c>
      <c r="M188" t="str">
        <f>IFERROR(VLOOKUP(L188,Sheet5!A:B,2,0),"")</f>
        <v/>
      </c>
      <c r="N188">
        <f>Sheet2!L98</f>
        <v>0</v>
      </c>
      <c r="O188" t="str">
        <f>IFERROR(VLOOKUP(N188,Sheet10!AG:AH,2,0),"")</f>
        <v/>
      </c>
      <c r="P188">
        <f>Sheet2!M98</f>
        <v>0</v>
      </c>
      <c r="Q188">
        <f>Sheet2!N98</f>
        <v>0</v>
      </c>
      <c r="R188" t="str">
        <f>IFERROR(VLOOKUP(Q188,Sheet6!A:B,2,0),"")</f>
        <v/>
      </c>
      <c r="S188" t="s">
        <v>199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Sheet2!A99</f>
        <v>0</v>
      </c>
      <c r="K189">
        <f>Sheet2!B99</f>
        <v>0</v>
      </c>
      <c r="L189">
        <f>Sheet2!J99</f>
        <v>0</v>
      </c>
      <c r="M189" t="str">
        <f>IFERROR(VLOOKUP(L189,Sheet5!A:B,2,0),"")</f>
        <v/>
      </c>
      <c r="N189">
        <f>Sheet2!L99</f>
        <v>0</v>
      </c>
      <c r="O189" t="str">
        <f>IFERROR(VLOOKUP(N189,Sheet10!AG:AH,2,0),"")</f>
        <v/>
      </c>
      <c r="P189">
        <f>Sheet2!M99</f>
        <v>0</v>
      </c>
      <c r="Q189">
        <f>Sheet2!N99</f>
        <v>0</v>
      </c>
      <c r="R189" t="str">
        <f>IFERROR(VLOOKUP(Q189,Sheet6!A:B,2,0),"")</f>
        <v/>
      </c>
      <c r="S189" t="s">
        <v>199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Sheet2!A100</f>
        <v>0</v>
      </c>
      <c r="K190">
        <f>Sheet2!B100</f>
        <v>0</v>
      </c>
      <c r="L190">
        <f>Sheet2!J100</f>
        <v>0</v>
      </c>
      <c r="M190" t="str">
        <f>IFERROR(VLOOKUP(L190,Sheet5!A:B,2,0),"")</f>
        <v/>
      </c>
      <c r="N190">
        <f>Sheet2!L100</f>
        <v>0</v>
      </c>
      <c r="O190" t="str">
        <f>IFERROR(VLOOKUP(N190,Sheet10!AG:AH,2,0),"")</f>
        <v/>
      </c>
      <c r="P190">
        <f>Sheet2!M100</f>
        <v>0</v>
      </c>
      <c r="Q190">
        <f>Sheet2!N100</f>
        <v>0</v>
      </c>
      <c r="R190" t="str">
        <f>IFERROR(VLOOKUP(Q190,Sheet6!A:B,2,0),"")</f>
        <v/>
      </c>
      <c r="S190" t="s">
        <v>199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Sheet2!A101</f>
        <v>0</v>
      </c>
      <c r="K191">
        <f>Sheet2!B101</f>
        <v>0</v>
      </c>
      <c r="L191">
        <f>Sheet2!J101</f>
        <v>0</v>
      </c>
      <c r="M191" t="str">
        <f>IFERROR(VLOOKUP(L191,Sheet5!A:B,2,0),"")</f>
        <v/>
      </c>
      <c r="N191">
        <f>Sheet2!L101</f>
        <v>0</v>
      </c>
      <c r="O191" t="str">
        <f>IFERROR(VLOOKUP(N191,Sheet10!AG:AH,2,0),"")</f>
        <v/>
      </c>
      <c r="P191">
        <f>Sheet2!M101</f>
        <v>0</v>
      </c>
      <c r="Q191">
        <f>Sheet2!N101</f>
        <v>0</v>
      </c>
      <c r="R191" t="str">
        <f>IFERROR(VLOOKUP(Q191,Sheet6!A:B,2,0),"")</f>
        <v/>
      </c>
      <c r="S191" t="s">
        <v>199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Sheet2!A102</f>
        <v>0</v>
      </c>
      <c r="K192">
        <f>Sheet2!B102</f>
        <v>0</v>
      </c>
      <c r="L192">
        <f>Sheet2!J102</f>
        <v>0</v>
      </c>
      <c r="M192" t="str">
        <f>IFERROR(VLOOKUP(L192,Sheet5!A:B,2,0),"")</f>
        <v/>
      </c>
      <c r="N192">
        <f>Sheet2!L102</f>
        <v>0</v>
      </c>
      <c r="O192" t="str">
        <f>IFERROR(VLOOKUP(N192,Sheet10!AG:AH,2,0),"")</f>
        <v/>
      </c>
      <c r="P192">
        <f>Sheet2!M102</f>
        <v>0</v>
      </c>
      <c r="Q192">
        <f>Sheet2!N102</f>
        <v>0</v>
      </c>
      <c r="R192" t="str">
        <f>IFERROR(VLOOKUP(Q192,Sheet6!A:B,2,0),"")</f>
        <v/>
      </c>
      <c r="S192" t="s">
        <v>199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Sheet2!A103</f>
        <v>0</v>
      </c>
      <c r="K193">
        <f>Sheet2!B103</f>
        <v>0</v>
      </c>
      <c r="L193">
        <f>Sheet2!J103</f>
        <v>0</v>
      </c>
      <c r="M193" t="str">
        <f>IFERROR(VLOOKUP(L193,Sheet5!A:B,2,0),"")</f>
        <v/>
      </c>
      <c r="N193">
        <f>Sheet2!L103</f>
        <v>0</v>
      </c>
      <c r="O193" t="str">
        <f>IFERROR(VLOOKUP(N193,Sheet10!AG:AH,2,0),"")</f>
        <v/>
      </c>
      <c r="P193">
        <f>Sheet2!M103</f>
        <v>0</v>
      </c>
      <c r="Q193">
        <f>Sheet2!N103</f>
        <v>0</v>
      </c>
      <c r="R193" t="str">
        <f>IFERROR(VLOOKUP(Q193,Sheet6!A:B,2,0),"")</f>
        <v/>
      </c>
      <c r="S193" t="s">
        <v>199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Sheet2!A104</f>
        <v>0</v>
      </c>
      <c r="K194">
        <f>Sheet2!B104</f>
        <v>0</v>
      </c>
      <c r="L194">
        <f>Sheet2!J104</f>
        <v>0</v>
      </c>
      <c r="M194" t="str">
        <f>IFERROR(VLOOKUP(L194,Sheet5!A:B,2,0),"")</f>
        <v/>
      </c>
      <c r="N194">
        <f>Sheet2!L104</f>
        <v>0</v>
      </c>
      <c r="O194" t="str">
        <f>IFERROR(VLOOKUP(N194,Sheet10!AG:AH,2,0),"")</f>
        <v/>
      </c>
      <c r="P194">
        <f>Sheet2!M104</f>
        <v>0</v>
      </c>
      <c r="Q194">
        <f>Sheet2!N104</f>
        <v>0</v>
      </c>
      <c r="R194" t="str">
        <f>IFERROR(VLOOKUP(Q194,Sheet6!A:B,2,0),"")</f>
        <v/>
      </c>
      <c r="S194" t="s">
        <v>199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Sheet2!A105</f>
        <v>0</v>
      </c>
      <c r="K195">
        <f>Sheet2!B105</f>
        <v>0</v>
      </c>
      <c r="L195">
        <f>Sheet2!J105</f>
        <v>0</v>
      </c>
      <c r="M195" t="str">
        <f>IFERROR(VLOOKUP(L195,Sheet5!A:B,2,0),"")</f>
        <v/>
      </c>
      <c r="N195">
        <f>Sheet2!L105</f>
        <v>0</v>
      </c>
      <c r="O195" t="str">
        <f>IFERROR(VLOOKUP(N195,Sheet10!AG:AH,2,0),"")</f>
        <v/>
      </c>
      <c r="P195">
        <f>Sheet2!M105</f>
        <v>0</v>
      </c>
      <c r="Q195">
        <f>Sheet2!N105</f>
        <v>0</v>
      </c>
      <c r="R195" t="str">
        <f>IFERROR(VLOOKUP(Q195,Sheet6!A:B,2,0),"")</f>
        <v/>
      </c>
      <c r="S195" t="s">
        <v>199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Sheet2!A106</f>
        <v>0</v>
      </c>
      <c r="K196">
        <f>Sheet2!B106</f>
        <v>0</v>
      </c>
      <c r="L196">
        <f>Sheet2!J106</f>
        <v>0</v>
      </c>
      <c r="M196" t="str">
        <f>IFERROR(VLOOKUP(L196,Sheet5!A:B,2,0),"")</f>
        <v/>
      </c>
      <c r="N196">
        <f>Sheet2!L106</f>
        <v>0</v>
      </c>
      <c r="O196" t="str">
        <f>IFERROR(VLOOKUP(N196,Sheet10!AG:AH,2,0),"")</f>
        <v/>
      </c>
      <c r="P196">
        <f>Sheet2!M106</f>
        <v>0</v>
      </c>
      <c r="Q196">
        <f>Sheet2!N106</f>
        <v>0</v>
      </c>
      <c r="R196" t="str">
        <f>IFERROR(VLOOKUP(Q196,Sheet6!A:B,2,0),"")</f>
        <v/>
      </c>
      <c r="S196" t="s">
        <v>199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Sheet2!A107</f>
        <v>0</v>
      </c>
      <c r="K197">
        <f>Sheet2!B107</f>
        <v>0</v>
      </c>
      <c r="L197">
        <f>Sheet2!J107</f>
        <v>0</v>
      </c>
      <c r="M197" t="str">
        <f>IFERROR(VLOOKUP(L197,Sheet5!A:B,2,0),"")</f>
        <v/>
      </c>
      <c r="N197">
        <f>Sheet2!L107</f>
        <v>0</v>
      </c>
      <c r="O197" t="str">
        <f>IFERROR(VLOOKUP(N197,Sheet10!AG:AH,2,0),"")</f>
        <v/>
      </c>
      <c r="P197">
        <f>Sheet2!M107</f>
        <v>0</v>
      </c>
      <c r="Q197">
        <f>Sheet2!N107</f>
        <v>0</v>
      </c>
      <c r="R197" t="str">
        <f>IFERROR(VLOOKUP(Q197,Sheet6!A:B,2,0),"")</f>
        <v/>
      </c>
      <c r="S197" t="s">
        <v>199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Sheet2!A108</f>
        <v>0</v>
      </c>
      <c r="K198">
        <f>Sheet2!B108</f>
        <v>0</v>
      </c>
      <c r="L198">
        <f>Sheet2!J108</f>
        <v>0</v>
      </c>
      <c r="M198" t="str">
        <f>IFERROR(VLOOKUP(L198,Sheet5!A:B,2,0),"")</f>
        <v/>
      </c>
      <c r="N198">
        <f>Sheet2!L108</f>
        <v>0</v>
      </c>
      <c r="O198" t="str">
        <f>IFERROR(VLOOKUP(N198,Sheet10!AG:AH,2,0),"")</f>
        <v/>
      </c>
      <c r="P198">
        <f>Sheet2!M108</f>
        <v>0</v>
      </c>
      <c r="Q198">
        <f>Sheet2!N108</f>
        <v>0</v>
      </c>
      <c r="R198" t="str">
        <f>IFERROR(VLOOKUP(Q198,Sheet6!A:B,2,0),"")</f>
        <v/>
      </c>
      <c r="S198" t="s">
        <v>199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Sheet2!A109</f>
        <v>0</v>
      </c>
      <c r="K199">
        <f>Sheet2!B109</f>
        <v>0</v>
      </c>
      <c r="L199">
        <f>Sheet2!J109</f>
        <v>0</v>
      </c>
      <c r="M199" t="str">
        <f>IFERROR(VLOOKUP(L199,Sheet5!A:B,2,0),"")</f>
        <v/>
      </c>
      <c r="N199">
        <f>Sheet2!L109</f>
        <v>0</v>
      </c>
      <c r="O199" t="str">
        <f>IFERROR(VLOOKUP(N199,Sheet10!AG:AH,2,0),"")</f>
        <v/>
      </c>
      <c r="P199">
        <f>Sheet2!M109</f>
        <v>0</v>
      </c>
      <c r="Q199">
        <f>Sheet2!N109</f>
        <v>0</v>
      </c>
      <c r="R199" t="str">
        <f>IFERROR(VLOOKUP(Q199,Sheet6!A:B,2,0),"")</f>
        <v/>
      </c>
      <c r="S199" t="s">
        <v>199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Sheet2!A110</f>
        <v>0</v>
      </c>
      <c r="K200">
        <f>Sheet2!B110</f>
        <v>0</v>
      </c>
      <c r="L200">
        <f>Sheet2!J110</f>
        <v>0</v>
      </c>
      <c r="M200" t="str">
        <f>IFERROR(VLOOKUP(L200,Sheet5!A:B,2,0),"")</f>
        <v/>
      </c>
      <c r="N200">
        <f>Sheet2!L110</f>
        <v>0</v>
      </c>
      <c r="O200" t="str">
        <f>IFERROR(VLOOKUP(N200,Sheet10!AG:AH,2,0),"")</f>
        <v/>
      </c>
      <c r="P200">
        <f>Sheet2!M110</f>
        <v>0</v>
      </c>
      <c r="Q200">
        <f>Sheet2!N110</f>
        <v>0</v>
      </c>
      <c r="R200" t="str">
        <f>IFERROR(VLOOKUP(Q200,Sheet6!A:B,2,0),"")</f>
        <v/>
      </c>
      <c r="S200" t="s">
        <v>199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Sheet2!A111</f>
        <v>0</v>
      </c>
      <c r="K201">
        <f>Sheet2!B111</f>
        <v>0</v>
      </c>
      <c r="L201">
        <f>Sheet2!J111</f>
        <v>0</v>
      </c>
      <c r="M201" t="str">
        <f>IFERROR(VLOOKUP(L201,Sheet5!A:B,2,0),"")</f>
        <v/>
      </c>
      <c r="N201">
        <f>Sheet2!L111</f>
        <v>0</v>
      </c>
      <c r="O201" t="str">
        <f>IFERROR(VLOOKUP(N201,Sheet10!AG:AH,2,0),"")</f>
        <v/>
      </c>
      <c r="P201">
        <f>Sheet2!M111</f>
        <v>0</v>
      </c>
      <c r="Q201">
        <f>Sheet2!N111</f>
        <v>0</v>
      </c>
      <c r="R201" t="str">
        <f>IFERROR(VLOOKUP(Q201,Sheet6!A:B,2,0),"")</f>
        <v/>
      </c>
      <c r="S201" t="s">
        <v>199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Sheet2!A112</f>
        <v>0</v>
      </c>
      <c r="K202">
        <f>Sheet2!B112</f>
        <v>0</v>
      </c>
      <c r="L202">
        <f>Sheet2!J112</f>
        <v>0</v>
      </c>
      <c r="M202" t="str">
        <f>IFERROR(VLOOKUP(L202,Sheet5!A:B,2,0),"")</f>
        <v/>
      </c>
      <c r="N202">
        <f>Sheet2!L112</f>
        <v>0</v>
      </c>
      <c r="O202" t="str">
        <f>IFERROR(VLOOKUP(N202,Sheet10!AG:AH,2,0),"")</f>
        <v/>
      </c>
      <c r="P202">
        <f>Sheet2!M112</f>
        <v>0</v>
      </c>
      <c r="Q202">
        <f>Sheet2!N112</f>
        <v>0</v>
      </c>
      <c r="R202" t="str">
        <f>IFERROR(VLOOKUP(Q202,Sheet6!A:B,2,0),"")</f>
        <v/>
      </c>
      <c r="S202" t="s">
        <v>199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Sheet2!A113</f>
        <v>0</v>
      </c>
      <c r="K203">
        <f>Sheet2!B113</f>
        <v>0</v>
      </c>
      <c r="L203">
        <f>Sheet2!J113</f>
        <v>0</v>
      </c>
      <c r="M203" t="str">
        <f>IFERROR(VLOOKUP(L203,Sheet5!A:B,2,0),"")</f>
        <v/>
      </c>
      <c r="N203">
        <f>Sheet2!L113</f>
        <v>0</v>
      </c>
      <c r="O203" t="str">
        <f>IFERROR(VLOOKUP(N203,Sheet10!AG:AH,2,0),"")</f>
        <v/>
      </c>
      <c r="P203">
        <f>Sheet2!M113</f>
        <v>0</v>
      </c>
      <c r="Q203">
        <f>Sheet2!N113</f>
        <v>0</v>
      </c>
      <c r="R203" t="str">
        <f>IFERROR(VLOOKUP(Q203,Sheet6!A:B,2,0),"")</f>
        <v/>
      </c>
      <c r="S203" t="s">
        <v>199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Sheet2!A114</f>
        <v>0</v>
      </c>
      <c r="K204">
        <f>Sheet2!B114</f>
        <v>0</v>
      </c>
      <c r="L204">
        <f>Sheet2!J114</f>
        <v>0</v>
      </c>
      <c r="M204" t="str">
        <f>IFERROR(VLOOKUP(L204,Sheet5!A:B,2,0),"")</f>
        <v/>
      </c>
      <c r="N204">
        <f>Sheet2!L114</f>
        <v>0</v>
      </c>
      <c r="O204" t="str">
        <f>IFERROR(VLOOKUP(N204,Sheet10!AG:AH,2,0),"")</f>
        <v/>
      </c>
      <c r="P204">
        <f>Sheet2!M114</f>
        <v>0</v>
      </c>
      <c r="Q204">
        <f>Sheet2!N114</f>
        <v>0</v>
      </c>
      <c r="R204" t="str">
        <f>IFERROR(VLOOKUP(Q204,Sheet6!A:B,2,0),"")</f>
        <v/>
      </c>
      <c r="S204" t="s">
        <v>199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Sheet2!A115</f>
        <v>0</v>
      </c>
      <c r="K205">
        <f>Sheet2!B115</f>
        <v>0</v>
      </c>
      <c r="L205">
        <f>Sheet2!J115</f>
        <v>0</v>
      </c>
      <c r="M205" t="str">
        <f>IFERROR(VLOOKUP(L205,Sheet5!A:B,2,0),"")</f>
        <v/>
      </c>
      <c r="N205">
        <f>Sheet2!L115</f>
        <v>0</v>
      </c>
      <c r="O205" t="str">
        <f>IFERROR(VLOOKUP(N205,Sheet10!AG:AH,2,0),"")</f>
        <v/>
      </c>
      <c r="P205">
        <f>Sheet2!M115</f>
        <v>0</v>
      </c>
      <c r="Q205">
        <f>Sheet2!N115</f>
        <v>0</v>
      </c>
      <c r="R205" t="str">
        <f>IFERROR(VLOOKUP(Q205,Sheet6!A:B,2,0),"")</f>
        <v/>
      </c>
      <c r="S205" t="s">
        <v>199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Sheet2!A116</f>
        <v>0</v>
      </c>
      <c r="K206">
        <f>Sheet2!B116</f>
        <v>0</v>
      </c>
      <c r="L206">
        <f>Sheet2!J116</f>
        <v>0</v>
      </c>
      <c r="M206" t="str">
        <f>IFERROR(VLOOKUP(L206,Sheet5!A:B,2,0),"")</f>
        <v/>
      </c>
      <c r="N206">
        <f>Sheet2!L116</f>
        <v>0</v>
      </c>
      <c r="O206" t="str">
        <f>IFERROR(VLOOKUP(N206,Sheet10!AG:AH,2,0),"")</f>
        <v/>
      </c>
      <c r="P206">
        <f>Sheet2!M116</f>
        <v>0</v>
      </c>
      <c r="Q206">
        <f>Sheet2!N116</f>
        <v>0</v>
      </c>
      <c r="R206" t="str">
        <f>IFERROR(VLOOKUP(Q206,Sheet6!A:B,2,0),"")</f>
        <v/>
      </c>
      <c r="S206" t="s">
        <v>199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Sheet2!A117</f>
        <v>0</v>
      </c>
      <c r="K207">
        <f>Sheet2!B117</f>
        <v>0</v>
      </c>
      <c r="L207">
        <f>Sheet2!J117</f>
        <v>0</v>
      </c>
      <c r="M207" t="str">
        <f>IFERROR(VLOOKUP(L207,Sheet5!A:B,2,0),"")</f>
        <v/>
      </c>
      <c r="N207">
        <f>Sheet2!L117</f>
        <v>0</v>
      </c>
      <c r="O207" t="str">
        <f>IFERROR(VLOOKUP(N207,Sheet10!AG:AH,2,0),"")</f>
        <v/>
      </c>
      <c r="P207">
        <f>Sheet2!M117</f>
        <v>0</v>
      </c>
      <c r="Q207">
        <f>Sheet2!N117</f>
        <v>0</v>
      </c>
      <c r="R207" t="str">
        <f>IFERROR(VLOOKUP(Q207,Sheet6!A:B,2,0),"")</f>
        <v/>
      </c>
      <c r="S207" t="s">
        <v>199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Sheet2!A118</f>
        <v>0</v>
      </c>
      <c r="K208">
        <f>Sheet2!B118</f>
        <v>0</v>
      </c>
      <c r="L208">
        <f>Sheet2!J118</f>
        <v>0</v>
      </c>
      <c r="M208" t="str">
        <f>IFERROR(VLOOKUP(L208,Sheet5!A:B,2,0),"")</f>
        <v/>
      </c>
      <c r="N208">
        <f>Sheet2!L118</f>
        <v>0</v>
      </c>
      <c r="O208" t="str">
        <f>IFERROR(VLOOKUP(N208,Sheet10!AG:AH,2,0),"")</f>
        <v/>
      </c>
      <c r="P208">
        <f>Sheet2!M118</f>
        <v>0</v>
      </c>
      <c r="Q208">
        <f>Sheet2!N118</f>
        <v>0</v>
      </c>
      <c r="R208" t="str">
        <f>IFERROR(VLOOKUP(Q208,Sheet6!A:B,2,0),"")</f>
        <v/>
      </c>
      <c r="S208" t="s">
        <v>199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Sheet2!A119</f>
        <v>0</v>
      </c>
      <c r="K209">
        <f>Sheet2!B119</f>
        <v>0</v>
      </c>
      <c r="L209">
        <f>Sheet2!J119</f>
        <v>0</v>
      </c>
      <c r="M209" t="str">
        <f>IFERROR(VLOOKUP(L209,Sheet5!A:B,2,0),"")</f>
        <v/>
      </c>
      <c r="N209">
        <f>Sheet2!L119</f>
        <v>0</v>
      </c>
      <c r="O209" t="str">
        <f>IFERROR(VLOOKUP(N209,Sheet10!AG:AH,2,0),"")</f>
        <v/>
      </c>
      <c r="P209">
        <f>Sheet2!M119</f>
        <v>0</v>
      </c>
      <c r="Q209">
        <f>Sheet2!N119</f>
        <v>0</v>
      </c>
      <c r="R209" t="str">
        <f>IFERROR(VLOOKUP(Q209,Sheet6!A:B,2,0),"")</f>
        <v/>
      </c>
      <c r="S209" t="s">
        <v>199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Sheet2!A120</f>
        <v>0</v>
      </c>
      <c r="K210">
        <f>Sheet2!B120</f>
        <v>0</v>
      </c>
      <c r="L210">
        <f>Sheet2!J120</f>
        <v>0</v>
      </c>
      <c r="M210" t="str">
        <f>IFERROR(VLOOKUP(L210,Sheet5!A:B,2,0),"")</f>
        <v/>
      </c>
      <c r="N210">
        <f>Sheet2!L120</f>
        <v>0</v>
      </c>
      <c r="O210" t="str">
        <f>IFERROR(VLOOKUP(N210,Sheet10!AG:AH,2,0),"")</f>
        <v/>
      </c>
      <c r="P210">
        <f>Sheet2!M120</f>
        <v>0</v>
      </c>
      <c r="Q210">
        <f>Sheet2!N120</f>
        <v>0</v>
      </c>
      <c r="R210" t="str">
        <f>IFERROR(VLOOKUP(Q210,Sheet6!A:B,2,0),"")</f>
        <v/>
      </c>
      <c r="S210" t="s">
        <v>199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Sheet2!A121</f>
        <v>0</v>
      </c>
      <c r="K211">
        <f>Sheet2!B121</f>
        <v>0</v>
      </c>
      <c r="L211">
        <f>Sheet2!J121</f>
        <v>0</v>
      </c>
      <c r="M211" t="str">
        <f>IFERROR(VLOOKUP(L211,Sheet5!A:B,2,0),"")</f>
        <v/>
      </c>
      <c r="N211">
        <f>Sheet2!L121</f>
        <v>0</v>
      </c>
      <c r="O211" t="str">
        <f>IFERROR(VLOOKUP(N211,Sheet10!AG:AH,2,0),"")</f>
        <v/>
      </c>
      <c r="P211">
        <f>Sheet2!M121</f>
        <v>0</v>
      </c>
      <c r="Q211">
        <f>Sheet2!N121</f>
        <v>0</v>
      </c>
      <c r="R211" t="str">
        <f>IFERROR(VLOOKUP(Q211,Sheet6!A:B,2,0),"")</f>
        <v/>
      </c>
      <c r="S211" t="s">
        <v>199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Sheet2!A122</f>
        <v>0</v>
      </c>
      <c r="K212">
        <f>Sheet2!B122</f>
        <v>0</v>
      </c>
      <c r="L212">
        <f>Sheet2!J122</f>
        <v>0</v>
      </c>
      <c r="M212" t="str">
        <f>IFERROR(VLOOKUP(L212,Sheet5!A:B,2,0),"")</f>
        <v/>
      </c>
      <c r="N212">
        <f>Sheet2!L122</f>
        <v>0</v>
      </c>
      <c r="O212" t="str">
        <f>IFERROR(VLOOKUP(N212,Sheet10!AG:AH,2,0),"")</f>
        <v/>
      </c>
      <c r="P212">
        <f>Sheet2!M122</f>
        <v>0</v>
      </c>
      <c r="Q212">
        <f>Sheet2!N122</f>
        <v>0</v>
      </c>
      <c r="R212" t="str">
        <f>IFERROR(VLOOKUP(Q212,Sheet6!A:B,2,0),"")</f>
        <v/>
      </c>
      <c r="S212" t="s">
        <v>199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Sheet2!A123</f>
        <v>0</v>
      </c>
      <c r="K213">
        <f>Sheet2!B123</f>
        <v>0</v>
      </c>
      <c r="L213">
        <f>Sheet2!J123</f>
        <v>0</v>
      </c>
      <c r="M213" t="str">
        <f>IFERROR(VLOOKUP(L213,Sheet5!A:B,2,0),"")</f>
        <v/>
      </c>
      <c r="N213">
        <f>Sheet2!L123</f>
        <v>0</v>
      </c>
      <c r="O213" t="str">
        <f>IFERROR(VLOOKUP(N213,Sheet10!AG:AH,2,0),"")</f>
        <v/>
      </c>
      <c r="P213">
        <f>Sheet2!M123</f>
        <v>0</v>
      </c>
      <c r="Q213">
        <f>Sheet2!N123</f>
        <v>0</v>
      </c>
      <c r="R213" t="str">
        <f>IFERROR(VLOOKUP(Q213,Sheet6!A:B,2,0),"")</f>
        <v/>
      </c>
      <c r="S213" t="s">
        <v>199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Sheet2!A124</f>
        <v>0</v>
      </c>
      <c r="K214">
        <f>Sheet2!B124</f>
        <v>0</v>
      </c>
      <c r="L214">
        <f>Sheet2!J124</f>
        <v>0</v>
      </c>
      <c r="M214" t="str">
        <f>IFERROR(VLOOKUP(L214,Sheet5!A:B,2,0),"")</f>
        <v/>
      </c>
      <c r="N214">
        <f>Sheet2!L124</f>
        <v>0</v>
      </c>
      <c r="O214" t="str">
        <f>IFERROR(VLOOKUP(N214,Sheet10!AG:AH,2,0),"")</f>
        <v/>
      </c>
      <c r="P214">
        <f>Sheet2!M124</f>
        <v>0</v>
      </c>
      <c r="Q214">
        <f>Sheet2!N124</f>
        <v>0</v>
      </c>
      <c r="R214" t="str">
        <f>IFERROR(VLOOKUP(Q214,Sheet6!A:B,2,0),"")</f>
        <v/>
      </c>
      <c r="S214" t="s">
        <v>199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Sheet2!A125</f>
        <v>0</v>
      </c>
      <c r="K215">
        <f>Sheet2!B125</f>
        <v>0</v>
      </c>
      <c r="L215">
        <f>Sheet2!J125</f>
        <v>0</v>
      </c>
      <c r="M215" t="str">
        <f>IFERROR(VLOOKUP(L215,Sheet5!A:B,2,0),"")</f>
        <v/>
      </c>
      <c r="N215">
        <f>Sheet2!L125</f>
        <v>0</v>
      </c>
      <c r="O215" t="str">
        <f>IFERROR(VLOOKUP(N215,Sheet10!AG:AH,2,0),"")</f>
        <v/>
      </c>
      <c r="P215">
        <f>Sheet2!M125</f>
        <v>0</v>
      </c>
      <c r="Q215">
        <f>Sheet2!N125</f>
        <v>0</v>
      </c>
      <c r="R215" t="str">
        <f>IFERROR(VLOOKUP(Q215,Sheet6!A:B,2,0),"")</f>
        <v/>
      </c>
      <c r="S215" t="s">
        <v>199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Sheet2!A126</f>
        <v>0</v>
      </c>
      <c r="K216">
        <f>Sheet2!B126</f>
        <v>0</v>
      </c>
      <c r="L216">
        <f>Sheet2!J126</f>
        <v>0</v>
      </c>
      <c r="M216" t="str">
        <f>IFERROR(VLOOKUP(L216,Sheet5!A:B,2,0),"")</f>
        <v/>
      </c>
      <c r="N216">
        <f>Sheet2!L126</f>
        <v>0</v>
      </c>
      <c r="O216" t="str">
        <f>IFERROR(VLOOKUP(N216,Sheet10!AG:AH,2,0),"")</f>
        <v/>
      </c>
      <c r="P216">
        <f>Sheet2!M126</f>
        <v>0</v>
      </c>
      <c r="Q216">
        <f>Sheet2!N126</f>
        <v>0</v>
      </c>
      <c r="R216" t="str">
        <f>IFERROR(VLOOKUP(Q216,Sheet6!A:B,2,0),"")</f>
        <v/>
      </c>
      <c r="S216" t="s">
        <v>199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Sheet2!A127</f>
        <v>0</v>
      </c>
      <c r="K217">
        <f>Sheet2!B127</f>
        <v>0</v>
      </c>
      <c r="L217">
        <f>Sheet2!J127</f>
        <v>0</v>
      </c>
      <c r="M217" t="str">
        <f>IFERROR(VLOOKUP(L217,Sheet5!A:B,2,0),"")</f>
        <v/>
      </c>
      <c r="N217">
        <f>Sheet2!L127</f>
        <v>0</v>
      </c>
      <c r="O217" t="str">
        <f>IFERROR(VLOOKUP(N217,Sheet10!AG:AH,2,0),"")</f>
        <v/>
      </c>
      <c r="P217">
        <f>Sheet2!M127</f>
        <v>0</v>
      </c>
      <c r="Q217">
        <f>Sheet2!N127</f>
        <v>0</v>
      </c>
      <c r="R217" t="str">
        <f>IFERROR(VLOOKUP(Q217,Sheet6!A:B,2,0),"")</f>
        <v/>
      </c>
      <c r="S217" t="s">
        <v>199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Sheet2!A128</f>
        <v>0</v>
      </c>
      <c r="K218">
        <f>Sheet2!B128</f>
        <v>0</v>
      </c>
      <c r="L218">
        <f>Sheet2!J128</f>
        <v>0</v>
      </c>
      <c r="M218" t="str">
        <f>IFERROR(VLOOKUP(L218,Sheet5!A:B,2,0),"")</f>
        <v/>
      </c>
      <c r="N218">
        <f>Sheet2!L128</f>
        <v>0</v>
      </c>
      <c r="O218" t="str">
        <f>IFERROR(VLOOKUP(N218,Sheet10!AG:AH,2,0),"")</f>
        <v/>
      </c>
      <c r="P218">
        <f>Sheet2!M128</f>
        <v>0</v>
      </c>
      <c r="Q218">
        <f>Sheet2!N128</f>
        <v>0</v>
      </c>
      <c r="R218" t="str">
        <f>IFERROR(VLOOKUP(Q218,Sheet6!A:B,2,0),"")</f>
        <v/>
      </c>
      <c r="S218" t="s">
        <v>199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Sheet2!A129</f>
        <v>0</v>
      </c>
      <c r="K219">
        <f>Sheet2!B129</f>
        <v>0</v>
      </c>
      <c r="L219">
        <f>Sheet2!J129</f>
        <v>0</v>
      </c>
      <c r="M219" t="str">
        <f>IFERROR(VLOOKUP(L219,Sheet5!A:B,2,0),"")</f>
        <v/>
      </c>
      <c r="N219">
        <f>Sheet2!L129</f>
        <v>0</v>
      </c>
      <c r="O219" t="str">
        <f>IFERROR(VLOOKUP(N219,Sheet10!AG:AH,2,0),"")</f>
        <v/>
      </c>
      <c r="P219">
        <f>Sheet2!M129</f>
        <v>0</v>
      </c>
      <c r="Q219">
        <f>Sheet2!N129</f>
        <v>0</v>
      </c>
      <c r="R219" t="str">
        <f>IFERROR(VLOOKUP(Q219,Sheet6!A:B,2,0),"")</f>
        <v/>
      </c>
      <c r="S219" t="s">
        <v>199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Sheet2!A130</f>
        <v>0</v>
      </c>
      <c r="K220">
        <f>Sheet2!B130</f>
        <v>0</v>
      </c>
      <c r="L220">
        <f>Sheet2!J130</f>
        <v>0</v>
      </c>
      <c r="M220" t="str">
        <f>IFERROR(VLOOKUP(L220,Sheet5!A:B,2,0),"")</f>
        <v/>
      </c>
      <c r="N220">
        <f>Sheet2!L130</f>
        <v>0</v>
      </c>
      <c r="O220" t="str">
        <f>IFERROR(VLOOKUP(N220,Sheet10!AG:AH,2,0),"")</f>
        <v/>
      </c>
      <c r="P220">
        <f>Sheet2!M130</f>
        <v>0</v>
      </c>
      <c r="Q220">
        <f>Sheet2!N130</f>
        <v>0</v>
      </c>
      <c r="R220" t="str">
        <f>IFERROR(VLOOKUP(Q220,Sheet6!A:B,2,0),"")</f>
        <v/>
      </c>
      <c r="S220" t="s">
        <v>199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Sheet2!A131</f>
        <v>0</v>
      </c>
      <c r="K221">
        <f>Sheet2!B131</f>
        <v>0</v>
      </c>
      <c r="L221">
        <f>Sheet2!J131</f>
        <v>0</v>
      </c>
      <c r="M221" t="str">
        <f>IFERROR(VLOOKUP(L221,Sheet5!A:B,2,0),"")</f>
        <v/>
      </c>
      <c r="N221">
        <f>Sheet2!L131</f>
        <v>0</v>
      </c>
      <c r="O221" t="str">
        <f>IFERROR(VLOOKUP(N221,Sheet10!AG:AH,2,0),"")</f>
        <v/>
      </c>
      <c r="P221">
        <f>Sheet2!M131</f>
        <v>0</v>
      </c>
      <c r="Q221">
        <f>Sheet2!N131</f>
        <v>0</v>
      </c>
      <c r="R221" t="str">
        <f>IFERROR(VLOOKUP(Q221,Sheet6!A:B,2,0),"")</f>
        <v/>
      </c>
      <c r="S221" t="s">
        <v>199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Sheet2!A132</f>
        <v>0</v>
      </c>
      <c r="K222">
        <f>Sheet2!B132</f>
        <v>0</v>
      </c>
      <c r="L222">
        <f>Sheet2!J132</f>
        <v>0</v>
      </c>
      <c r="M222" t="str">
        <f>IFERROR(VLOOKUP(L222,Sheet5!A:B,2,0),"")</f>
        <v/>
      </c>
      <c r="N222">
        <f>Sheet2!L132</f>
        <v>0</v>
      </c>
      <c r="O222" t="str">
        <f>IFERROR(VLOOKUP(N222,Sheet10!AG:AH,2,0),"")</f>
        <v/>
      </c>
      <c r="P222">
        <f>Sheet2!M132</f>
        <v>0</v>
      </c>
      <c r="Q222">
        <f>Sheet2!N132</f>
        <v>0</v>
      </c>
      <c r="R222" t="str">
        <f>IFERROR(VLOOKUP(Q222,Sheet6!A:B,2,0),"")</f>
        <v/>
      </c>
      <c r="S222" t="s">
        <v>199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Sheet2!A133</f>
        <v>0</v>
      </c>
      <c r="K223">
        <f>Sheet2!B133</f>
        <v>0</v>
      </c>
      <c r="L223">
        <f>Sheet2!J133</f>
        <v>0</v>
      </c>
      <c r="M223" t="str">
        <f>IFERROR(VLOOKUP(L223,Sheet5!A:B,2,0),"")</f>
        <v/>
      </c>
      <c r="N223">
        <f>Sheet2!L133</f>
        <v>0</v>
      </c>
      <c r="O223" t="str">
        <f>IFERROR(VLOOKUP(N223,Sheet10!AG:AH,2,0),"")</f>
        <v/>
      </c>
      <c r="P223">
        <f>Sheet2!M133</f>
        <v>0</v>
      </c>
      <c r="Q223">
        <f>Sheet2!N133</f>
        <v>0</v>
      </c>
      <c r="R223" t="str">
        <f>IFERROR(VLOOKUP(Q223,Sheet6!A:B,2,0),"")</f>
        <v/>
      </c>
      <c r="S223" t="s">
        <v>199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Sheet2!A134</f>
        <v>0</v>
      </c>
      <c r="K224">
        <f>Sheet2!B134</f>
        <v>0</v>
      </c>
      <c r="L224">
        <f>Sheet2!J134</f>
        <v>0</v>
      </c>
      <c r="M224" t="str">
        <f>IFERROR(VLOOKUP(L224,Sheet5!A:B,2,0),"")</f>
        <v/>
      </c>
      <c r="N224">
        <f>Sheet2!L134</f>
        <v>0</v>
      </c>
      <c r="O224" t="str">
        <f>IFERROR(VLOOKUP(N224,Sheet10!AG:AH,2,0),"")</f>
        <v/>
      </c>
      <c r="P224">
        <f>Sheet2!M134</f>
        <v>0</v>
      </c>
      <c r="Q224">
        <f>Sheet2!N134</f>
        <v>0</v>
      </c>
      <c r="R224" t="str">
        <f>IFERROR(VLOOKUP(Q224,Sheet6!A:B,2,0),"")</f>
        <v/>
      </c>
      <c r="S224" t="s">
        <v>199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Sheet2!A135</f>
        <v>0</v>
      </c>
      <c r="K225">
        <f>Sheet2!B135</f>
        <v>0</v>
      </c>
      <c r="L225">
        <f>Sheet2!J135</f>
        <v>0</v>
      </c>
      <c r="M225" t="str">
        <f>IFERROR(VLOOKUP(L225,Sheet5!A:B,2,0),"")</f>
        <v/>
      </c>
      <c r="N225">
        <f>Sheet2!L135</f>
        <v>0</v>
      </c>
      <c r="O225" t="str">
        <f>IFERROR(VLOOKUP(N225,Sheet10!AG:AH,2,0),"")</f>
        <v/>
      </c>
      <c r="P225">
        <f>Sheet2!M135</f>
        <v>0</v>
      </c>
      <c r="Q225">
        <f>Sheet2!N135</f>
        <v>0</v>
      </c>
      <c r="R225" t="str">
        <f>IFERROR(VLOOKUP(Q225,Sheet6!A:B,2,0),"")</f>
        <v/>
      </c>
      <c r="S225" t="s">
        <v>199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Sheet2!A136</f>
        <v>0</v>
      </c>
      <c r="K226">
        <f>Sheet2!B136</f>
        <v>0</v>
      </c>
      <c r="L226">
        <f>Sheet2!J136</f>
        <v>0</v>
      </c>
      <c r="M226" t="str">
        <f>IFERROR(VLOOKUP(L226,Sheet5!A:B,2,0),"")</f>
        <v/>
      </c>
      <c r="N226">
        <f>Sheet2!L136</f>
        <v>0</v>
      </c>
      <c r="O226" t="str">
        <f>IFERROR(VLOOKUP(N226,Sheet10!AG:AH,2,0),"")</f>
        <v/>
      </c>
      <c r="P226">
        <f>Sheet2!M136</f>
        <v>0</v>
      </c>
      <c r="Q226">
        <f>Sheet2!N136</f>
        <v>0</v>
      </c>
      <c r="R226" t="str">
        <f>IFERROR(VLOOKUP(Q226,Sheet6!A:B,2,0),"")</f>
        <v/>
      </c>
      <c r="S226" t="s">
        <v>199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Sheet2!A137</f>
        <v>0</v>
      </c>
      <c r="K227">
        <f>Sheet2!B137</f>
        <v>0</v>
      </c>
      <c r="L227">
        <f>Sheet2!J137</f>
        <v>0</v>
      </c>
      <c r="M227" t="str">
        <f>IFERROR(VLOOKUP(L227,Sheet5!A:B,2,0),"")</f>
        <v/>
      </c>
      <c r="N227">
        <f>Sheet2!L137</f>
        <v>0</v>
      </c>
      <c r="O227" t="str">
        <f>IFERROR(VLOOKUP(N227,Sheet10!AG:AH,2,0),"")</f>
        <v/>
      </c>
      <c r="P227">
        <f>Sheet2!M137</f>
        <v>0</v>
      </c>
      <c r="Q227">
        <f>Sheet2!N137</f>
        <v>0</v>
      </c>
      <c r="R227" t="str">
        <f>IFERROR(VLOOKUP(Q227,Sheet6!A:B,2,0),"")</f>
        <v/>
      </c>
      <c r="S227" t="s">
        <v>199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Sheet2!A138</f>
        <v>0</v>
      </c>
      <c r="K228">
        <f>Sheet2!B138</f>
        <v>0</v>
      </c>
      <c r="L228">
        <f>Sheet2!J138</f>
        <v>0</v>
      </c>
      <c r="M228" t="str">
        <f>IFERROR(VLOOKUP(L228,Sheet5!A:B,2,0),"")</f>
        <v/>
      </c>
      <c r="N228">
        <f>Sheet2!L138</f>
        <v>0</v>
      </c>
      <c r="O228" t="str">
        <f>IFERROR(VLOOKUP(N228,Sheet10!AG:AH,2,0),"")</f>
        <v/>
      </c>
      <c r="P228">
        <f>Sheet2!M138</f>
        <v>0</v>
      </c>
      <c r="Q228">
        <f>Sheet2!N138</f>
        <v>0</v>
      </c>
      <c r="R228" t="str">
        <f>IFERROR(VLOOKUP(Q228,Sheet6!A:B,2,0),"")</f>
        <v/>
      </c>
      <c r="S228" t="s">
        <v>199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Sheet2!A139</f>
        <v>0</v>
      </c>
      <c r="K229">
        <f>Sheet2!B139</f>
        <v>0</v>
      </c>
      <c r="L229">
        <f>Sheet2!J139</f>
        <v>0</v>
      </c>
      <c r="M229" t="str">
        <f>IFERROR(VLOOKUP(L229,Sheet5!A:B,2,0),"")</f>
        <v/>
      </c>
      <c r="N229">
        <f>Sheet2!L139</f>
        <v>0</v>
      </c>
      <c r="O229" t="str">
        <f>IFERROR(VLOOKUP(N229,Sheet10!AG:AH,2,0),"")</f>
        <v/>
      </c>
      <c r="P229">
        <f>Sheet2!M139</f>
        <v>0</v>
      </c>
      <c r="Q229">
        <f>Sheet2!N139</f>
        <v>0</v>
      </c>
      <c r="R229" t="str">
        <f>IFERROR(VLOOKUP(Q229,Sheet6!A:B,2,0),"")</f>
        <v/>
      </c>
      <c r="S229" t="s">
        <v>199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Sheet2!A140</f>
        <v>0</v>
      </c>
      <c r="K230">
        <f>Sheet2!B140</f>
        <v>0</v>
      </c>
      <c r="L230">
        <f>Sheet2!J140</f>
        <v>0</v>
      </c>
      <c r="M230" t="str">
        <f>IFERROR(VLOOKUP(L230,Sheet5!A:B,2,0),"")</f>
        <v/>
      </c>
      <c r="N230">
        <f>Sheet2!L140</f>
        <v>0</v>
      </c>
      <c r="O230" t="str">
        <f>IFERROR(VLOOKUP(N230,Sheet10!AG:AH,2,0),"")</f>
        <v/>
      </c>
      <c r="P230">
        <f>Sheet2!M140</f>
        <v>0</v>
      </c>
      <c r="Q230">
        <f>Sheet2!N140</f>
        <v>0</v>
      </c>
      <c r="R230" t="str">
        <f>IFERROR(VLOOKUP(Q230,Sheet6!A:B,2,0),"")</f>
        <v/>
      </c>
      <c r="S230" t="s">
        <v>199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Sheet2!A141</f>
        <v>0</v>
      </c>
      <c r="K231">
        <f>Sheet2!B141</f>
        <v>0</v>
      </c>
      <c r="L231">
        <f>Sheet2!J141</f>
        <v>0</v>
      </c>
      <c r="M231" t="str">
        <f>IFERROR(VLOOKUP(L231,Sheet5!A:B,2,0),"")</f>
        <v/>
      </c>
      <c r="N231">
        <f>Sheet2!L141</f>
        <v>0</v>
      </c>
      <c r="O231" t="str">
        <f>IFERROR(VLOOKUP(N231,Sheet10!AG:AH,2,0),"")</f>
        <v/>
      </c>
      <c r="P231">
        <f>Sheet2!M141</f>
        <v>0</v>
      </c>
      <c r="Q231">
        <f>Sheet2!N141</f>
        <v>0</v>
      </c>
      <c r="R231" t="str">
        <f>IFERROR(VLOOKUP(Q231,Sheet6!A:B,2,0),"")</f>
        <v/>
      </c>
      <c r="S231" t="s">
        <v>199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Sheet2!A142</f>
        <v>0</v>
      </c>
      <c r="K232">
        <f>Sheet2!B142</f>
        <v>0</v>
      </c>
      <c r="L232">
        <f>Sheet2!J142</f>
        <v>0</v>
      </c>
      <c r="M232" t="str">
        <f>IFERROR(VLOOKUP(L232,Sheet5!A:B,2,0),"")</f>
        <v/>
      </c>
      <c r="N232">
        <f>Sheet2!L142</f>
        <v>0</v>
      </c>
      <c r="O232" t="str">
        <f>IFERROR(VLOOKUP(N232,Sheet10!AG:AH,2,0),"")</f>
        <v/>
      </c>
      <c r="P232">
        <f>Sheet2!M142</f>
        <v>0</v>
      </c>
      <c r="Q232">
        <f>Sheet2!N142</f>
        <v>0</v>
      </c>
      <c r="R232" t="str">
        <f>IFERROR(VLOOKUP(Q232,Sheet6!A:B,2,0),"")</f>
        <v/>
      </c>
      <c r="S232" t="s">
        <v>199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Sheet2!A143</f>
        <v>0</v>
      </c>
      <c r="K233">
        <f>Sheet2!B143</f>
        <v>0</v>
      </c>
      <c r="L233">
        <f>Sheet2!J143</f>
        <v>0</v>
      </c>
      <c r="M233" t="str">
        <f>IFERROR(VLOOKUP(L233,Sheet5!A:B,2,0),"")</f>
        <v/>
      </c>
      <c r="N233">
        <f>Sheet2!L143</f>
        <v>0</v>
      </c>
      <c r="O233" t="str">
        <f>IFERROR(VLOOKUP(N233,Sheet10!AG:AH,2,0),"")</f>
        <v/>
      </c>
      <c r="P233">
        <f>Sheet2!M143</f>
        <v>0</v>
      </c>
      <c r="Q233">
        <f>Sheet2!N143</f>
        <v>0</v>
      </c>
      <c r="R233" t="str">
        <f>IFERROR(VLOOKUP(Q233,Sheet6!A:B,2,0),"")</f>
        <v/>
      </c>
      <c r="S233" t="s">
        <v>199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Sheet2!A144</f>
        <v>0</v>
      </c>
      <c r="K234">
        <f>Sheet2!B144</f>
        <v>0</v>
      </c>
      <c r="L234">
        <f>Sheet2!J144</f>
        <v>0</v>
      </c>
      <c r="M234" t="str">
        <f>IFERROR(VLOOKUP(L234,Sheet5!A:B,2,0),"")</f>
        <v/>
      </c>
      <c r="N234">
        <f>Sheet2!L144</f>
        <v>0</v>
      </c>
      <c r="O234" t="str">
        <f>IFERROR(VLOOKUP(N234,Sheet10!AG:AH,2,0),"")</f>
        <v/>
      </c>
      <c r="P234">
        <f>Sheet2!M144</f>
        <v>0</v>
      </c>
      <c r="Q234">
        <f>Sheet2!N144</f>
        <v>0</v>
      </c>
      <c r="R234" t="str">
        <f>IFERROR(VLOOKUP(Q234,Sheet6!A:B,2,0),"")</f>
        <v/>
      </c>
      <c r="S234" t="s">
        <v>199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Sheet2!A145</f>
        <v>0</v>
      </c>
      <c r="K235">
        <f>Sheet2!B145</f>
        <v>0</v>
      </c>
      <c r="L235">
        <f>Sheet2!J145</f>
        <v>0</v>
      </c>
      <c r="M235" t="str">
        <f>IFERROR(VLOOKUP(L235,Sheet5!A:B,2,0),"")</f>
        <v/>
      </c>
      <c r="N235">
        <f>Sheet2!L145</f>
        <v>0</v>
      </c>
      <c r="O235" t="str">
        <f>IFERROR(VLOOKUP(N235,Sheet10!AG:AH,2,0),"")</f>
        <v/>
      </c>
      <c r="P235">
        <f>Sheet2!M145</f>
        <v>0</v>
      </c>
      <c r="Q235">
        <f>Sheet2!N145</f>
        <v>0</v>
      </c>
      <c r="R235" t="str">
        <f>IFERROR(VLOOKUP(Q235,Sheet6!A:B,2,0),"")</f>
        <v/>
      </c>
      <c r="S235" t="s">
        <v>199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Sheet2!A146</f>
        <v>0</v>
      </c>
      <c r="K236">
        <f>Sheet2!B146</f>
        <v>0</v>
      </c>
      <c r="L236">
        <f>Sheet2!J146</f>
        <v>0</v>
      </c>
      <c r="M236" t="str">
        <f>IFERROR(VLOOKUP(L236,Sheet5!A:B,2,0),"")</f>
        <v/>
      </c>
      <c r="N236">
        <f>Sheet2!L146</f>
        <v>0</v>
      </c>
      <c r="O236" t="str">
        <f>IFERROR(VLOOKUP(N236,Sheet10!AG:AH,2,0),"")</f>
        <v/>
      </c>
      <c r="P236">
        <f>Sheet2!M146</f>
        <v>0</v>
      </c>
      <c r="Q236">
        <f>Sheet2!N146</f>
        <v>0</v>
      </c>
      <c r="R236" t="str">
        <f>IFERROR(VLOOKUP(Q236,Sheet6!A:B,2,0),"")</f>
        <v/>
      </c>
      <c r="S236" t="s">
        <v>199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Sheet2!A147</f>
        <v>0</v>
      </c>
      <c r="K237">
        <f>Sheet2!B147</f>
        <v>0</v>
      </c>
      <c r="L237">
        <f>Sheet2!J147</f>
        <v>0</v>
      </c>
      <c r="M237" t="str">
        <f>IFERROR(VLOOKUP(L237,Sheet5!A:B,2,0),"")</f>
        <v/>
      </c>
      <c r="N237">
        <f>Sheet2!L147</f>
        <v>0</v>
      </c>
      <c r="O237" t="str">
        <f>IFERROR(VLOOKUP(N237,Sheet10!AG:AH,2,0),"")</f>
        <v/>
      </c>
      <c r="P237">
        <f>Sheet2!M147</f>
        <v>0</v>
      </c>
      <c r="Q237">
        <f>Sheet2!N147</f>
        <v>0</v>
      </c>
      <c r="R237" t="str">
        <f>IFERROR(VLOOKUP(Q237,Sheet6!A:B,2,0),"")</f>
        <v/>
      </c>
      <c r="S237" t="s">
        <v>199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Sheet2!A148</f>
        <v>0</v>
      </c>
      <c r="K238">
        <f>Sheet2!B148</f>
        <v>0</v>
      </c>
      <c r="L238">
        <f>Sheet2!J148</f>
        <v>0</v>
      </c>
      <c r="M238" t="str">
        <f>IFERROR(VLOOKUP(L238,Sheet5!A:B,2,0),"")</f>
        <v/>
      </c>
      <c r="N238">
        <f>Sheet2!L148</f>
        <v>0</v>
      </c>
      <c r="O238" t="str">
        <f>IFERROR(VLOOKUP(N238,Sheet10!AG:AH,2,0),"")</f>
        <v/>
      </c>
      <c r="P238">
        <f>Sheet2!M148</f>
        <v>0</v>
      </c>
      <c r="Q238">
        <f>Sheet2!N148</f>
        <v>0</v>
      </c>
      <c r="R238" t="str">
        <f>IFERROR(VLOOKUP(Q238,Sheet6!A:B,2,0),"")</f>
        <v/>
      </c>
      <c r="S238" t="s">
        <v>199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Sheet2!A149</f>
        <v>0</v>
      </c>
      <c r="K239">
        <f>Sheet2!B149</f>
        <v>0</v>
      </c>
      <c r="L239">
        <f>Sheet2!J149</f>
        <v>0</v>
      </c>
      <c r="M239" t="str">
        <f>IFERROR(VLOOKUP(L239,Sheet5!A:B,2,0),"")</f>
        <v/>
      </c>
      <c r="N239">
        <f>Sheet2!L149</f>
        <v>0</v>
      </c>
      <c r="O239" t="str">
        <f>IFERROR(VLOOKUP(N239,Sheet10!AG:AH,2,0),"")</f>
        <v/>
      </c>
      <c r="P239">
        <f>Sheet2!M149</f>
        <v>0</v>
      </c>
      <c r="Q239">
        <f>Sheet2!N149</f>
        <v>0</v>
      </c>
      <c r="R239" t="str">
        <f>IFERROR(VLOOKUP(Q239,Sheet6!A:B,2,0),"")</f>
        <v/>
      </c>
      <c r="S239" t="s">
        <v>199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Sheet2!A150</f>
        <v>0</v>
      </c>
      <c r="K240">
        <f>Sheet2!B150</f>
        <v>0</v>
      </c>
      <c r="L240">
        <f>Sheet2!J150</f>
        <v>0</v>
      </c>
      <c r="M240" t="str">
        <f>IFERROR(VLOOKUP(L240,Sheet5!A:B,2,0),"")</f>
        <v/>
      </c>
      <c r="N240">
        <f>Sheet2!L150</f>
        <v>0</v>
      </c>
      <c r="O240" t="str">
        <f>IFERROR(VLOOKUP(N240,Sheet10!AG:AH,2,0),"")</f>
        <v/>
      </c>
      <c r="P240">
        <f>Sheet2!M150</f>
        <v>0</v>
      </c>
      <c r="Q240">
        <f>Sheet2!N150</f>
        <v>0</v>
      </c>
      <c r="R240" t="str">
        <f>IFERROR(VLOOKUP(Q240,Sheet6!A:B,2,0),"")</f>
        <v/>
      </c>
      <c r="S240" t="s">
        <v>199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Sheet2!A151</f>
        <v>0</v>
      </c>
      <c r="K241">
        <f>Sheet2!B151</f>
        <v>0</v>
      </c>
      <c r="L241">
        <f>Sheet2!J151</f>
        <v>0</v>
      </c>
      <c r="M241" t="str">
        <f>IFERROR(VLOOKUP(L241,Sheet5!A:B,2,0),"")</f>
        <v/>
      </c>
      <c r="N241">
        <f>Sheet2!L151</f>
        <v>0</v>
      </c>
      <c r="O241" t="str">
        <f>IFERROR(VLOOKUP(N241,Sheet10!AG:AH,2,0),"")</f>
        <v/>
      </c>
      <c r="P241">
        <f>Sheet2!M151</f>
        <v>0</v>
      </c>
      <c r="Q241">
        <f>Sheet2!N151</f>
        <v>0</v>
      </c>
      <c r="R241" t="str">
        <f>IFERROR(VLOOKUP(Q241,Sheet6!A:B,2,0),"")</f>
        <v/>
      </c>
      <c r="S241" t="s">
        <v>199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Sheet2!A152</f>
        <v>0</v>
      </c>
      <c r="K242">
        <f>Sheet2!B152</f>
        <v>0</v>
      </c>
      <c r="L242">
        <f>Sheet2!J152</f>
        <v>0</v>
      </c>
      <c r="M242" t="str">
        <f>IFERROR(VLOOKUP(L242,Sheet5!A:B,2,0),"")</f>
        <v/>
      </c>
      <c r="N242">
        <f>Sheet2!L152</f>
        <v>0</v>
      </c>
      <c r="O242" t="str">
        <f>IFERROR(VLOOKUP(N242,Sheet10!AG:AH,2,0),"")</f>
        <v/>
      </c>
      <c r="P242">
        <f>Sheet2!M152</f>
        <v>0</v>
      </c>
      <c r="Q242">
        <f>Sheet2!N152</f>
        <v>0</v>
      </c>
      <c r="R242" t="str">
        <f>IFERROR(VLOOKUP(Q242,Sheet6!A:B,2,0),"")</f>
        <v/>
      </c>
      <c r="S242" t="s">
        <v>199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Sheet2!A153</f>
        <v>0</v>
      </c>
      <c r="K243">
        <f>Sheet2!B153</f>
        <v>0</v>
      </c>
      <c r="L243">
        <f>Sheet2!J153</f>
        <v>0</v>
      </c>
      <c r="M243" t="str">
        <f>IFERROR(VLOOKUP(L243,Sheet5!A:B,2,0),"")</f>
        <v/>
      </c>
      <c r="N243">
        <f>Sheet2!L153</f>
        <v>0</v>
      </c>
      <c r="O243" t="str">
        <f>IFERROR(VLOOKUP(N243,Sheet10!AG:AH,2,0),"")</f>
        <v/>
      </c>
      <c r="P243">
        <f>Sheet2!M153</f>
        <v>0</v>
      </c>
      <c r="Q243">
        <f>Sheet2!N153</f>
        <v>0</v>
      </c>
      <c r="R243" t="str">
        <f>IFERROR(VLOOKUP(Q243,Sheet6!A:B,2,0),"")</f>
        <v/>
      </c>
      <c r="S243" t="s">
        <v>199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Sheet2!A154</f>
        <v>0</v>
      </c>
      <c r="K244">
        <f>Sheet2!B154</f>
        <v>0</v>
      </c>
      <c r="L244">
        <f>Sheet2!J154</f>
        <v>0</v>
      </c>
      <c r="M244" t="str">
        <f>IFERROR(VLOOKUP(L244,Sheet5!A:B,2,0),"")</f>
        <v/>
      </c>
      <c r="N244">
        <f>Sheet2!L154</f>
        <v>0</v>
      </c>
      <c r="O244" t="str">
        <f>IFERROR(VLOOKUP(N244,Sheet10!AG:AH,2,0),"")</f>
        <v/>
      </c>
      <c r="P244">
        <f>Sheet2!M154</f>
        <v>0</v>
      </c>
      <c r="Q244">
        <f>Sheet2!N154</f>
        <v>0</v>
      </c>
      <c r="R244" t="str">
        <f>IFERROR(VLOOKUP(Q244,Sheet6!A:B,2,0),"")</f>
        <v/>
      </c>
      <c r="S244" t="s">
        <v>199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Sheet2!A155</f>
        <v>0</v>
      </c>
      <c r="K245">
        <f>Sheet2!B155</f>
        <v>0</v>
      </c>
      <c r="L245">
        <f>Sheet2!J155</f>
        <v>0</v>
      </c>
      <c r="M245" t="str">
        <f>IFERROR(VLOOKUP(L245,Sheet5!A:B,2,0),"")</f>
        <v/>
      </c>
      <c r="N245">
        <f>Sheet2!L155</f>
        <v>0</v>
      </c>
      <c r="O245" t="str">
        <f>IFERROR(VLOOKUP(N245,Sheet10!AG:AH,2,0),"")</f>
        <v/>
      </c>
      <c r="P245">
        <f>Sheet2!M155</f>
        <v>0</v>
      </c>
      <c r="Q245">
        <f>Sheet2!N155</f>
        <v>0</v>
      </c>
      <c r="R245" t="str">
        <f>IFERROR(VLOOKUP(Q245,Sheet6!A:B,2,0),"")</f>
        <v/>
      </c>
      <c r="S245" t="s">
        <v>199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Sheet2!A156</f>
        <v>0</v>
      </c>
      <c r="K246">
        <f>Sheet2!B156</f>
        <v>0</v>
      </c>
      <c r="L246">
        <f>Sheet2!J156</f>
        <v>0</v>
      </c>
      <c r="M246" t="str">
        <f>IFERROR(VLOOKUP(L246,Sheet5!A:B,2,0),"")</f>
        <v/>
      </c>
      <c r="N246">
        <f>Sheet2!L156</f>
        <v>0</v>
      </c>
      <c r="O246" t="str">
        <f>IFERROR(VLOOKUP(N246,Sheet10!AG:AH,2,0),"")</f>
        <v/>
      </c>
      <c r="P246">
        <f>Sheet2!M156</f>
        <v>0</v>
      </c>
      <c r="Q246">
        <f>Sheet2!N156</f>
        <v>0</v>
      </c>
      <c r="R246" t="str">
        <f>IFERROR(VLOOKUP(Q246,Sheet6!A:B,2,0),"")</f>
        <v/>
      </c>
      <c r="S246" t="s">
        <v>199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Sheet2!A157</f>
        <v>0</v>
      </c>
      <c r="K247">
        <f>Sheet2!B157</f>
        <v>0</v>
      </c>
      <c r="L247">
        <f>Sheet2!J157</f>
        <v>0</v>
      </c>
      <c r="M247" t="str">
        <f>IFERROR(VLOOKUP(L247,Sheet5!A:B,2,0),"")</f>
        <v/>
      </c>
      <c r="N247">
        <f>Sheet2!L157</f>
        <v>0</v>
      </c>
      <c r="O247" t="str">
        <f>IFERROR(VLOOKUP(N247,Sheet10!AG:AH,2,0),"")</f>
        <v/>
      </c>
      <c r="P247">
        <f>Sheet2!M157</f>
        <v>0</v>
      </c>
      <c r="Q247">
        <f>Sheet2!N157</f>
        <v>0</v>
      </c>
      <c r="R247" t="str">
        <f>IFERROR(VLOOKUP(Q247,Sheet6!A:B,2,0),"")</f>
        <v/>
      </c>
      <c r="S247" t="s">
        <v>199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Sheet2!A158</f>
        <v>0</v>
      </c>
      <c r="K248">
        <f>Sheet2!B158</f>
        <v>0</v>
      </c>
      <c r="L248">
        <f>Sheet2!J158</f>
        <v>0</v>
      </c>
      <c r="M248" t="str">
        <f>IFERROR(VLOOKUP(L248,Sheet5!A:B,2,0),"")</f>
        <v/>
      </c>
      <c r="N248">
        <f>Sheet2!L158</f>
        <v>0</v>
      </c>
      <c r="O248" t="str">
        <f>IFERROR(VLOOKUP(N248,Sheet10!AG:AH,2,0),"")</f>
        <v/>
      </c>
      <c r="P248">
        <f>Sheet2!M158</f>
        <v>0</v>
      </c>
      <c r="Q248">
        <f>Sheet2!N158</f>
        <v>0</v>
      </c>
      <c r="R248" t="str">
        <f>IFERROR(VLOOKUP(Q248,Sheet6!A:B,2,0),"")</f>
        <v/>
      </c>
      <c r="S248" t="s">
        <v>199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Sheet2!A159</f>
        <v>0</v>
      </c>
      <c r="K249">
        <f>Sheet2!B159</f>
        <v>0</v>
      </c>
      <c r="L249">
        <f>Sheet2!J159</f>
        <v>0</v>
      </c>
      <c r="M249" t="str">
        <f>IFERROR(VLOOKUP(L249,Sheet5!A:B,2,0),"")</f>
        <v/>
      </c>
      <c r="N249">
        <f>Sheet2!L159</f>
        <v>0</v>
      </c>
      <c r="O249" t="str">
        <f>IFERROR(VLOOKUP(N249,Sheet10!AG:AH,2,0),"")</f>
        <v/>
      </c>
      <c r="P249">
        <f>Sheet2!M159</f>
        <v>0</v>
      </c>
      <c r="Q249">
        <f>Sheet2!N159</f>
        <v>0</v>
      </c>
      <c r="R249" t="str">
        <f>IFERROR(VLOOKUP(Q249,Sheet6!A:B,2,0),"")</f>
        <v/>
      </c>
      <c r="S249" t="s">
        <v>199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Sheet2!A160</f>
        <v>0</v>
      </c>
      <c r="K250">
        <f>Sheet2!B160</f>
        <v>0</v>
      </c>
      <c r="L250">
        <f>Sheet2!J160</f>
        <v>0</v>
      </c>
      <c r="M250" t="str">
        <f>IFERROR(VLOOKUP(L250,Sheet5!A:B,2,0),"")</f>
        <v/>
      </c>
      <c r="N250">
        <f>Sheet2!L160</f>
        <v>0</v>
      </c>
      <c r="O250" t="str">
        <f>IFERROR(VLOOKUP(N250,Sheet10!AG:AH,2,0),"")</f>
        <v/>
      </c>
      <c r="P250">
        <f>Sheet2!M160</f>
        <v>0</v>
      </c>
      <c r="Q250">
        <f>Sheet2!N160</f>
        <v>0</v>
      </c>
      <c r="R250" t="str">
        <f>IFERROR(VLOOKUP(Q250,Sheet6!A:B,2,0),"")</f>
        <v/>
      </c>
      <c r="S250" t="s">
        <v>199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Sheet2!A161</f>
        <v>0</v>
      </c>
      <c r="K251">
        <f>Sheet2!B161</f>
        <v>0</v>
      </c>
      <c r="L251">
        <f>Sheet2!J161</f>
        <v>0</v>
      </c>
      <c r="M251" t="str">
        <f>IFERROR(VLOOKUP(L251,Sheet5!A:B,2,0),"")</f>
        <v/>
      </c>
      <c r="N251">
        <f>Sheet2!L161</f>
        <v>0</v>
      </c>
      <c r="O251" t="str">
        <f>IFERROR(VLOOKUP(N251,Sheet10!AG:AH,2,0),"")</f>
        <v/>
      </c>
      <c r="P251">
        <f>Sheet2!M161</f>
        <v>0</v>
      </c>
      <c r="Q251">
        <f>Sheet2!N161</f>
        <v>0</v>
      </c>
      <c r="R251" t="str">
        <f>IFERROR(VLOOKUP(Q251,Sheet6!A:B,2,0),"")</f>
        <v/>
      </c>
      <c r="S251" t="s">
        <v>199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Sheet2!A162</f>
        <v>0</v>
      </c>
      <c r="K252">
        <f>Sheet2!B162</f>
        <v>0</v>
      </c>
      <c r="L252">
        <f>Sheet2!J162</f>
        <v>0</v>
      </c>
      <c r="M252" t="str">
        <f>IFERROR(VLOOKUP(L252,Sheet5!A:B,2,0),"")</f>
        <v/>
      </c>
      <c r="N252">
        <f>Sheet2!L162</f>
        <v>0</v>
      </c>
      <c r="O252" t="str">
        <f>IFERROR(VLOOKUP(N252,Sheet10!AG:AH,2,0),"")</f>
        <v/>
      </c>
      <c r="P252">
        <f>Sheet2!M162</f>
        <v>0</v>
      </c>
      <c r="Q252">
        <f>Sheet2!N162</f>
        <v>0</v>
      </c>
      <c r="R252" t="str">
        <f>IFERROR(VLOOKUP(Q252,Sheet6!A:B,2,0),"")</f>
        <v/>
      </c>
      <c r="S252" t="s">
        <v>199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Sheet2!A163</f>
        <v>0</v>
      </c>
      <c r="K253">
        <f>Sheet2!B163</f>
        <v>0</v>
      </c>
      <c r="L253">
        <f>Sheet2!J163</f>
        <v>0</v>
      </c>
      <c r="M253" t="str">
        <f>IFERROR(VLOOKUP(L253,Sheet5!A:B,2,0),"")</f>
        <v/>
      </c>
      <c r="N253">
        <f>Sheet2!L163</f>
        <v>0</v>
      </c>
      <c r="O253" t="str">
        <f>IFERROR(VLOOKUP(N253,Sheet10!AG:AH,2,0),"")</f>
        <v/>
      </c>
      <c r="P253">
        <f>Sheet2!M163</f>
        <v>0</v>
      </c>
      <c r="Q253">
        <f>Sheet2!N163</f>
        <v>0</v>
      </c>
      <c r="R253" t="str">
        <f>IFERROR(VLOOKUP(Q253,Sheet6!A:B,2,0),"")</f>
        <v/>
      </c>
      <c r="S253" t="s">
        <v>199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Sheet2!A164</f>
        <v>0</v>
      </c>
      <c r="K254">
        <f>Sheet2!B164</f>
        <v>0</v>
      </c>
      <c r="L254">
        <f>Sheet2!J164</f>
        <v>0</v>
      </c>
      <c r="M254" t="str">
        <f>IFERROR(VLOOKUP(L254,Sheet5!A:B,2,0),"")</f>
        <v/>
      </c>
      <c r="N254">
        <f>Sheet2!L164</f>
        <v>0</v>
      </c>
      <c r="O254" t="str">
        <f>IFERROR(VLOOKUP(N254,Sheet10!AG:AH,2,0),"")</f>
        <v/>
      </c>
      <c r="P254">
        <f>Sheet2!M164</f>
        <v>0</v>
      </c>
      <c r="Q254">
        <f>Sheet2!N164</f>
        <v>0</v>
      </c>
      <c r="R254" t="str">
        <f>IFERROR(VLOOKUP(Q254,Sheet6!A:B,2,0),"")</f>
        <v/>
      </c>
      <c r="S254" t="s">
        <v>199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Sheet2!A165</f>
        <v>0</v>
      </c>
      <c r="K255">
        <f>Sheet2!B165</f>
        <v>0</v>
      </c>
      <c r="L255">
        <f>Sheet2!J165</f>
        <v>0</v>
      </c>
      <c r="M255" t="str">
        <f>IFERROR(VLOOKUP(L255,Sheet5!A:B,2,0),"")</f>
        <v/>
      </c>
      <c r="N255">
        <f>Sheet2!L165</f>
        <v>0</v>
      </c>
      <c r="O255" t="str">
        <f>IFERROR(VLOOKUP(N255,Sheet10!AG:AH,2,0),"")</f>
        <v/>
      </c>
      <c r="P255">
        <f>Sheet2!M165</f>
        <v>0</v>
      </c>
      <c r="Q255">
        <f>Sheet2!N165</f>
        <v>0</v>
      </c>
      <c r="R255" t="str">
        <f>IFERROR(VLOOKUP(Q255,Sheet6!A:B,2,0),"")</f>
        <v/>
      </c>
      <c r="S255" t="s">
        <v>199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Sheet2!A166</f>
        <v>0</v>
      </c>
      <c r="K256">
        <f>Sheet2!B166</f>
        <v>0</v>
      </c>
      <c r="L256">
        <f>Sheet2!J166</f>
        <v>0</v>
      </c>
      <c r="M256" t="str">
        <f>IFERROR(VLOOKUP(L256,Sheet5!A:B,2,0),"")</f>
        <v/>
      </c>
      <c r="N256">
        <f>Sheet2!L166</f>
        <v>0</v>
      </c>
      <c r="O256" t="str">
        <f>IFERROR(VLOOKUP(N256,Sheet10!AG:AH,2,0),"")</f>
        <v/>
      </c>
      <c r="P256">
        <f>Sheet2!M166</f>
        <v>0</v>
      </c>
      <c r="Q256">
        <f>Sheet2!N166</f>
        <v>0</v>
      </c>
      <c r="R256" t="str">
        <f>IFERROR(VLOOKUP(Q256,Sheet6!A:B,2,0),"")</f>
        <v/>
      </c>
      <c r="S256" t="s">
        <v>199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Sheet2!A167</f>
        <v>0</v>
      </c>
      <c r="K257">
        <f>Sheet2!B167</f>
        <v>0</v>
      </c>
      <c r="L257">
        <f>Sheet2!J167</f>
        <v>0</v>
      </c>
      <c r="M257" t="str">
        <f>IFERROR(VLOOKUP(L257,Sheet5!A:B,2,0),"")</f>
        <v/>
      </c>
      <c r="N257">
        <f>Sheet2!L167</f>
        <v>0</v>
      </c>
      <c r="O257" t="str">
        <f>IFERROR(VLOOKUP(N257,Sheet10!AG:AH,2,0),"")</f>
        <v/>
      </c>
      <c r="P257">
        <f>Sheet2!M167</f>
        <v>0</v>
      </c>
      <c r="Q257">
        <f>Sheet2!N167</f>
        <v>0</v>
      </c>
      <c r="R257" t="str">
        <f>IFERROR(VLOOKUP(Q257,Sheet6!A:B,2,0),"")</f>
        <v/>
      </c>
      <c r="S257" t="s">
        <v>199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Sheet2!A168</f>
        <v>0</v>
      </c>
      <c r="K258">
        <f>Sheet2!B168</f>
        <v>0</v>
      </c>
      <c r="L258">
        <f>Sheet2!J168</f>
        <v>0</v>
      </c>
      <c r="M258" t="str">
        <f>IFERROR(VLOOKUP(L258,Sheet5!A:B,2,0),"")</f>
        <v/>
      </c>
      <c r="N258">
        <f>Sheet2!L168</f>
        <v>0</v>
      </c>
      <c r="O258" t="str">
        <f>IFERROR(VLOOKUP(N258,Sheet10!AG:AH,2,0),"")</f>
        <v/>
      </c>
      <c r="P258">
        <f>Sheet2!M168</f>
        <v>0</v>
      </c>
      <c r="Q258">
        <f>Sheet2!N168</f>
        <v>0</v>
      </c>
      <c r="R258" t="str">
        <f>IFERROR(VLOOKUP(Q258,Sheet6!A:B,2,0),"")</f>
        <v/>
      </c>
      <c r="S258" t="s">
        <v>199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Sheet2!A169</f>
        <v>0</v>
      </c>
      <c r="K259">
        <f>Sheet2!B169</f>
        <v>0</v>
      </c>
      <c r="L259">
        <f>Sheet2!J169</f>
        <v>0</v>
      </c>
      <c r="M259" t="str">
        <f>IFERROR(VLOOKUP(L259,Sheet5!A:B,2,0),"")</f>
        <v/>
      </c>
      <c r="N259">
        <f>Sheet2!L169</f>
        <v>0</v>
      </c>
      <c r="O259" t="str">
        <f>IFERROR(VLOOKUP(N259,Sheet10!AG:AH,2,0),"")</f>
        <v/>
      </c>
      <c r="P259">
        <f>Sheet2!M169</f>
        <v>0</v>
      </c>
      <c r="Q259">
        <f>Sheet2!N169</f>
        <v>0</v>
      </c>
      <c r="R259" t="str">
        <f>IFERROR(VLOOKUP(Q259,Sheet6!A:B,2,0),"")</f>
        <v/>
      </c>
      <c r="S259" t="s">
        <v>199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Sheet2!A170</f>
        <v>0</v>
      </c>
      <c r="K260">
        <f>Sheet2!B170</f>
        <v>0</v>
      </c>
      <c r="L260">
        <f>Sheet2!J170</f>
        <v>0</v>
      </c>
      <c r="M260" t="str">
        <f>IFERROR(VLOOKUP(L260,Sheet5!A:B,2,0),"")</f>
        <v/>
      </c>
      <c r="N260">
        <f>Sheet2!L170</f>
        <v>0</v>
      </c>
      <c r="O260" t="str">
        <f>IFERROR(VLOOKUP(N260,Sheet10!AG:AH,2,0),"")</f>
        <v/>
      </c>
      <c r="P260">
        <f>Sheet2!M170</f>
        <v>0</v>
      </c>
      <c r="Q260">
        <f>Sheet2!N170</f>
        <v>0</v>
      </c>
      <c r="R260" t="str">
        <f>IFERROR(VLOOKUP(Q260,Sheet6!A:B,2,0),"")</f>
        <v/>
      </c>
      <c r="S260" t="s">
        <v>199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Sheet2!A171</f>
        <v>0</v>
      </c>
      <c r="K261">
        <f>Sheet2!B171</f>
        <v>0</v>
      </c>
      <c r="L261">
        <f>Sheet2!J171</f>
        <v>0</v>
      </c>
      <c r="M261" t="str">
        <f>IFERROR(VLOOKUP(L261,Sheet5!A:B,2,0),"")</f>
        <v/>
      </c>
      <c r="N261">
        <f>Sheet2!L171</f>
        <v>0</v>
      </c>
      <c r="O261" t="str">
        <f>IFERROR(VLOOKUP(N261,Sheet10!AG:AH,2,0),"")</f>
        <v/>
      </c>
      <c r="P261">
        <f>Sheet2!M171</f>
        <v>0</v>
      </c>
      <c r="Q261">
        <f>Sheet2!N171</f>
        <v>0</v>
      </c>
      <c r="R261" t="str">
        <f>IFERROR(VLOOKUP(Q261,Sheet6!A:B,2,0),"")</f>
        <v/>
      </c>
      <c r="S261" t="s">
        <v>199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Sheet2!A172</f>
        <v>0</v>
      </c>
      <c r="K262">
        <f>Sheet2!B172</f>
        <v>0</v>
      </c>
      <c r="L262">
        <f>Sheet2!J172</f>
        <v>0</v>
      </c>
      <c r="M262" t="str">
        <f>IFERROR(VLOOKUP(L262,Sheet5!A:B,2,0),"")</f>
        <v/>
      </c>
      <c r="N262">
        <f>Sheet2!L172</f>
        <v>0</v>
      </c>
      <c r="O262" t="str">
        <f>IFERROR(VLOOKUP(N262,Sheet10!AG:AH,2,0),"")</f>
        <v/>
      </c>
      <c r="P262">
        <f>Sheet2!M172</f>
        <v>0</v>
      </c>
      <c r="Q262">
        <f>Sheet2!N172</f>
        <v>0</v>
      </c>
      <c r="R262" t="str">
        <f>IFERROR(VLOOKUP(Q262,Sheet6!A:B,2,0),"")</f>
        <v/>
      </c>
      <c r="S262" t="s">
        <v>199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Sheet2!A173</f>
        <v>0</v>
      </c>
      <c r="K263">
        <f>Sheet2!B173</f>
        <v>0</v>
      </c>
      <c r="L263">
        <f>Sheet2!J173</f>
        <v>0</v>
      </c>
      <c r="M263" t="str">
        <f>IFERROR(VLOOKUP(L263,Sheet5!A:B,2,0),"")</f>
        <v/>
      </c>
      <c r="N263">
        <f>Sheet2!L173</f>
        <v>0</v>
      </c>
      <c r="O263" t="str">
        <f>IFERROR(VLOOKUP(N263,Sheet10!AG:AH,2,0),"")</f>
        <v/>
      </c>
      <c r="P263">
        <f>Sheet2!M173</f>
        <v>0</v>
      </c>
      <c r="Q263">
        <f>Sheet2!N173</f>
        <v>0</v>
      </c>
      <c r="R263" t="str">
        <f>IFERROR(VLOOKUP(Q263,Sheet6!A:B,2,0),"")</f>
        <v/>
      </c>
      <c r="S263" t="s">
        <v>199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Sheet2!A174</f>
        <v>0</v>
      </c>
      <c r="K264">
        <f>Sheet2!B174</f>
        <v>0</v>
      </c>
      <c r="L264">
        <f>Sheet2!J174</f>
        <v>0</v>
      </c>
      <c r="M264" t="str">
        <f>IFERROR(VLOOKUP(L264,Sheet5!A:B,2,0),"")</f>
        <v/>
      </c>
      <c r="N264">
        <f>Sheet2!L174</f>
        <v>0</v>
      </c>
      <c r="O264" t="str">
        <f>IFERROR(VLOOKUP(N264,Sheet10!AG:AH,2,0),"")</f>
        <v/>
      </c>
      <c r="P264">
        <f>Sheet2!M174</f>
        <v>0</v>
      </c>
      <c r="Q264">
        <f>Sheet2!N174</f>
        <v>0</v>
      </c>
      <c r="R264" t="str">
        <f>IFERROR(VLOOKUP(Q264,Sheet6!A:B,2,0),"")</f>
        <v/>
      </c>
      <c r="S264" t="s">
        <v>199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Sheet2!A175</f>
        <v>0</v>
      </c>
      <c r="K265">
        <f>Sheet2!B175</f>
        <v>0</v>
      </c>
      <c r="L265">
        <f>Sheet2!J175</f>
        <v>0</v>
      </c>
      <c r="M265" t="str">
        <f>IFERROR(VLOOKUP(L265,Sheet5!A:B,2,0),"")</f>
        <v/>
      </c>
      <c r="N265">
        <f>Sheet2!L175</f>
        <v>0</v>
      </c>
      <c r="O265" t="str">
        <f>IFERROR(VLOOKUP(N265,Sheet10!AG:AH,2,0),"")</f>
        <v/>
      </c>
      <c r="P265">
        <f>Sheet2!M175</f>
        <v>0</v>
      </c>
      <c r="Q265">
        <f>Sheet2!N175</f>
        <v>0</v>
      </c>
      <c r="R265" t="str">
        <f>IFERROR(VLOOKUP(Q265,Sheet6!A:B,2,0),"")</f>
        <v/>
      </c>
      <c r="S265" t="s">
        <v>199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Sheet2!A176</f>
        <v>0</v>
      </c>
      <c r="K266">
        <f>Sheet2!B176</f>
        <v>0</v>
      </c>
      <c r="L266">
        <f>Sheet2!J176</f>
        <v>0</v>
      </c>
      <c r="M266" t="str">
        <f>IFERROR(VLOOKUP(L266,Sheet5!A:B,2,0),"")</f>
        <v/>
      </c>
      <c r="N266">
        <f>Sheet2!L176</f>
        <v>0</v>
      </c>
      <c r="O266" t="str">
        <f>IFERROR(VLOOKUP(N266,Sheet10!AG:AH,2,0),"")</f>
        <v/>
      </c>
      <c r="P266">
        <f>Sheet2!M176</f>
        <v>0</v>
      </c>
      <c r="Q266">
        <f>Sheet2!N176</f>
        <v>0</v>
      </c>
      <c r="R266" t="str">
        <f>IFERROR(VLOOKUP(Q266,Sheet6!A:B,2,0),"")</f>
        <v/>
      </c>
      <c r="S266" t="s">
        <v>199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Sheet2!A177</f>
        <v>0</v>
      </c>
      <c r="K267">
        <f>Sheet2!B177</f>
        <v>0</v>
      </c>
      <c r="L267">
        <f>Sheet2!J177</f>
        <v>0</v>
      </c>
      <c r="M267" t="str">
        <f>IFERROR(VLOOKUP(L267,Sheet5!A:B,2,0),"")</f>
        <v/>
      </c>
      <c r="N267">
        <f>Sheet2!L177</f>
        <v>0</v>
      </c>
      <c r="O267" t="str">
        <f>IFERROR(VLOOKUP(N267,Sheet10!AG:AH,2,0),"")</f>
        <v/>
      </c>
      <c r="P267">
        <f>Sheet2!M177</f>
        <v>0</v>
      </c>
      <c r="Q267">
        <f>Sheet2!N177</f>
        <v>0</v>
      </c>
      <c r="R267" t="str">
        <f>IFERROR(VLOOKUP(Q267,Sheet6!A:B,2,0),"")</f>
        <v/>
      </c>
      <c r="S267" t="s">
        <v>199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Sheet2!A178</f>
        <v>0</v>
      </c>
      <c r="K268">
        <f>Sheet2!B178</f>
        <v>0</v>
      </c>
      <c r="L268">
        <f>Sheet2!J178</f>
        <v>0</v>
      </c>
      <c r="M268" t="str">
        <f>IFERROR(VLOOKUP(L268,Sheet5!A:B,2,0),"")</f>
        <v/>
      </c>
      <c r="N268">
        <f>Sheet2!L178</f>
        <v>0</v>
      </c>
      <c r="O268" t="str">
        <f>IFERROR(VLOOKUP(N268,Sheet10!AG:AH,2,0),"")</f>
        <v/>
      </c>
      <c r="P268">
        <f>Sheet2!M178</f>
        <v>0</v>
      </c>
      <c r="Q268">
        <f>Sheet2!N178</f>
        <v>0</v>
      </c>
      <c r="R268" t="str">
        <f>IFERROR(VLOOKUP(Q268,Sheet6!A:B,2,0),"")</f>
        <v/>
      </c>
      <c r="S268" t="s">
        <v>199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Sheet2!A179</f>
        <v>0</v>
      </c>
      <c r="K269">
        <f>Sheet2!B179</f>
        <v>0</v>
      </c>
      <c r="L269">
        <f>Sheet2!J179</f>
        <v>0</v>
      </c>
      <c r="M269" t="str">
        <f>IFERROR(VLOOKUP(L269,Sheet5!A:B,2,0),"")</f>
        <v/>
      </c>
      <c r="N269">
        <f>Sheet2!L179</f>
        <v>0</v>
      </c>
      <c r="O269" t="str">
        <f>IFERROR(VLOOKUP(N269,Sheet10!AG:AH,2,0),"")</f>
        <v/>
      </c>
      <c r="P269">
        <f>Sheet2!M179</f>
        <v>0</v>
      </c>
      <c r="Q269">
        <f>Sheet2!N179</f>
        <v>0</v>
      </c>
      <c r="R269" t="str">
        <f>IFERROR(VLOOKUP(Q269,Sheet6!A:B,2,0),"")</f>
        <v/>
      </c>
      <c r="S269" t="s">
        <v>199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Sheet2!A180</f>
        <v>0</v>
      </c>
      <c r="K270">
        <f>Sheet2!B180</f>
        <v>0</v>
      </c>
      <c r="L270">
        <f>Sheet2!J180</f>
        <v>0</v>
      </c>
      <c r="M270" t="str">
        <f>IFERROR(VLOOKUP(L270,Sheet5!A:B,2,0),"")</f>
        <v/>
      </c>
      <c r="N270">
        <f>Sheet2!L180</f>
        <v>0</v>
      </c>
      <c r="O270" t="str">
        <f>IFERROR(VLOOKUP(N270,Sheet10!AG:AH,2,0),"")</f>
        <v/>
      </c>
      <c r="P270">
        <f>Sheet2!M180</f>
        <v>0</v>
      </c>
      <c r="Q270">
        <f>Sheet2!N180</f>
        <v>0</v>
      </c>
      <c r="R270" t="str">
        <f>IFERROR(VLOOKUP(Q270,Sheet6!A:B,2,0),"")</f>
        <v/>
      </c>
      <c r="S270" t="s">
        <v>199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Sheet2!A181</f>
        <v>0</v>
      </c>
      <c r="K271">
        <f>Sheet2!B181</f>
        <v>0</v>
      </c>
      <c r="L271">
        <f>Sheet2!J181</f>
        <v>0</v>
      </c>
      <c r="M271" t="str">
        <f>IFERROR(VLOOKUP(L271,Sheet5!A:B,2,0),"")</f>
        <v/>
      </c>
      <c r="N271">
        <f>Sheet2!L181</f>
        <v>0</v>
      </c>
      <c r="O271" t="str">
        <f>IFERROR(VLOOKUP(N271,Sheet10!AG:AH,2,0),"")</f>
        <v/>
      </c>
      <c r="P271">
        <f>Sheet2!M181</f>
        <v>0</v>
      </c>
      <c r="Q271">
        <f>Sheet2!N181</f>
        <v>0</v>
      </c>
      <c r="R271" t="str">
        <f>IFERROR(VLOOKUP(Q271,Sheet6!A:B,2,0),"")</f>
        <v/>
      </c>
      <c r="S271" t="s">
        <v>199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Sheet2!A182</f>
        <v>0</v>
      </c>
      <c r="K272">
        <f>Sheet2!B182</f>
        <v>0</v>
      </c>
      <c r="L272">
        <f>Sheet2!J182</f>
        <v>0</v>
      </c>
      <c r="M272" t="str">
        <f>IFERROR(VLOOKUP(L272,Sheet5!A:B,2,0),"")</f>
        <v/>
      </c>
      <c r="N272">
        <f>Sheet2!L182</f>
        <v>0</v>
      </c>
      <c r="O272" t="str">
        <f>IFERROR(VLOOKUP(N272,Sheet10!AG:AH,2,0),"")</f>
        <v/>
      </c>
      <c r="P272">
        <f>Sheet2!M182</f>
        <v>0</v>
      </c>
      <c r="Q272">
        <f>Sheet2!N182</f>
        <v>0</v>
      </c>
      <c r="R272" t="str">
        <f>IFERROR(VLOOKUP(Q272,Sheet6!A:B,2,0),"")</f>
        <v/>
      </c>
      <c r="S272" t="s">
        <v>199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Sheet2!A183</f>
        <v>0</v>
      </c>
      <c r="K273">
        <f>Sheet2!B183</f>
        <v>0</v>
      </c>
      <c r="L273">
        <f>Sheet2!J183</f>
        <v>0</v>
      </c>
      <c r="M273" t="str">
        <f>IFERROR(VLOOKUP(L273,Sheet5!A:B,2,0),"")</f>
        <v/>
      </c>
      <c r="N273">
        <f>Sheet2!L183</f>
        <v>0</v>
      </c>
      <c r="O273" t="str">
        <f>IFERROR(VLOOKUP(N273,Sheet10!AG:AH,2,0),"")</f>
        <v/>
      </c>
      <c r="P273">
        <f>Sheet2!M183</f>
        <v>0</v>
      </c>
      <c r="Q273">
        <f>Sheet2!N183</f>
        <v>0</v>
      </c>
      <c r="R273" t="str">
        <f>IFERROR(VLOOKUP(Q273,Sheet6!A:B,2,0),"")</f>
        <v/>
      </c>
      <c r="S273" t="s">
        <v>199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Sheet2!A184</f>
        <v>0</v>
      </c>
      <c r="K274">
        <f>Sheet2!B184</f>
        <v>0</v>
      </c>
      <c r="L274">
        <f>Sheet2!J184</f>
        <v>0</v>
      </c>
      <c r="M274" t="str">
        <f>IFERROR(VLOOKUP(L274,Sheet5!A:B,2,0),"")</f>
        <v/>
      </c>
      <c r="N274">
        <f>Sheet2!L184</f>
        <v>0</v>
      </c>
      <c r="O274" t="str">
        <f>IFERROR(VLOOKUP(N274,Sheet10!AG:AH,2,0),"")</f>
        <v/>
      </c>
      <c r="P274">
        <f>Sheet2!M184</f>
        <v>0</v>
      </c>
      <c r="Q274">
        <f>Sheet2!N184</f>
        <v>0</v>
      </c>
      <c r="R274" t="str">
        <f>IFERROR(VLOOKUP(Q274,Sheet6!A:B,2,0),"")</f>
        <v/>
      </c>
      <c r="S274" t="s">
        <v>199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Sheet2!A185</f>
        <v>0</v>
      </c>
      <c r="K275">
        <f>Sheet2!B185</f>
        <v>0</v>
      </c>
      <c r="L275">
        <f>Sheet2!J185</f>
        <v>0</v>
      </c>
      <c r="M275" t="str">
        <f>IFERROR(VLOOKUP(L275,Sheet5!A:B,2,0),"")</f>
        <v/>
      </c>
      <c r="N275">
        <f>Sheet2!L185</f>
        <v>0</v>
      </c>
      <c r="O275" t="str">
        <f>IFERROR(VLOOKUP(N275,Sheet10!AG:AH,2,0),"")</f>
        <v/>
      </c>
      <c r="P275">
        <f>Sheet2!M185</f>
        <v>0</v>
      </c>
      <c r="Q275">
        <f>Sheet2!N185</f>
        <v>0</v>
      </c>
      <c r="R275" t="str">
        <f>IFERROR(VLOOKUP(Q275,Sheet6!A:B,2,0),"")</f>
        <v/>
      </c>
      <c r="S275" t="s">
        <v>199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Sheet2!A186</f>
        <v>0</v>
      </c>
      <c r="K276">
        <f>Sheet2!B186</f>
        <v>0</v>
      </c>
      <c r="L276">
        <f>Sheet2!J186</f>
        <v>0</v>
      </c>
      <c r="M276" t="str">
        <f>IFERROR(VLOOKUP(L276,Sheet5!A:B,2,0),"")</f>
        <v/>
      </c>
      <c r="N276">
        <f>Sheet2!L186</f>
        <v>0</v>
      </c>
      <c r="O276" t="str">
        <f>IFERROR(VLOOKUP(N276,Sheet10!AG:AH,2,0),"")</f>
        <v/>
      </c>
      <c r="P276">
        <f>Sheet2!M186</f>
        <v>0</v>
      </c>
      <c r="Q276">
        <f>Sheet2!N186</f>
        <v>0</v>
      </c>
      <c r="R276" t="str">
        <f>IFERROR(VLOOKUP(Q276,Sheet6!A:B,2,0),"")</f>
        <v/>
      </c>
      <c r="S276" t="s">
        <v>199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Sheet2!A187</f>
        <v>0</v>
      </c>
      <c r="K277">
        <f>Sheet2!B187</f>
        <v>0</v>
      </c>
      <c r="L277">
        <f>Sheet2!J187</f>
        <v>0</v>
      </c>
      <c r="M277" t="str">
        <f>IFERROR(VLOOKUP(L277,Sheet5!A:B,2,0),"")</f>
        <v/>
      </c>
      <c r="N277">
        <f>Sheet2!L187</f>
        <v>0</v>
      </c>
      <c r="O277" t="str">
        <f>IFERROR(VLOOKUP(N277,Sheet10!AG:AH,2,0),"")</f>
        <v/>
      </c>
      <c r="P277">
        <f>Sheet2!M187</f>
        <v>0</v>
      </c>
      <c r="Q277">
        <f>Sheet2!N187</f>
        <v>0</v>
      </c>
      <c r="R277" t="str">
        <f>IFERROR(VLOOKUP(Q277,Sheet6!A:B,2,0),"")</f>
        <v/>
      </c>
      <c r="S277" t="s">
        <v>199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Sheet2!A188</f>
        <v>0</v>
      </c>
      <c r="K278">
        <f>Sheet2!B188</f>
        <v>0</v>
      </c>
      <c r="L278">
        <f>Sheet2!J188</f>
        <v>0</v>
      </c>
      <c r="M278" t="str">
        <f>IFERROR(VLOOKUP(L278,Sheet5!A:B,2,0),"")</f>
        <v/>
      </c>
      <c r="N278">
        <f>Sheet2!L188</f>
        <v>0</v>
      </c>
      <c r="O278" t="str">
        <f>IFERROR(VLOOKUP(N278,Sheet10!AG:AH,2,0),"")</f>
        <v/>
      </c>
      <c r="P278">
        <f>Sheet2!M188</f>
        <v>0</v>
      </c>
      <c r="Q278">
        <f>Sheet2!N188</f>
        <v>0</v>
      </c>
      <c r="R278" t="str">
        <f>IFERROR(VLOOKUP(Q278,Sheet6!A:B,2,0),"")</f>
        <v/>
      </c>
      <c r="S278" t="s">
        <v>199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Sheet2!A189</f>
        <v>0</v>
      </c>
      <c r="K279">
        <f>Sheet2!B189</f>
        <v>0</v>
      </c>
      <c r="L279">
        <f>Sheet2!J189</f>
        <v>0</v>
      </c>
      <c r="M279" t="str">
        <f>IFERROR(VLOOKUP(L279,Sheet5!A:B,2,0),"")</f>
        <v/>
      </c>
      <c r="N279">
        <f>Sheet2!L189</f>
        <v>0</v>
      </c>
      <c r="O279" t="str">
        <f>IFERROR(VLOOKUP(N279,Sheet10!AG:AH,2,0),"")</f>
        <v/>
      </c>
      <c r="P279">
        <f>Sheet2!M189</f>
        <v>0</v>
      </c>
      <c r="Q279">
        <f>Sheet2!N189</f>
        <v>0</v>
      </c>
      <c r="R279" t="str">
        <f>IFERROR(VLOOKUP(Q279,Sheet6!A:B,2,0),"")</f>
        <v/>
      </c>
      <c r="S279" t="s">
        <v>199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 25m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 25m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 25m  平泳ぎ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 25m  平泳ぎ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 25m  背泳ぎ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 25m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25m  バタフライ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女子   400m  個人メドレー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100m  個人メドレー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100m  個人メドレー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200m  自由形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200m  自由形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女子    50m  背泳ぎ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男子    50m  背泳ぎ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女子   200m  背泳ぎ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女子    50m  平泳ぎ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 50m  平泳ぎ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男子   200m  平泳ぎ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女子    50m  バタフライ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男子    50m  バタフライ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女子    50m  自由形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男子    50m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女子   200m  個人メドレー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男子   200m  個人メドレー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女子   100m  自由形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男子   100m  自由形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女子   100m  背泳ぎ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男子   100m  背泳ぎ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女子   100m  平泳ぎ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男子   100m  平泳ぎ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女子   100m  バタフライ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無差別  男子   100m  バタフライ  タイム決勝</v>
      </c>
    </row>
    <row r="34" spans="2:3" ht="24.95" customHeight="1" x14ac:dyDescent="0.15">
      <c r="B34" s="15">
        <f>IFERROR(Sheet6!E34,"")</f>
        <v>33</v>
      </c>
      <c r="C34" s="15" t="str">
        <f>IFERROR(LOOKUP(B34,Sheet6!E:E,Sheet6!M:M),"")</f>
        <v>無差別  男子   400m  自由形  タイム決勝</v>
      </c>
    </row>
    <row r="35" spans="2:3" ht="24.95" customHeight="1" x14ac:dyDescent="0.15">
      <c r="B35" s="15">
        <f>IFERROR(Sheet6!E35,"")</f>
        <v>34</v>
      </c>
      <c r="C35" s="15" t="str">
        <f>IFERROR(LOOKUP(B35,Sheet6!E:E,Sheet6!M:M),"")</f>
        <v>無差別  女子   200m  リレー  タイム決勝</v>
      </c>
    </row>
    <row r="36" spans="2:3" ht="24.95" customHeight="1" x14ac:dyDescent="0.15">
      <c r="B36" s="15">
        <f>IFERROR(Sheet6!E36,"")</f>
        <v>35</v>
      </c>
      <c r="C36" s="15" t="str">
        <f>IFERROR(LOOKUP(B36,Sheet6!E:E,Sheet6!M:M),"")</f>
        <v>無差別  女子   400m  リレー  タイム決勝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8" max="8" width="19.625" customWidth="1"/>
    <col min="10" max="16384" width="9" style="4"/>
  </cols>
  <sheetData>
    <row r="1" spans="3:8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  <c r="H1" s="18" t="s">
        <v>273</v>
      </c>
    </row>
    <row r="2" spans="3:8" x14ac:dyDescent="0.15">
      <c r="C2" s="24">
        <f t="shared" ref="C2:C65" si="0">IF(AND(D2=""),"",D2)</f>
        <v>112</v>
      </c>
      <c r="D2" s="32">
        <f>IFERROR(テーブル_Swim014[[#This Row],[選手番号]],"")</f>
        <v>112</v>
      </c>
      <c r="E2" s="25" t="str">
        <f>IFERROR(VLOOKUP(C2,Sheet3!A:H,8,0),"")</f>
        <v xml:space="preserve">石原SC          </v>
      </c>
      <c r="F2" s="26" t="str">
        <f t="shared" ref="F2:F65" si="1">MID(G2,1,7)</f>
        <v xml:space="preserve">目見田彪真  </v>
      </c>
      <c r="G2" s="27" t="str">
        <f>IFERROR(VLOOKUP(C2,Sheet3!A:H,3,0),"")</f>
        <v xml:space="preserve">目見田彪真                    </v>
      </c>
      <c r="H2" s="47" t="str">
        <f>IFERROR(VLOOKUP(C2,Sheet7!E:O,11,0),"")</f>
        <v xml:space="preserve">  50m 平泳ぎ</v>
      </c>
    </row>
    <row r="3" spans="3:8" x14ac:dyDescent="0.15">
      <c r="C3" s="24">
        <f t="shared" si="0"/>
        <v>113</v>
      </c>
      <c r="D3" s="32">
        <f>IFERROR(テーブル_Swim014[[#This Row],[選手番号]],"")</f>
        <v>113</v>
      </c>
      <c r="E3" s="28" t="str">
        <f>IFERROR(VLOOKUP(C3,Sheet3!A:H,8,0),"")</f>
        <v xml:space="preserve">石原SC          </v>
      </c>
      <c r="F3" s="29" t="str">
        <f t="shared" si="1"/>
        <v xml:space="preserve">目見田彪真  </v>
      </c>
      <c r="G3" s="30" t="str">
        <f>IFERROR(VLOOKUP(C3,Sheet3!A:H,3,0),"")</f>
        <v xml:space="preserve">目見田彪真                    </v>
      </c>
      <c r="H3" s="48" t="str">
        <f>IFERROR(VLOOKUP(C3,Sheet7!E:O,11,0),"")</f>
        <v xml:space="preserve"> 100m 個人メドレー</v>
      </c>
    </row>
    <row r="4" spans="3:8" x14ac:dyDescent="0.15">
      <c r="C4" s="24">
        <f t="shared" si="0"/>
        <v>114</v>
      </c>
      <c r="D4" s="32">
        <f>IFERROR(テーブル_Swim014[[#This Row],[選手番号]],"")</f>
        <v>114</v>
      </c>
      <c r="E4" s="28" t="str">
        <f>IFERROR(VLOOKUP(C4,Sheet3!A:H,8,0),"")</f>
        <v xml:space="preserve">石原SC          </v>
      </c>
      <c r="F4" s="29" t="str">
        <f t="shared" si="1"/>
        <v xml:space="preserve">美原　悠人  </v>
      </c>
      <c r="G4" s="30" t="str">
        <f>IFERROR(VLOOKUP(C4,Sheet3!A:H,3,0),"")</f>
        <v xml:space="preserve">美原　悠人                    </v>
      </c>
      <c r="H4" s="48" t="str">
        <f>IFERROR(VLOOKUP(C4,Sheet7!E:O,11,0),"")</f>
        <v xml:space="preserve">  25m 自由形</v>
      </c>
    </row>
    <row r="5" spans="3:8" x14ac:dyDescent="0.15">
      <c r="C5" s="24">
        <f t="shared" si="0"/>
        <v>115</v>
      </c>
      <c r="D5" s="32">
        <f>IFERROR(テーブル_Swim014[[#This Row],[選手番号]],"")</f>
        <v>115</v>
      </c>
      <c r="E5" s="28" t="str">
        <f>IFERROR(VLOOKUP(C5,Sheet3!A:H,8,0),"")</f>
        <v xml:space="preserve">石原SC          </v>
      </c>
      <c r="F5" s="29" t="str">
        <f t="shared" si="1"/>
        <v xml:space="preserve">藤村　昇空  </v>
      </c>
      <c r="G5" s="30" t="str">
        <f>IFERROR(VLOOKUP(C5,Sheet3!A:H,3,0),"")</f>
        <v xml:space="preserve">藤村　昇空                    </v>
      </c>
      <c r="H5" s="48" t="str">
        <f>IFERROR(VLOOKUP(C5,Sheet7!E:O,11,0),"")</f>
        <v xml:space="preserve">  50m 自由形</v>
      </c>
    </row>
    <row r="6" spans="3:8" x14ac:dyDescent="0.15">
      <c r="C6" s="24">
        <f t="shared" si="0"/>
        <v>116</v>
      </c>
      <c r="D6" s="32">
        <f>IFERROR(テーブル_Swim014[[#This Row],[選手番号]],"")</f>
        <v>116</v>
      </c>
      <c r="E6" s="28" t="str">
        <f>IFERROR(VLOOKUP(C6,Sheet3!A:H,8,0),"")</f>
        <v xml:space="preserve">石原SC          </v>
      </c>
      <c r="F6" s="29" t="str">
        <f t="shared" si="1"/>
        <v xml:space="preserve">曽我部航平  </v>
      </c>
      <c r="G6" s="30" t="str">
        <f>IFERROR(VLOOKUP(C6,Sheet3!A:H,3,0),"")</f>
        <v xml:space="preserve">曽我部航平                    </v>
      </c>
      <c r="H6" s="48" t="str">
        <f>IFERROR(VLOOKUP(C6,Sheet7!E:O,11,0),"")</f>
        <v xml:space="preserve">  50m 平泳ぎ</v>
      </c>
    </row>
    <row r="7" spans="3:8" x14ac:dyDescent="0.15">
      <c r="C7" s="24">
        <f t="shared" si="0"/>
        <v>117</v>
      </c>
      <c r="D7" s="32">
        <f>IFERROR(テーブル_Swim014[[#This Row],[選手番号]],"")</f>
        <v>117</v>
      </c>
      <c r="E7" s="28" t="str">
        <f>IFERROR(VLOOKUP(C7,Sheet3!A:H,8,0),"")</f>
        <v xml:space="preserve">石原SC          </v>
      </c>
      <c r="F7" s="29" t="str">
        <f t="shared" si="1"/>
        <v xml:space="preserve">清水　幹太  </v>
      </c>
      <c r="G7" s="30" t="str">
        <f>IFERROR(VLOOKUP(C7,Sheet3!A:H,3,0),"")</f>
        <v xml:space="preserve">清水　幹太                    </v>
      </c>
      <c r="H7" s="48" t="str">
        <f>IFERROR(VLOOKUP(C7,Sheet7!E:O,11,0),"")</f>
        <v xml:space="preserve">  50m 自由形</v>
      </c>
    </row>
    <row r="8" spans="3:8" x14ac:dyDescent="0.15">
      <c r="C8" s="24">
        <f t="shared" si="0"/>
        <v>118</v>
      </c>
      <c r="D8" s="32">
        <f>IFERROR(テーブル_Swim014[[#This Row],[選手番号]],"")</f>
        <v>118</v>
      </c>
      <c r="E8" s="28" t="str">
        <f>IFERROR(VLOOKUP(C8,Sheet3!A:H,8,0),"")</f>
        <v xml:space="preserve">石原SC          </v>
      </c>
      <c r="F8" s="29" t="str">
        <f t="shared" si="1"/>
        <v xml:space="preserve">清水　幹太  </v>
      </c>
      <c r="G8" s="30" t="str">
        <f>IFERROR(VLOOKUP(C8,Sheet3!A:H,3,0),"")</f>
        <v xml:space="preserve">清水　幹太                    </v>
      </c>
      <c r="H8" s="48" t="str">
        <f>IFERROR(VLOOKUP(C8,Sheet7!E:O,11,0),"")</f>
        <v xml:space="preserve">  50m バタフライ</v>
      </c>
    </row>
    <row r="9" spans="3:8" x14ac:dyDescent="0.15">
      <c r="C9" s="24">
        <f t="shared" si="0"/>
        <v>119</v>
      </c>
      <c r="D9" s="32">
        <f>IFERROR(テーブル_Swim014[[#This Row],[選手番号]],"")</f>
        <v>119</v>
      </c>
      <c r="E9" s="28" t="str">
        <f>IFERROR(VLOOKUP(C9,Sheet3!A:H,8,0),"")</f>
        <v xml:space="preserve">石原SC          </v>
      </c>
      <c r="F9" s="29" t="str">
        <f t="shared" si="1"/>
        <v xml:space="preserve">中川　遥翔  </v>
      </c>
      <c r="G9" s="30" t="str">
        <f>IFERROR(VLOOKUP(C9,Sheet3!A:H,3,0),"")</f>
        <v xml:space="preserve">中川　遥翔                    </v>
      </c>
      <c r="H9" s="48" t="str">
        <f>IFERROR(VLOOKUP(C9,Sheet7!E:O,11,0),"")</f>
        <v xml:space="preserve">  50m 自由形</v>
      </c>
    </row>
    <row r="10" spans="3:8" x14ac:dyDescent="0.15">
      <c r="C10" s="24">
        <f t="shared" si="0"/>
        <v>120</v>
      </c>
      <c r="D10" s="32">
        <f>IFERROR(テーブル_Swim014[[#This Row],[選手番号]],"")</f>
        <v>120</v>
      </c>
      <c r="E10" s="28" t="str">
        <f>IFERROR(VLOOKUP(C10,Sheet3!A:H,8,0),"")</f>
        <v xml:space="preserve">石原SC          </v>
      </c>
      <c r="F10" s="29" t="str">
        <f t="shared" si="1"/>
        <v xml:space="preserve">東　　大翔  </v>
      </c>
      <c r="G10" s="30" t="str">
        <f>IFERROR(VLOOKUP(C10,Sheet3!A:H,3,0),"")</f>
        <v xml:space="preserve">東　　大翔                    </v>
      </c>
      <c r="H10" s="48" t="str">
        <f>IFERROR(VLOOKUP(C10,Sheet7!E:O,11,0),"")</f>
        <v xml:space="preserve">  50m 自由形</v>
      </c>
    </row>
    <row r="11" spans="3:8" x14ac:dyDescent="0.15">
      <c r="C11" s="24">
        <f t="shared" si="0"/>
        <v>121</v>
      </c>
      <c r="D11" s="32">
        <f>IFERROR(テーブル_Swim014[[#This Row],[選手番号]],"")</f>
        <v>121</v>
      </c>
      <c r="E11" s="28" t="str">
        <f>IFERROR(VLOOKUP(C11,Sheet3!A:H,8,0),"")</f>
        <v xml:space="preserve">石原SC          </v>
      </c>
      <c r="F11" s="29" t="str">
        <f t="shared" si="1"/>
        <v xml:space="preserve">東　　大翔  </v>
      </c>
      <c r="G11" s="30" t="str">
        <f>IFERROR(VLOOKUP(C11,Sheet3!A:H,3,0),"")</f>
        <v xml:space="preserve">東　　大翔                    </v>
      </c>
      <c r="H11" s="48" t="str">
        <f>IFERROR(VLOOKUP(C11,Sheet7!E:O,11,0),"")</f>
        <v xml:space="preserve">  50m 背泳ぎ</v>
      </c>
    </row>
    <row r="12" spans="3:8" x14ac:dyDescent="0.15">
      <c r="C12" s="24">
        <f t="shared" si="0"/>
        <v>122</v>
      </c>
      <c r="D12" s="32">
        <f>IFERROR(テーブル_Swim014[[#This Row],[選手番号]],"")</f>
        <v>122</v>
      </c>
      <c r="E12" s="28" t="str">
        <f>IFERROR(VLOOKUP(C12,Sheet3!A:H,8,0),"")</f>
        <v xml:space="preserve">石原SC          </v>
      </c>
      <c r="F12" s="29" t="str">
        <f t="shared" si="1"/>
        <v xml:space="preserve">井出　滉介  </v>
      </c>
      <c r="G12" s="30" t="str">
        <f>IFERROR(VLOOKUP(C12,Sheet3!A:H,3,0),"")</f>
        <v xml:space="preserve">井出　滉介                    </v>
      </c>
      <c r="H12" s="48" t="str">
        <f>IFERROR(VLOOKUP(C12,Sheet7!E:O,11,0),"")</f>
        <v xml:space="preserve">  50m 平泳ぎ</v>
      </c>
    </row>
    <row r="13" spans="3:8" x14ac:dyDescent="0.15">
      <c r="C13" s="24">
        <f t="shared" si="0"/>
        <v>123</v>
      </c>
      <c r="D13" s="32">
        <f>IFERROR(テーブル_Swim014[[#This Row],[選手番号]],"")</f>
        <v>123</v>
      </c>
      <c r="E13" s="28" t="str">
        <f>IFERROR(VLOOKUP(C13,Sheet3!A:H,8,0),"")</f>
        <v xml:space="preserve">石原SC          </v>
      </c>
      <c r="F13" s="29" t="str">
        <f t="shared" si="1"/>
        <v xml:space="preserve">中田　真滉  </v>
      </c>
      <c r="G13" s="30" t="str">
        <f>IFERROR(VLOOKUP(C13,Sheet3!A:H,3,0),"")</f>
        <v xml:space="preserve">中田　真滉                    </v>
      </c>
      <c r="H13" s="48" t="str">
        <f>IFERROR(VLOOKUP(C13,Sheet7!E:O,11,0),"")</f>
        <v xml:space="preserve">  25m 自由形</v>
      </c>
    </row>
    <row r="14" spans="3:8" x14ac:dyDescent="0.15">
      <c r="C14" s="24">
        <f t="shared" si="0"/>
        <v>124</v>
      </c>
      <c r="D14" s="32">
        <f>IFERROR(テーブル_Swim014[[#This Row],[選手番号]],"")</f>
        <v>124</v>
      </c>
      <c r="E14" s="28" t="str">
        <f>IFERROR(VLOOKUP(C14,Sheet3!A:H,8,0),"")</f>
        <v xml:space="preserve">石原SC          </v>
      </c>
      <c r="F14" s="29" t="str">
        <f t="shared" si="1"/>
        <v xml:space="preserve">牟田　朝陽  </v>
      </c>
      <c r="G14" s="30" t="str">
        <f>IFERROR(VLOOKUP(C14,Sheet3!A:H,3,0),"")</f>
        <v xml:space="preserve">牟田　朝陽                    </v>
      </c>
      <c r="H14" s="48" t="str">
        <f>IFERROR(VLOOKUP(C14,Sheet7!E:O,11,0),"")</f>
        <v xml:space="preserve">  50m 自由形</v>
      </c>
    </row>
    <row r="15" spans="3:8" x14ac:dyDescent="0.15">
      <c r="C15" s="24">
        <f t="shared" si="0"/>
        <v>125</v>
      </c>
      <c r="D15" s="32">
        <f>IFERROR(テーブル_Swim014[[#This Row],[選手番号]],"")</f>
        <v>125</v>
      </c>
      <c r="E15" s="28" t="str">
        <f>IFERROR(VLOOKUP(C15,Sheet3!A:H,8,0),"")</f>
        <v xml:space="preserve">石原SC          </v>
      </c>
      <c r="F15" s="29" t="str">
        <f t="shared" si="1"/>
        <v xml:space="preserve">牟田　朝陽  </v>
      </c>
      <c r="G15" s="30" t="str">
        <f>IFERROR(VLOOKUP(C15,Sheet3!A:H,3,0),"")</f>
        <v xml:space="preserve">牟田　朝陽                    </v>
      </c>
      <c r="H15" s="48" t="str">
        <f>IFERROR(VLOOKUP(C15,Sheet7!E:O,11,0),"")</f>
        <v xml:space="preserve">  50m 平泳ぎ</v>
      </c>
    </row>
    <row r="16" spans="3:8" x14ac:dyDescent="0.15">
      <c r="C16" s="24">
        <f t="shared" si="0"/>
        <v>126</v>
      </c>
      <c r="D16" s="32">
        <f>IFERROR(テーブル_Swim014[[#This Row],[選手番号]],"")</f>
        <v>126</v>
      </c>
      <c r="E16" s="28" t="str">
        <f>IFERROR(VLOOKUP(C16,Sheet3!A:H,8,0),"")</f>
        <v xml:space="preserve">石原SC          </v>
      </c>
      <c r="F16" s="29" t="str">
        <f t="shared" si="1"/>
        <v xml:space="preserve">渡部　翔優  </v>
      </c>
      <c r="G16" s="30" t="str">
        <f>IFERROR(VLOOKUP(C16,Sheet3!A:H,3,0),"")</f>
        <v xml:space="preserve">渡部　翔優                    </v>
      </c>
      <c r="H16" s="48" t="str">
        <f>IFERROR(VLOOKUP(C16,Sheet7!E:O,11,0),"")</f>
        <v xml:space="preserve">  50m 自由形</v>
      </c>
    </row>
    <row r="17" spans="3:8" x14ac:dyDescent="0.15">
      <c r="C17" s="24">
        <f t="shared" si="0"/>
        <v>127</v>
      </c>
      <c r="D17" s="32">
        <f>IFERROR(テーブル_Swim014[[#This Row],[選手番号]],"")</f>
        <v>127</v>
      </c>
      <c r="E17" s="28" t="str">
        <f>IFERROR(VLOOKUP(C17,Sheet3!A:H,8,0),"")</f>
        <v xml:space="preserve">石原SC          </v>
      </c>
      <c r="F17" s="29" t="str">
        <f t="shared" si="1"/>
        <v xml:space="preserve">渡部　翔優  </v>
      </c>
      <c r="G17" s="30" t="str">
        <f>IFERROR(VLOOKUP(C17,Sheet3!A:H,3,0),"")</f>
        <v xml:space="preserve">渡部　翔優                    </v>
      </c>
      <c r="H17" s="48" t="str">
        <f>IFERROR(VLOOKUP(C17,Sheet7!E:O,11,0),"")</f>
        <v xml:space="preserve">  50m 背泳ぎ</v>
      </c>
    </row>
    <row r="18" spans="3:8" x14ac:dyDescent="0.15">
      <c r="C18" s="24">
        <f t="shared" si="0"/>
        <v>128</v>
      </c>
      <c r="D18" s="32">
        <f>IFERROR(テーブル_Swim014[[#This Row],[選手番号]],"")</f>
        <v>128</v>
      </c>
      <c r="E18" s="28" t="str">
        <f>IFERROR(VLOOKUP(C18,Sheet3!A:H,8,0),"")</f>
        <v xml:space="preserve">石原SC          </v>
      </c>
      <c r="F18" s="29" t="str">
        <f t="shared" si="1"/>
        <v xml:space="preserve">本多　晴大  </v>
      </c>
      <c r="G18" s="30" t="str">
        <f>IFERROR(VLOOKUP(C18,Sheet3!A:H,3,0),"")</f>
        <v xml:space="preserve">本多　晴大                    </v>
      </c>
      <c r="H18" s="48" t="str">
        <f>IFERROR(VLOOKUP(C18,Sheet7!E:O,11,0),"")</f>
        <v xml:space="preserve">  50m 自由形</v>
      </c>
    </row>
    <row r="19" spans="3:8" x14ac:dyDescent="0.15">
      <c r="C19" s="24">
        <f t="shared" si="0"/>
        <v>129</v>
      </c>
      <c r="D19" s="32">
        <f>IFERROR(テーブル_Swim014[[#This Row],[選手番号]],"")</f>
        <v>129</v>
      </c>
      <c r="E19" s="28" t="str">
        <f>IFERROR(VLOOKUP(C19,Sheet3!A:H,8,0),"")</f>
        <v xml:space="preserve">石原SC          </v>
      </c>
      <c r="F19" s="29" t="str">
        <f t="shared" si="1"/>
        <v xml:space="preserve">本多　晴大  </v>
      </c>
      <c r="G19" s="30" t="str">
        <f>IFERROR(VLOOKUP(C19,Sheet3!A:H,3,0),"")</f>
        <v xml:space="preserve">本多　晴大                    </v>
      </c>
      <c r="H19" s="48" t="str">
        <f>IFERROR(VLOOKUP(C19,Sheet7!E:O,11,0),"")</f>
        <v xml:space="preserve">  50m 背泳ぎ</v>
      </c>
    </row>
    <row r="20" spans="3:8" x14ac:dyDescent="0.15">
      <c r="C20" s="24">
        <f t="shared" si="0"/>
        <v>130</v>
      </c>
      <c r="D20" s="32">
        <f>IFERROR(テーブル_Swim014[[#This Row],[選手番号]],"")</f>
        <v>130</v>
      </c>
      <c r="E20" s="28" t="str">
        <f>IFERROR(VLOOKUP(C20,Sheet3!A:H,8,0),"")</f>
        <v xml:space="preserve">石原SC          </v>
      </c>
      <c r="F20" s="29" t="str">
        <f t="shared" si="1"/>
        <v xml:space="preserve">竹内　志隆  </v>
      </c>
      <c r="G20" s="30" t="str">
        <f>IFERROR(VLOOKUP(C20,Sheet3!A:H,3,0),"")</f>
        <v xml:space="preserve">竹内　志隆                    </v>
      </c>
      <c r="H20" s="48" t="str">
        <f>IFERROR(VLOOKUP(C20,Sheet7!E:O,11,0),"")</f>
        <v xml:space="preserve">  25m 自由形</v>
      </c>
    </row>
    <row r="21" spans="3:8" x14ac:dyDescent="0.15">
      <c r="C21" s="24">
        <f t="shared" si="0"/>
        <v>131</v>
      </c>
      <c r="D21" s="32">
        <f>IFERROR(テーブル_Swim014[[#This Row],[選手番号]],"")</f>
        <v>131</v>
      </c>
      <c r="E21" s="28" t="str">
        <f>IFERROR(VLOOKUP(C21,Sheet3!A:H,8,0),"")</f>
        <v xml:space="preserve">石原SC          </v>
      </c>
      <c r="F21" s="29" t="str">
        <f t="shared" si="1"/>
        <v xml:space="preserve">城戸　心呂  </v>
      </c>
      <c r="G21" s="30" t="str">
        <f>IFERROR(VLOOKUP(C21,Sheet3!A:H,3,0),"")</f>
        <v xml:space="preserve">城戸　心呂                    </v>
      </c>
      <c r="H21" s="48" t="str">
        <f>IFERROR(VLOOKUP(C21,Sheet7!E:O,11,0),"")</f>
        <v xml:space="preserve">  50m バタフライ</v>
      </c>
    </row>
    <row r="22" spans="3:8" x14ac:dyDescent="0.15">
      <c r="C22" s="24">
        <f t="shared" si="0"/>
        <v>132</v>
      </c>
      <c r="D22" s="32">
        <f>IFERROR(テーブル_Swim014[[#This Row],[選手番号]],"")</f>
        <v>132</v>
      </c>
      <c r="E22" s="28" t="str">
        <f>IFERROR(VLOOKUP(C22,Sheet3!A:H,8,0),"")</f>
        <v xml:space="preserve">石原SC          </v>
      </c>
      <c r="F22" s="29" t="str">
        <f t="shared" si="1"/>
        <v xml:space="preserve">城戸　心呂  </v>
      </c>
      <c r="G22" s="30" t="str">
        <f>IFERROR(VLOOKUP(C22,Sheet3!A:H,3,0),"")</f>
        <v xml:space="preserve">城戸　心呂                    </v>
      </c>
      <c r="H22" s="48" t="str">
        <f>IFERROR(VLOOKUP(C22,Sheet7!E:O,11,0),"")</f>
        <v xml:space="preserve"> 100m 自由形</v>
      </c>
    </row>
    <row r="23" spans="3:8" x14ac:dyDescent="0.15">
      <c r="C23" s="24">
        <f t="shared" si="0"/>
        <v>133</v>
      </c>
      <c r="D23" s="32">
        <f>IFERROR(テーブル_Swim014[[#This Row],[選手番号]],"")</f>
        <v>133</v>
      </c>
      <c r="E23" s="28" t="str">
        <f>IFERROR(VLOOKUP(C23,Sheet3!A:H,8,0),"")</f>
        <v xml:space="preserve">石原SC          </v>
      </c>
      <c r="F23" s="29" t="str">
        <f t="shared" si="1"/>
        <v xml:space="preserve">堀川　卓幹  </v>
      </c>
      <c r="G23" s="30" t="str">
        <f>IFERROR(VLOOKUP(C23,Sheet3!A:H,3,0),"")</f>
        <v xml:space="preserve">堀川　卓幹                    </v>
      </c>
      <c r="H23" s="48" t="str">
        <f>IFERROR(VLOOKUP(C23,Sheet7!E:O,11,0),"")</f>
        <v xml:space="preserve">  50m 自由形</v>
      </c>
    </row>
    <row r="24" spans="3:8" x14ac:dyDescent="0.15">
      <c r="C24" s="24">
        <f t="shared" si="0"/>
        <v>134</v>
      </c>
      <c r="D24" s="32">
        <f>IFERROR(テーブル_Swim014[[#This Row],[選手番号]],"")</f>
        <v>134</v>
      </c>
      <c r="E24" s="28" t="str">
        <f>IFERROR(VLOOKUP(C24,Sheet3!A:H,8,0),"")</f>
        <v xml:space="preserve">石原SC          </v>
      </c>
      <c r="F24" s="29" t="str">
        <f t="shared" si="1"/>
        <v xml:space="preserve">堀川　卓幹  </v>
      </c>
      <c r="G24" s="30" t="str">
        <f>IFERROR(VLOOKUP(C24,Sheet3!A:H,3,0),"")</f>
        <v xml:space="preserve">堀川　卓幹                    </v>
      </c>
      <c r="H24" s="48" t="str">
        <f>IFERROR(VLOOKUP(C24,Sheet7!E:O,11,0),"")</f>
        <v xml:space="preserve">  50m 平泳ぎ</v>
      </c>
    </row>
    <row r="25" spans="3:8" x14ac:dyDescent="0.15">
      <c r="C25" s="24">
        <f t="shared" si="0"/>
        <v>135</v>
      </c>
      <c r="D25" s="32">
        <f>IFERROR(テーブル_Swim014[[#This Row],[選手番号]],"")</f>
        <v>135</v>
      </c>
      <c r="E25" s="28" t="str">
        <f>IFERROR(VLOOKUP(C25,Sheet3!A:H,8,0),"")</f>
        <v xml:space="preserve">石原SC          </v>
      </c>
      <c r="F25" s="29" t="str">
        <f t="shared" si="1"/>
        <v xml:space="preserve">堀川　卓幹  </v>
      </c>
      <c r="G25" s="30" t="str">
        <f>IFERROR(VLOOKUP(C25,Sheet3!A:H,3,0),"")</f>
        <v xml:space="preserve">堀川　卓幹                    </v>
      </c>
      <c r="H25" s="48" t="str">
        <f>IFERROR(VLOOKUP(C25,Sheet7!E:O,11,0),"")</f>
        <v xml:space="preserve">  50m バタフライ</v>
      </c>
    </row>
    <row r="26" spans="3:8" x14ac:dyDescent="0.15">
      <c r="C26" s="24">
        <f t="shared" si="0"/>
        <v>136</v>
      </c>
      <c r="D26" s="32">
        <f>IFERROR(テーブル_Swim014[[#This Row],[選手番号]],"")</f>
        <v>136</v>
      </c>
      <c r="E26" s="28" t="str">
        <f>IFERROR(VLOOKUP(C26,Sheet3!A:H,8,0),"")</f>
        <v xml:space="preserve">石原SC          </v>
      </c>
      <c r="F26" s="29" t="str">
        <f t="shared" si="1"/>
        <v xml:space="preserve">笹岡　辰央  </v>
      </c>
      <c r="G26" s="30" t="str">
        <f>IFERROR(VLOOKUP(C26,Sheet3!A:H,3,0),"")</f>
        <v xml:space="preserve">笹岡　辰央                    </v>
      </c>
      <c r="H26" s="48" t="str">
        <f>IFERROR(VLOOKUP(C26,Sheet7!E:O,11,0),"")</f>
        <v xml:space="preserve">  25m 自由形</v>
      </c>
    </row>
    <row r="27" spans="3:8" x14ac:dyDescent="0.15">
      <c r="C27" s="24">
        <f t="shared" si="0"/>
        <v>137</v>
      </c>
      <c r="D27" s="32">
        <f>IFERROR(テーブル_Swim014[[#This Row],[選手番号]],"")</f>
        <v>137</v>
      </c>
      <c r="E27" s="28" t="str">
        <f>IFERROR(VLOOKUP(C27,Sheet3!A:H,8,0),"")</f>
        <v xml:space="preserve">石原SC          </v>
      </c>
      <c r="F27" s="29" t="str">
        <f t="shared" si="1"/>
        <v xml:space="preserve">西村　一杜  </v>
      </c>
      <c r="G27" s="30" t="str">
        <f>IFERROR(VLOOKUP(C27,Sheet3!A:H,3,0),"")</f>
        <v xml:space="preserve">西村　一杜                    </v>
      </c>
      <c r="H27" s="48" t="str">
        <f>IFERROR(VLOOKUP(C27,Sheet7!E:O,11,0),"")</f>
        <v xml:space="preserve">  25m 自由形</v>
      </c>
    </row>
    <row r="28" spans="3:8" x14ac:dyDescent="0.15">
      <c r="C28" s="24">
        <f t="shared" si="0"/>
        <v>138</v>
      </c>
      <c r="D28" s="32">
        <f>IFERROR(テーブル_Swim014[[#This Row],[選手番号]],"")</f>
        <v>138</v>
      </c>
      <c r="E28" s="28" t="str">
        <f>IFERROR(VLOOKUP(C28,Sheet3!A:H,8,0),"")</f>
        <v xml:space="preserve">石原SC          </v>
      </c>
      <c r="F28" s="29" t="str">
        <f t="shared" si="1"/>
        <v xml:space="preserve">中田　碧音  </v>
      </c>
      <c r="G28" s="30" t="str">
        <f>IFERROR(VLOOKUP(C28,Sheet3!A:H,3,0),"")</f>
        <v xml:space="preserve">中田　碧音                    </v>
      </c>
      <c r="H28" s="48" t="str">
        <f>IFERROR(VLOOKUP(C28,Sheet7!E:O,11,0),"")</f>
        <v xml:space="preserve">  50m 自由形</v>
      </c>
    </row>
    <row r="29" spans="3:8" x14ac:dyDescent="0.15">
      <c r="C29" s="24">
        <f t="shared" si="0"/>
        <v>139</v>
      </c>
      <c r="D29" s="32">
        <f>IFERROR(テーブル_Swim014[[#This Row],[選手番号]],"")</f>
        <v>139</v>
      </c>
      <c r="E29" s="28" t="str">
        <f>IFERROR(VLOOKUP(C29,Sheet3!A:H,8,0),"")</f>
        <v xml:space="preserve">石原SC          </v>
      </c>
      <c r="F29" s="29" t="str">
        <f t="shared" si="1"/>
        <v xml:space="preserve">牟田衣知花  </v>
      </c>
      <c r="G29" s="30" t="str">
        <f>IFERROR(VLOOKUP(C29,Sheet3!A:H,3,0),"")</f>
        <v xml:space="preserve">牟田衣知花                    </v>
      </c>
      <c r="H29" s="48" t="str">
        <f>IFERROR(VLOOKUP(C29,Sheet7!E:O,11,0),"")</f>
        <v xml:space="preserve">  50m 自由形</v>
      </c>
    </row>
    <row r="30" spans="3:8" x14ac:dyDescent="0.15">
      <c r="C30" s="24">
        <f t="shared" si="0"/>
        <v>140</v>
      </c>
      <c r="D30" s="32">
        <f>IFERROR(テーブル_Swim014[[#This Row],[選手番号]],"")</f>
        <v>140</v>
      </c>
      <c r="E30" s="28" t="str">
        <f>IFERROR(VLOOKUP(C30,Sheet3!A:H,8,0),"")</f>
        <v xml:space="preserve">石原SC          </v>
      </c>
      <c r="F30" s="29" t="str">
        <f t="shared" si="1"/>
        <v xml:space="preserve">牟田衣知花  </v>
      </c>
      <c r="G30" s="30" t="str">
        <f>IFERROR(VLOOKUP(C30,Sheet3!A:H,3,0),"")</f>
        <v xml:space="preserve">牟田衣知花                    </v>
      </c>
      <c r="H30" s="48" t="str">
        <f>IFERROR(VLOOKUP(C30,Sheet7!E:O,11,0),"")</f>
        <v xml:space="preserve">  50m 平泳ぎ</v>
      </c>
    </row>
    <row r="31" spans="3:8" x14ac:dyDescent="0.15">
      <c r="C31" s="24">
        <f t="shared" si="0"/>
        <v>141</v>
      </c>
      <c r="D31" s="32">
        <f>IFERROR(テーブル_Swim014[[#This Row],[選手番号]],"")</f>
        <v>141</v>
      </c>
      <c r="E31" s="28" t="str">
        <f>IFERROR(VLOOKUP(C31,Sheet3!A:H,8,0),"")</f>
        <v xml:space="preserve">石原SC          </v>
      </c>
      <c r="F31" s="29" t="str">
        <f t="shared" si="1"/>
        <v xml:space="preserve">奥　　優香  </v>
      </c>
      <c r="G31" s="30" t="str">
        <f>IFERROR(VLOOKUP(C31,Sheet3!A:H,3,0),"")</f>
        <v xml:space="preserve">奥　　優香                    </v>
      </c>
      <c r="H31" s="48" t="str">
        <f>IFERROR(VLOOKUP(C31,Sheet7!E:O,11,0),"")</f>
        <v xml:space="preserve">  50m 自由形</v>
      </c>
    </row>
    <row r="32" spans="3:8" x14ac:dyDescent="0.15">
      <c r="C32" s="24">
        <f t="shared" si="0"/>
        <v>142</v>
      </c>
      <c r="D32" s="32">
        <f>IFERROR(テーブル_Swim014[[#This Row],[選手番号]],"")</f>
        <v>142</v>
      </c>
      <c r="E32" s="28" t="str">
        <f>IFERROR(VLOOKUP(C32,Sheet3!A:H,8,0),"")</f>
        <v xml:space="preserve">石原SC          </v>
      </c>
      <c r="F32" s="29" t="str">
        <f t="shared" si="1"/>
        <v xml:space="preserve">奥　　優香  </v>
      </c>
      <c r="G32" s="30" t="str">
        <f>IFERROR(VLOOKUP(C32,Sheet3!A:H,3,0),"")</f>
        <v xml:space="preserve">奥　　優香                    </v>
      </c>
      <c r="H32" s="48" t="str">
        <f>IFERROR(VLOOKUP(C32,Sheet7!E:O,11,0),"")</f>
        <v xml:space="preserve">  50m 背泳ぎ</v>
      </c>
    </row>
    <row r="33" spans="3:8" x14ac:dyDescent="0.15">
      <c r="C33" s="24">
        <f t="shared" si="0"/>
        <v>143</v>
      </c>
      <c r="D33" s="32">
        <f>IFERROR(テーブル_Swim014[[#This Row],[選手番号]],"")</f>
        <v>143</v>
      </c>
      <c r="E33" s="28" t="str">
        <f>IFERROR(VLOOKUP(C33,Sheet3!A:H,8,0),"")</f>
        <v xml:space="preserve">石原SC          </v>
      </c>
      <c r="F33" s="29" t="str">
        <f t="shared" si="1"/>
        <v xml:space="preserve">加地彩希子  </v>
      </c>
      <c r="G33" s="30" t="str">
        <f>IFERROR(VLOOKUP(C33,Sheet3!A:H,3,0),"")</f>
        <v xml:space="preserve">加地彩希子                    </v>
      </c>
      <c r="H33" s="48" t="str">
        <f>IFERROR(VLOOKUP(C33,Sheet7!E:O,11,0),"")</f>
        <v xml:space="preserve">  50m 自由形</v>
      </c>
    </row>
    <row r="34" spans="3:8" x14ac:dyDescent="0.15">
      <c r="C34" s="24">
        <f t="shared" si="0"/>
        <v>144</v>
      </c>
      <c r="D34" s="32">
        <f>IFERROR(テーブル_Swim014[[#This Row],[選手番号]],"")</f>
        <v>144</v>
      </c>
      <c r="E34" s="28" t="str">
        <f>IFERROR(VLOOKUP(C34,Sheet3!A:H,8,0),"")</f>
        <v xml:space="preserve">石原SC          </v>
      </c>
      <c r="F34" s="29" t="str">
        <f t="shared" si="1"/>
        <v xml:space="preserve">加地彩希子  </v>
      </c>
      <c r="G34" s="30" t="str">
        <f>IFERROR(VLOOKUP(C34,Sheet3!A:H,3,0),"")</f>
        <v xml:space="preserve">加地彩希子                    </v>
      </c>
      <c r="H34" s="48" t="str">
        <f>IFERROR(VLOOKUP(C34,Sheet7!E:O,11,0),"")</f>
        <v xml:space="preserve">  50m 背泳ぎ</v>
      </c>
    </row>
    <row r="35" spans="3:8" x14ac:dyDescent="0.15">
      <c r="C35" s="24">
        <f t="shared" si="0"/>
        <v>145</v>
      </c>
      <c r="D35" s="32">
        <f>IFERROR(テーブル_Swim014[[#This Row],[選手番号]],"")</f>
        <v>145</v>
      </c>
      <c r="E35" s="28" t="str">
        <f>IFERROR(VLOOKUP(C35,Sheet3!A:H,8,0),"")</f>
        <v xml:space="preserve">石原SC          </v>
      </c>
      <c r="F35" s="29" t="str">
        <f t="shared" si="1"/>
        <v xml:space="preserve">加地彩希子  </v>
      </c>
      <c r="G35" s="30" t="str">
        <f>IFERROR(VLOOKUP(C35,Sheet3!A:H,3,0),"")</f>
        <v xml:space="preserve">加地彩希子                    </v>
      </c>
      <c r="H35" s="48" t="str">
        <f>IFERROR(VLOOKUP(C35,Sheet7!E:O,11,0),"")</f>
        <v xml:space="preserve">  50m 平泳ぎ</v>
      </c>
    </row>
    <row r="36" spans="3:8" x14ac:dyDescent="0.15">
      <c r="C36" s="24">
        <f t="shared" si="0"/>
        <v>146</v>
      </c>
      <c r="D36" s="32">
        <f>IFERROR(テーブル_Swim014[[#This Row],[選手番号]],"")</f>
        <v>146</v>
      </c>
      <c r="E36" s="28" t="str">
        <f>IFERROR(VLOOKUP(C36,Sheet3!A:H,8,0),"")</f>
        <v xml:space="preserve">石原SC          </v>
      </c>
      <c r="F36" s="29" t="str">
        <f t="shared" si="1"/>
        <v xml:space="preserve">加地彩希子  </v>
      </c>
      <c r="G36" s="30" t="str">
        <f>IFERROR(VLOOKUP(C36,Sheet3!A:H,3,0),"")</f>
        <v xml:space="preserve">加地彩希子                    </v>
      </c>
      <c r="H36" s="48" t="str">
        <f>IFERROR(VLOOKUP(C36,Sheet7!E:O,11,0),"")</f>
        <v xml:space="preserve"> 100m 自由形</v>
      </c>
    </row>
    <row r="37" spans="3:8" x14ac:dyDescent="0.15">
      <c r="C37" s="24">
        <f t="shared" si="0"/>
        <v>147</v>
      </c>
      <c r="D37" s="32">
        <f>IFERROR(テーブル_Swim014[[#This Row],[選手番号]],"")</f>
        <v>147</v>
      </c>
      <c r="E37" s="28" t="str">
        <f>IFERROR(VLOOKUP(C37,Sheet3!A:H,8,0),"")</f>
        <v xml:space="preserve">石原SC          </v>
      </c>
      <c r="F37" s="29" t="str">
        <f t="shared" si="1"/>
        <v xml:space="preserve">黒田眞桜子  </v>
      </c>
      <c r="G37" s="30" t="str">
        <f>IFERROR(VLOOKUP(C37,Sheet3!A:H,3,0),"")</f>
        <v xml:space="preserve">黒田眞桜子                    </v>
      </c>
      <c r="H37" s="48" t="str">
        <f>IFERROR(VLOOKUP(C37,Sheet7!E:O,11,0),"")</f>
        <v xml:space="preserve">  50m 自由形</v>
      </c>
    </row>
    <row r="38" spans="3:8" x14ac:dyDescent="0.15">
      <c r="C38" s="24">
        <f t="shared" si="0"/>
        <v>148</v>
      </c>
      <c r="D38" s="32">
        <f>IFERROR(テーブル_Swim014[[#This Row],[選手番号]],"")</f>
        <v>148</v>
      </c>
      <c r="E38" s="28" t="str">
        <f>IFERROR(VLOOKUP(C38,Sheet3!A:H,8,0),"")</f>
        <v xml:space="preserve">石原SC          </v>
      </c>
      <c r="F38" s="29" t="str">
        <f t="shared" si="1"/>
        <v xml:space="preserve">黒田眞桜子  </v>
      </c>
      <c r="G38" s="30" t="str">
        <f>IFERROR(VLOOKUP(C38,Sheet3!A:H,3,0),"")</f>
        <v xml:space="preserve">黒田眞桜子                    </v>
      </c>
      <c r="H38" s="48" t="str">
        <f>IFERROR(VLOOKUP(C38,Sheet7!E:O,11,0),"")</f>
        <v xml:space="preserve"> 100m 個人メドレー</v>
      </c>
    </row>
    <row r="39" spans="3:8" x14ac:dyDescent="0.15">
      <c r="C39" s="24">
        <f t="shared" si="0"/>
        <v>149</v>
      </c>
      <c r="D39" s="32">
        <f>IFERROR(テーブル_Swim014[[#This Row],[選手番号]],"")</f>
        <v>149</v>
      </c>
      <c r="E39" s="28" t="str">
        <f>IFERROR(VLOOKUP(C39,Sheet3!A:H,8,0),"")</f>
        <v xml:space="preserve">石原SC          </v>
      </c>
      <c r="F39" s="29" t="str">
        <f t="shared" si="1"/>
        <v xml:space="preserve">樋口万悠香  </v>
      </c>
      <c r="G39" s="30" t="str">
        <f>IFERROR(VLOOKUP(C39,Sheet3!A:H,3,0),"")</f>
        <v xml:space="preserve">樋口万悠香                    </v>
      </c>
      <c r="H39" s="48" t="str">
        <f>IFERROR(VLOOKUP(C39,Sheet7!E:O,11,0),"")</f>
        <v xml:space="preserve">  50m 自由形</v>
      </c>
    </row>
    <row r="40" spans="3:8" x14ac:dyDescent="0.15">
      <c r="C40" s="24">
        <f t="shared" si="0"/>
        <v>150</v>
      </c>
      <c r="D40" s="32">
        <f>IFERROR(テーブル_Swim014[[#This Row],[選手番号]],"")</f>
        <v>150</v>
      </c>
      <c r="E40" s="28" t="str">
        <f>IFERROR(VLOOKUP(C40,Sheet3!A:H,8,0),"")</f>
        <v xml:space="preserve">石原SC          </v>
      </c>
      <c r="F40" s="29" t="str">
        <f t="shared" si="1"/>
        <v xml:space="preserve">樋口万悠香  </v>
      </c>
      <c r="G40" s="30" t="str">
        <f>IFERROR(VLOOKUP(C40,Sheet3!A:H,3,0),"")</f>
        <v xml:space="preserve">樋口万悠香                    </v>
      </c>
      <c r="H40" s="48" t="str">
        <f>IFERROR(VLOOKUP(C40,Sheet7!E:O,11,0),"")</f>
        <v xml:space="preserve">  50m 平泳ぎ</v>
      </c>
    </row>
    <row r="41" spans="3:8" x14ac:dyDescent="0.15">
      <c r="C41" s="24">
        <f t="shared" si="0"/>
        <v>151</v>
      </c>
      <c r="D41" s="32">
        <f>IFERROR(テーブル_Swim014[[#This Row],[選手番号]],"")</f>
        <v>151</v>
      </c>
      <c r="E41" s="28" t="str">
        <f>IFERROR(VLOOKUP(C41,Sheet3!A:H,8,0),"")</f>
        <v xml:space="preserve">石原SC          </v>
      </c>
      <c r="F41" s="29" t="str">
        <f t="shared" si="1"/>
        <v xml:space="preserve">堀川　詞美  </v>
      </c>
      <c r="G41" s="30" t="str">
        <f>IFERROR(VLOOKUP(C41,Sheet3!A:H,3,0),"")</f>
        <v xml:space="preserve">堀川　詞美                    </v>
      </c>
      <c r="H41" s="48" t="str">
        <f>IFERROR(VLOOKUP(C41,Sheet7!E:O,11,0),"")</f>
        <v xml:space="preserve">  50m 自由形</v>
      </c>
    </row>
    <row r="42" spans="3:8" x14ac:dyDescent="0.15">
      <c r="C42" s="24">
        <f t="shared" si="0"/>
        <v>152</v>
      </c>
      <c r="D42" s="32">
        <f>IFERROR(テーブル_Swim014[[#This Row],[選手番号]],"")</f>
        <v>152</v>
      </c>
      <c r="E42" s="28" t="str">
        <f>IFERROR(VLOOKUP(C42,Sheet3!A:H,8,0),"")</f>
        <v xml:space="preserve">石原SC          </v>
      </c>
      <c r="F42" s="29" t="str">
        <f t="shared" si="1"/>
        <v xml:space="preserve">井上　凛香  </v>
      </c>
      <c r="G42" s="30" t="str">
        <f>IFERROR(VLOOKUP(C42,Sheet3!A:H,3,0),"")</f>
        <v xml:space="preserve">井上　凛香                    </v>
      </c>
      <c r="H42" s="48" t="str">
        <f>IFERROR(VLOOKUP(C42,Sheet7!E:O,11,0),"")</f>
        <v xml:space="preserve">  50m 自由形</v>
      </c>
    </row>
    <row r="43" spans="3:8" x14ac:dyDescent="0.15">
      <c r="C43" s="24">
        <f t="shared" si="0"/>
        <v>153</v>
      </c>
      <c r="D43" s="32">
        <f>IFERROR(テーブル_Swim014[[#This Row],[選手番号]],"")</f>
        <v>153</v>
      </c>
      <c r="E43" s="28" t="str">
        <f>IFERROR(VLOOKUP(C43,Sheet3!A:H,8,0),"")</f>
        <v xml:space="preserve">石原SC          </v>
      </c>
      <c r="F43" s="29" t="str">
        <f t="shared" si="1"/>
        <v xml:space="preserve">井上　凛香  </v>
      </c>
      <c r="G43" s="30" t="str">
        <f>IFERROR(VLOOKUP(C43,Sheet3!A:H,3,0),"")</f>
        <v xml:space="preserve">井上　凛香                    </v>
      </c>
      <c r="H43" s="48" t="str">
        <f>IFERROR(VLOOKUP(C43,Sheet7!E:O,11,0),"")</f>
        <v xml:space="preserve">  50m 平泳ぎ</v>
      </c>
    </row>
    <row r="44" spans="3:8" x14ac:dyDescent="0.15">
      <c r="C44" s="24">
        <f t="shared" si="0"/>
        <v>154</v>
      </c>
      <c r="D44" s="32">
        <f>IFERROR(テーブル_Swim014[[#This Row],[選手番号]],"")</f>
        <v>154</v>
      </c>
      <c r="E44" s="28" t="str">
        <f>IFERROR(VLOOKUP(C44,Sheet3!A:H,8,0),"")</f>
        <v xml:space="preserve">石原SC          </v>
      </c>
      <c r="F44" s="29" t="str">
        <f t="shared" si="1"/>
        <v xml:space="preserve">井上　凛香  </v>
      </c>
      <c r="G44" s="30" t="str">
        <f>IFERROR(VLOOKUP(C44,Sheet3!A:H,3,0),"")</f>
        <v xml:space="preserve">井上　凛香                    </v>
      </c>
      <c r="H44" s="48" t="str">
        <f>IFERROR(VLOOKUP(C44,Sheet7!E:O,11,0),"")</f>
        <v xml:space="preserve"> 100m 個人メドレー</v>
      </c>
    </row>
    <row r="45" spans="3:8" x14ac:dyDescent="0.15">
      <c r="C45" s="24">
        <f t="shared" si="0"/>
        <v>155</v>
      </c>
      <c r="D45" s="32">
        <f>IFERROR(テーブル_Swim014[[#This Row],[選手番号]],"")</f>
        <v>155</v>
      </c>
      <c r="E45" s="28" t="str">
        <f>IFERROR(VLOOKUP(C45,Sheet3!A:H,8,0),"")</f>
        <v xml:space="preserve">石原SC          </v>
      </c>
      <c r="F45" s="29" t="str">
        <f t="shared" si="1"/>
        <v xml:space="preserve">目見田綺莉  </v>
      </c>
      <c r="G45" s="30" t="str">
        <f>IFERROR(VLOOKUP(C45,Sheet3!A:H,3,0),"")</f>
        <v xml:space="preserve">目見田綺莉                    </v>
      </c>
      <c r="H45" s="48" t="str">
        <f>IFERROR(VLOOKUP(C45,Sheet7!E:O,11,0),"")</f>
        <v xml:space="preserve">  50m 自由形</v>
      </c>
    </row>
    <row r="46" spans="3:8" x14ac:dyDescent="0.15">
      <c r="C46" s="24">
        <f t="shared" si="0"/>
        <v>156</v>
      </c>
      <c r="D46" s="32">
        <f>IFERROR(テーブル_Swim014[[#This Row],[選手番号]],"")</f>
        <v>156</v>
      </c>
      <c r="E46" s="28" t="str">
        <f>IFERROR(VLOOKUP(C46,Sheet3!A:H,8,0),"")</f>
        <v xml:space="preserve">石原SC          </v>
      </c>
      <c r="F46" s="29" t="str">
        <f t="shared" si="1"/>
        <v xml:space="preserve">目見田綺莉  </v>
      </c>
      <c r="G46" s="30" t="str">
        <f>IFERROR(VLOOKUP(C46,Sheet3!A:H,3,0),"")</f>
        <v xml:space="preserve">目見田綺莉                    </v>
      </c>
      <c r="H46" s="48" t="str">
        <f>IFERROR(VLOOKUP(C46,Sheet7!E:O,11,0),"")</f>
        <v xml:space="preserve">  50m 平泳ぎ</v>
      </c>
    </row>
    <row r="47" spans="3:8" x14ac:dyDescent="0.15">
      <c r="C47" s="24">
        <f t="shared" si="0"/>
        <v>157</v>
      </c>
      <c r="D47" s="32">
        <f>IFERROR(テーブル_Swim014[[#This Row],[選手番号]],"")</f>
        <v>157</v>
      </c>
      <c r="E47" s="28" t="str">
        <f>IFERROR(VLOOKUP(C47,Sheet3!A:H,8,0),"")</f>
        <v xml:space="preserve">石原SC          </v>
      </c>
      <c r="F47" s="29" t="str">
        <f t="shared" si="1"/>
        <v xml:space="preserve">坪井　愛結  </v>
      </c>
      <c r="G47" s="30" t="str">
        <f>IFERROR(VLOOKUP(C47,Sheet3!A:H,3,0),"")</f>
        <v xml:space="preserve">坪井　愛結                    </v>
      </c>
      <c r="H47" s="48" t="str">
        <f>IFERROR(VLOOKUP(C47,Sheet7!E:O,11,0),"")</f>
        <v xml:space="preserve">  50m 自由形</v>
      </c>
    </row>
    <row r="48" spans="3:8" x14ac:dyDescent="0.15">
      <c r="C48" s="24">
        <f t="shared" si="0"/>
        <v>158</v>
      </c>
      <c r="D48" s="32">
        <f>IFERROR(テーブル_Swim014[[#This Row],[選手番号]],"")</f>
        <v>158</v>
      </c>
      <c r="E48" s="28" t="str">
        <f>IFERROR(VLOOKUP(C48,Sheet3!A:H,8,0),"")</f>
        <v xml:space="preserve">石原SC          </v>
      </c>
      <c r="F48" s="29" t="str">
        <f t="shared" si="1"/>
        <v xml:space="preserve">坪井　愛結  </v>
      </c>
      <c r="G48" s="30" t="str">
        <f>IFERROR(VLOOKUP(C48,Sheet3!A:H,3,0),"")</f>
        <v xml:space="preserve">坪井　愛結                    </v>
      </c>
      <c r="H48" s="48" t="str">
        <f>IFERROR(VLOOKUP(C48,Sheet7!E:O,11,0),"")</f>
        <v xml:space="preserve">  50m 平泳ぎ</v>
      </c>
    </row>
    <row r="49" spans="3:8" x14ac:dyDescent="0.15">
      <c r="C49" s="24">
        <f t="shared" si="0"/>
        <v>159</v>
      </c>
      <c r="D49" s="32">
        <f>IFERROR(テーブル_Swim014[[#This Row],[選手番号]],"")</f>
        <v>159</v>
      </c>
      <c r="E49" s="28" t="str">
        <f>IFERROR(VLOOKUP(C49,Sheet3!A:H,8,0),"")</f>
        <v xml:space="preserve">石原SC          </v>
      </c>
      <c r="F49" s="29" t="str">
        <f t="shared" si="1"/>
        <v xml:space="preserve">井上　穂奏  </v>
      </c>
      <c r="G49" s="30" t="str">
        <f>IFERROR(VLOOKUP(C49,Sheet3!A:H,3,0),"")</f>
        <v xml:space="preserve">井上　穂奏                    </v>
      </c>
      <c r="H49" s="48" t="str">
        <f>IFERROR(VLOOKUP(C49,Sheet7!E:O,11,0),"")</f>
        <v xml:space="preserve">  50m 自由形</v>
      </c>
    </row>
    <row r="50" spans="3:8" x14ac:dyDescent="0.15">
      <c r="C50" s="24">
        <f t="shared" si="0"/>
        <v>160</v>
      </c>
      <c r="D50" s="32">
        <f>IFERROR(テーブル_Swim014[[#This Row],[選手番号]],"")</f>
        <v>160</v>
      </c>
      <c r="E50" s="28" t="str">
        <f>IFERROR(VLOOKUP(C50,Sheet3!A:H,8,0),"")</f>
        <v xml:space="preserve">石原SC          </v>
      </c>
      <c r="F50" s="29" t="str">
        <f t="shared" si="1"/>
        <v xml:space="preserve">井上　穂奏  </v>
      </c>
      <c r="G50" s="30" t="str">
        <f>IFERROR(VLOOKUP(C50,Sheet3!A:H,3,0),"")</f>
        <v xml:space="preserve">井上　穂奏                    </v>
      </c>
      <c r="H50" s="48" t="str">
        <f>IFERROR(VLOOKUP(C50,Sheet7!E:O,11,0),"")</f>
        <v xml:space="preserve">  50m 背泳ぎ</v>
      </c>
    </row>
    <row r="51" spans="3:8" x14ac:dyDescent="0.15">
      <c r="C51" s="24">
        <f t="shared" si="0"/>
        <v>161</v>
      </c>
      <c r="D51" s="32">
        <f>IFERROR(テーブル_Swim014[[#This Row],[選手番号]],"")</f>
        <v>161</v>
      </c>
      <c r="E51" s="28" t="str">
        <f>IFERROR(VLOOKUP(C51,Sheet3!A:H,8,0),"")</f>
        <v xml:space="preserve">石原SC          </v>
      </c>
      <c r="F51" s="29" t="str">
        <f t="shared" si="1"/>
        <v xml:space="preserve">佐々木莉子  </v>
      </c>
      <c r="G51" s="30" t="str">
        <f>IFERROR(VLOOKUP(C51,Sheet3!A:H,3,0),"")</f>
        <v xml:space="preserve">佐々木莉子                    </v>
      </c>
      <c r="H51" s="48" t="str">
        <f>IFERROR(VLOOKUP(C51,Sheet7!E:O,11,0),"")</f>
        <v xml:space="preserve">  25m 自由形</v>
      </c>
    </row>
    <row r="52" spans="3:8" x14ac:dyDescent="0.15">
      <c r="C52" s="24">
        <f t="shared" si="0"/>
        <v>162</v>
      </c>
      <c r="D52" s="32">
        <f>IFERROR(テーブル_Swim014[[#This Row],[選手番号]],"")</f>
        <v>162</v>
      </c>
      <c r="E52" s="28" t="str">
        <f>IFERROR(VLOOKUP(C52,Sheet3!A:H,8,0),"")</f>
        <v xml:space="preserve">石原SC          </v>
      </c>
      <c r="F52" s="29" t="str">
        <f t="shared" si="1"/>
        <v xml:space="preserve">黒田陽和子  </v>
      </c>
      <c r="G52" s="30" t="str">
        <f>IFERROR(VLOOKUP(C52,Sheet3!A:H,3,0),"")</f>
        <v xml:space="preserve">黒田陽和子                    </v>
      </c>
      <c r="H52" s="48" t="str">
        <f>IFERROR(VLOOKUP(C52,Sheet7!E:O,11,0),"")</f>
        <v xml:space="preserve">  25m 自由形</v>
      </c>
    </row>
    <row r="53" spans="3:8" x14ac:dyDescent="0.15">
      <c r="C53" s="24">
        <f t="shared" si="0"/>
        <v>163</v>
      </c>
      <c r="D53" s="32">
        <f>IFERROR(テーブル_Swim014[[#This Row],[選手番号]],"")</f>
        <v>163</v>
      </c>
      <c r="E53" s="28" t="str">
        <f>IFERROR(VLOOKUP(C53,Sheet3!A:H,8,0),"")</f>
        <v xml:space="preserve">石原SC          </v>
      </c>
      <c r="F53" s="29" t="str">
        <f t="shared" si="1"/>
        <v xml:space="preserve">黒田陽和子  </v>
      </c>
      <c r="G53" s="30" t="str">
        <f>IFERROR(VLOOKUP(C53,Sheet3!A:H,3,0),"")</f>
        <v xml:space="preserve">黒田陽和子                    </v>
      </c>
      <c r="H53" s="48" t="str">
        <f>IFERROR(VLOOKUP(C53,Sheet7!E:O,11,0),"")</f>
        <v xml:space="preserve">  25m 背泳ぎ</v>
      </c>
    </row>
    <row r="54" spans="3:8" x14ac:dyDescent="0.15">
      <c r="C54" s="24">
        <f t="shared" si="0"/>
        <v>164</v>
      </c>
      <c r="D54" s="32">
        <f>IFERROR(テーブル_Swim014[[#This Row],[選手番号]],"")</f>
        <v>164</v>
      </c>
      <c r="E54" s="28" t="str">
        <f>IFERROR(VLOOKUP(C54,Sheet3!A:H,8,0),"")</f>
        <v xml:space="preserve">石原SC          </v>
      </c>
      <c r="F54" s="29" t="str">
        <f t="shared" si="1"/>
        <v xml:space="preserve">内田　好美  </v>
      </c>
      <c r="G54" s="30" t="str">
        <f>IFERROR(VLOOKUP(C54,Sheet3!A:H,3,0),"")</f>
        <v xml:space="preserve">内田　好美                    </v>
      </c>
      <c r="H54" s="48" t="str">
        <f>IFERROR(VLOOKUP(C54,Sheet7!E:O,11,0),"")</f>
        <v xml:space="preserve">  25m 自由形</v>
      </c>
    </row>
    <row r="55" spans="3:8" x14ac:dyDescent="0.15">
      <c r="C55" s="24">
        <f t="shared" si="0"/>
        <v>165</v>
      </c>
      <c r="D55" s="32">
        <f>IFERROR(テーブル_Swim014[[#This Row],[選手番号]],"")</f>
        <v>165</v>
      </c>
      <c r="E55" s="28" t="str">
        <f>IFERROR(VLOOKUP(C55,Sheet3!A:H,8,0),"")</f>
        <v xml:space="preserve">石原SC          </v>
      </c>
      <c r="F55" s="29" t="str">
        <f t="shared" si="1"/>
        <v xml:space="preserve">内田　好美  </v>
      </c>
      <c r="G55" s="30" t="str">
        <f>IFERROR(VLOOKUP(C55,Sheet3!A:H,3,0),"")</f>
        <v xml:space="preserve">内田　好美                    </v>
      </c>
      <c r="H55" s="48" t="str">
        <f>IFERROR(VLOOKUP(C55,Sheet7!E:O,11,0),"")</f>
        <v xml:space="preserve">  50m 背泳ぎ</v>
      </c>
    </row>
    <row r="56" spans="3:8" x14ac:dyDescent="0.15">
      <c r="C56" s="24">
        <f t="shared" si="0"/>
        <v>166</v>
      </c>
      <c r="D56" s="32">
        <f>IFERROR(テーブル_Swim014[[#This Row],[選手番号]],"")</f>
        <v>166</v>
      </c>
      <c r="E56" s="28" t="str">
        <f>IFERROR(VLOOKUP(C56,Sheet3!A:H,8,0),"")</f>
        <v xml:space="preserve">石原SC          </v>
      </c>
      <c r="F56" s="29" t="str">
        <f t="shared" si="1"/>
        <v xml:space="preserve">内田　好美  </v>
      </c>
      <c r="G56" s="30" t="str">
        <f>IFERROR(VLOOKUP(C56,Sheet3!A:H,3,0),"")</f>
        <v xml:space="preserve">内田　好美                    </v>
      </c>
      <c r="H56" s="48" t="str">
        <f>IFERROR(VLOOKUP(C56,Sheet7!E:O,11,0),"")</f>
        <v xml:space="preserve">  50m 平泳ぎ</v>
      </c>
    </row>
    <row r="57" spans="3:8" x14ac:dyDescent="0.15">
      <c r="C57" s="24">
        <f t="shared" si="0"/>
        <v>167</v>
      </c>
      <c r="D57" s="32">
        <f>IFERROR(テーブル_Swim014[[#This Row],[選手番号]],"")</f>
        <v>167</v>
      </c>
      <c r="E57" s="28" t="str">
        <f>IFERROR(VLOOKUP(C57,Sheet3!A:H,8,0),"")</f>
        <v xml:space="preserve">石原SC          </v>
      </c>
      <c r="F57" s="29" t="str">
        <f t="shared" si="1"/>
        <v xml:space="preserve">一色　和桜  </v>
      </c>
      <c r="G57" s="30" t="str">
        <f>IFERROR(VLOOKUP(C57,Sheet3!A:H,3,0),"")</f>
        <v xml:space="preserve">一色　和桜                    </v>
      </c>
      <c r="H57" s="48" t="str">
        <f>IFERROR(VLOOKUP(C57,Sheet7!E:O,11,0),"")</f>
        <v xml:space="preserve">  25m 自由形</v>
      </c>
    </row>
    <row r="58" spans="3:8" x14ac:dyDescent="0.15">
      <c r="C58" s="24">
        <f t="shared" si="0"/>
        <v>168</v>
      </c>
      <c r="D58" s="32">
        <f>IFERROR(テーブル_Swim014[[#This Row],[選手番号]],"")</f>
        <v>168</v>
      </c>
      <c r="E58" s="28" t="str">
        <f>IFERROR(VLOOKUP(C58,Sheet3!A:H,8,0),"")</f>
        <v xml:space="preserve">石原SC          </v>
      </c>
      <c r="F58" s="29" t="str">
        <f t="shared" si="1"/>
        <v xml:space="preserve">窪田　夏芽  </v>
      </c>
      <c r="G58" s="30" t="str">
        <f>IFERROR(VLOOKUP(C58,Sheet3!A:H,3,0),"")</f>
        <v xml:space="preserve">窪田　夏芽                    </v>
      </c>
      <c r="H58" s="48" t="str">
        <f>IFERROR(VLOOKUP(C58,Sheet7!E:O,11,0),"")</f>
        <v xml:space="preserve">  25m 自由形</v>
      </c>
    </row>
    <row r="59" spans="3:8" x14ac:dyDescent="0.15">
      <c r="C59" s="24">
        <f t="shared" si="0"/>
        <v>169</v>
      </c>
      <c r="D59" s="32">
        <f>IFERROR(テーブル_Swim014[[#This Row],[選手番号]],"")</f>
        <v>169</v>
      </c>
      <c r="E59" s="28" t="str">
        <f>IFERROR(VLOOKUP(C59,Sheet3!A:H,8,0),"")</f>
        <v xml:space="preserve">石原SC          </v>
      </c>
      <c r="F59" s="29" t="str">
        <f t="shared" si="1"/>
        <v xml:space="preserve">窪田　夏芽  </v>
      </c>
      <c r="G59" s="30" t="str">
        <f>IFERROR(VLOOKUP(C59,Sheet3!A:H,3,0),"")</f>
        <v xml:space="preserve">窪田　夏芽                    </v>
      </c>
      <c r="H59" s="48" t="str">
        <f>IFERROR(VLOOKUP(C59,Sheet7!E:O,11,0),"")</f>
        <v xml:space="preserve">  25m 背泳ぎ</v>
      </c>
    </row>
    <row r="60" spans="3:8" x14ac:dyDescent="0.15">
      <c r="C60" s="24">
        <f t="shared" si="0"/>
        <v>170</v>
      </c>
      <c r="D60" s="32">
        <f>IFERROR(テーブル_Swim014[[#This Row],[選手番号]],"")</f>
        <v>170</v>
      </c>
      <c r="E60" s="28" t="str">
        <f>IFERROR(VLOOKUP(C60,Sheet3!A:H,8,0),"")</f>
        <v xml:space="preserve">石原SC          </v>
      </c>
      <c r="F60" s="29" t="str">
        <f t="shared" si="1"/>
        <v xml:space="preserve">窪田　夏芽  </v>
      </c>
      <c r="G60" s="30" t="str">
        <f>IFERROR(VLOOKUP(C60,Sheet3!A:H,3,0),"")</f>
        <v xml:space="preserve">窪田　夏芽                    </v>
      </c>
      <c r="H60" s="48" t="str">
        <f>IFERROR(VLOOKUP(C60,Sheet7!E:O,11,0),"")</f>
        <v xml:space="preserve">  25m 平泳ぎ</v>
      </c>
    </row>
    <row r="61" spans="3:8" x14ac:dyDescent="0.15">
      <c r="C61" s="24">
        <f t="shared" si="0"/>
        <v>171</v>
      </c>
      <c r="D61" s="32">
        <f>IFERROR(テーブル_Swim014[[#This Row],[選手番号]],"")</f>
        <v>171</v>
      </c>
      <c r="E61" s="28" t="str">
        <f>IFERROR(VLOOKUP(C61,Sheet3!A:H,8,0),"")</f>
        <v>石原SC</v>
      </c>
      <c r="F61" s="29" t="str">
        <f t="shared" si="1"/>
        <v>本多　鈴花</v>
      </c>
      <c r="G61" s="30" t="str">
        <f>IFERROR(VLOOKUP(C61,Sheet3!A:H,3,0),"")</f>
        <v>本多　鈴花</v>
      </c>
      <c r="H61" s="48" t="str">
        <f>IFERROR(VLOOKUP(C61,Sheet7!E:O,11,0),"")</f>
        <v xml:space="preserve">  25m 自由形</v>
      </c>
    </row>
    <row r="62" spans="3:8" x14ac:dyDescent="0.15">
      <c r="C62" s="24">
        <f t="shared" si="0"/>
        <v>172</v>
      </c>
      <c r="D62" s="32">
        <f>IFERROR(テーブル_Swim014[[#This Row],[選手番号]],"")</f>
        <v>172</v>
      </c>
      <c r="E62" s="28" t="str">
        <f>IFERROR(VLOOKUP(C62,Sheet3!A:H,8,0),"")</f>
        <v xml:space="preserve">石原SC          </v>
      </c>
      <c r="F62" s="29" t="str">
        <f t="shared" si="1"/>
        <v xml:space="preserve">堀本　達郎  </v>
      </c>
      <c r="G62" s="30" t="str">
        <f>IFERROR(VLOOKUP(C62,Sheet3!A:H,3,0),"")</f>
        <v xml:space="preserve">堀本　達郎                    </v>
      </c>
      <c r="H62" s="48" t="str">
        <f>IFERROR(VLOOKUP(C62,Sheet7!E:O,11,0),"")</f>
        <v xml:space="preserve">  50m 背泳ぎ</v>
      </c>
    </row>
    <row r="63" spans="3:8" x14ac:dyDescent="0.15">
      <c r="C63" s="24">
        <f t="shared" si="0"/>
        <v>173</v>
      </c>
      <c r="D63" s="32">
        <f>IFERROR(テーブル_Swim014[[#This Row],[選手番号]],"")</f>
        <v>173</v>
      </c>
      <c r="E63" s="28" t="str">
        <f>IFERROR(VLOOKUP(C63,Sheet3!A:H,8,0),"")</f>
        <v xml:space="preserve">石原SC          </v>
      </c>
      <c r="F63" s="29" t="str">
        <f t="shared" si="1"/>
        <v xml:space="preserve">堀本　達郎  </v>
      </c>
      <c r="G63" s="30" t="str">
        <f>IFERROR(VLOOKUP(C63,Sheet3!A:H,3,0),"")</f>
        <v xml:space="preserve">堀本　達郎                    </v>
      </c>
      <c r="H63" s="48" t="str">
        <f>IFERROR(VLOOKUP(C63,Sheet7!E:O,11,0),"")</f>
        <v xml:space="preserve"> 100m 自由形</v>
      </c>
    </row>
    <row r="64" spans="3:8" x14ac:dyDescent="0.15">
      <c r="C64" s="24">
        <f t="shared" si="0"/>
        <v>174</v>
      </c>
      <c r="D64" s="32">
        <f>IFERROR(テーブル_Swim014[[#This Row],[選手番号]],"")</f>
        <v>174</v>
      </c>
      <c r="E64" s="28" t="str">
        <f>IFERROR(VLOOKUP(C64,Sheet3!A:H,8,0),"")</f>
        <v xml:space="preserve">石原SC          </v>
      </c>
      <c r="F64" s="29" t="str">
        <f t="shared" si="1"/>
        <v xml:space="preserve">堀本　達郎  </v>
      </c>
      <c r="G64" s="30" t="str">
        <f>IFERROR(VLOOKUP(C64,Sheet3!A:H,3,0),"")</f>
        <v xml:space="preserve">堀本　達郎                    </v>
      </c>
      <c r="H64" s="48" t="str">
        <f>IFERROR(VLOOKUP(C64,Sheet7!E:O,11,0),"")</f>
        <v xml:space="preserve"> 200m 個人メドレー</v>
      </c>
    </row>
    <row r="65" spans="3:8" x14ac:dyDescent="0.15">
      <c r="C65" s="24">
        <f t="shared" si="0"/>
        <v>175</v>
      </c>
      <c r="D65" s="32">
        <f>IFERROR(テーブル_Swim014[[#This Row],[選手番号]],"")</f>
        <v>175</v>
      </c>
      <c r="E65" s="28" t="str">
        <f>IFERROR(VLOOKUP(C65,Sheet3!A:H,8,0),"")</f>
        <v xml:space="preserve">石原SC          </v>
      </c>
      <c r="F65" s="29" t="str">
        <f t="shared" si="1"/>
        <v xml:space="preserve">大谷　龍平  </v>
      </c>
      <c r="G65" s="30" t="str">
        <f>IFERROR(VLOOKUP(C65,Sheet3!A:H,3,0),"")</f>
        <v xml:space="preserve">大谷　龍平                    </v>
      </c>
      <c r="H65" s="48" t="str">
        <f>IFERROR(VLOOKUP(C65,Sheet7!E:O,11,0),"")</f>
        <v xml:space="preserve"> 100m 自由形</v>
      </c>
    </row>
    <row r="66" spans="3:8" x14ac:dyDescent="0.15">
      <c r="C66" s="24">
        <f t="shared" ref="C66:C129" si="2">IF(AND(D66=""),"",D66)</f>
        <v>176</v>
      </c>
      <c r="D66" s="32">
        <f>IFERROR(テーブル_Swim014[[#This Row],[選手番号]],"")</f>
        <v>176</v>
      </c>
      <c r="E66" s="28" t="str">
        <f>IFERROR(VLOOKUP(C66,Sheet3!A:H,8,0),"")</f>
        <v xml:space="preserve">石原SC          </v>
      </c>
      <c r="F66" s="29" t="str">
        <f t="shared" ref="F66:F129" si="3">MID(G66,1,7)</f>
        <v xml:space="preserve">大谷　龍平  </v>
      </c>
      <c r="G66" s="30" t="str">
        <f>IFERROR(VLOOKUP(C66,Sheet3!A:H,3,0),"")</f>
        <v xml:space="preserve">大谷　龍平                    </v>
      </c>
      <c r="H66" s="48" t="str">
        <f>IFERROR(VLOOKUP(C66,Sheet7!E:O,11,0),"")</f>
        <v xml:space="preserve"> 200m 自由形</v>
      </c>
    </row>
    <row r="67" spans="3:8" x14ac:dyDescent="0.15">
      <c r="C67" s="24">
        <f t="shared" si="2"/>
        <v>177</v>
      </c>
      <c r="D67" s="32">
        <f>IFERROR(テーブル_Swim014[[#This Row],[選手番号]],"")</f>
        <v>177</v>
      </c>
      <c r="E67" s="28" t="str">
        <f>IFERROR(VLOOKUP(C67,Sheet3!A:H,8,0),"")</f>
        <v xml:space="preserve">石原SC          </v>
      </c>
      <c r="F67" s="29" t="str">
        <f t="shared" si="3"/>
        <v xml:space="preserve">小原　崇聖  </v>
      </c>
      <c r="G67" s="30" t="str">
        <f>IFERROR(VLOOKUP(C67,Sheet3!A:H,3,0),"")</f>
        <v xml:space="preserve">小原　崇聖                    </v>
      </c>
      <c r="H67" s="48" t="str">
        <f>IFERROR(VLOOKUP(C67,Sheet7!E:O,11,0),"")</f>
        <v xml:space="preserve">  50m 自由形</v>
      </c>
    </row>
    <row r="68" spans="3:8" x14ac:dyDescent="0.15">
      <c r="C68" s="24">
        <f t="shared" si="2"/>
        <v>178</v>
      </c>
      <c r="D68" s="32">
        <f>IFERROR(テーブル_Swim014[[#This Row],[選手番号]],"")</f>
        <v>178</v>
      </c>
      <c r="E68" s="28" t="str">
        <f>IFERROR(VLOOKUP(C68,Sheet3!A:H,8,0),"")</f>
        <v xml:space="preserve">石原SC          </v>
      </c>
      <c r="F68" s="29" t="str">
        <f t="shared" si="3"/>
        <v xml:space="preserve">小原　崇聖  </v>
      </c>
      <c r="G68" s="30" t="str">
        <f>IFERROR(VLOOKUP(C68,Sheet3!A:H,3,0),"")</f>
        <v xml:space="preserve">小原　崇聖                    </v>
      </c>
      <c r="H68" s="48" t="str">
        <f>IFERROR(VLOOKUP(C68,Sheet7!E:O,11,0),"")</f>
        <v xml:space="preserve">  50m 平泳ぎ</v>
      </c>
    </row>
    <row r="69" spans="3:8" x14ac:dyDescent="0.15">
      <c r="C69" s="24">
        <f t="shared" si="2"/>
        <v>179</v>
      </c>
      <c r="D69" s="32">
        <f>IFERROR(テーブル_Swim014[[#This Row],[選手番号]],"")</f>
        <v>179</v>
      </c>
      <c r="E69" s="28" t="str">
        <f>IFERROR(VLOOKUP(C69,Sheet3!A:H,8,0),"")</f>
        <v xml:space="preserve">石原SC          </v>
      </c>
      <c r="F69" s="29" t="str">
        <f t="shared" si="3"/>
        <v xml:space="preserve">小原　崇聖  </v>
      </c>
      <c r="G69" s="30" t="str">
        <f>IFERROR(VLOOKUP(C69,Sheet3!A:H,3,0),"")</f>
        <v xml:space="preserve">小原　崇聖                    </v>
      </c>
      <c r="H69" s="48" t="str">
        <f>IFERROR(VLOOKUP(C69,Sheet7!E:O,11,0),"")</f>
        <v xml:space="preserve"> 200m 個人メドレー</v>
      </c>
    </row>
    <row r="70" spans="3:8" x14ac:dyDescent="0.15">
      <c r="C70" s="24">
        <f t="shared" si="2"/>
        <v>180</v>
      </c>
      <c r="D70" s="32">
        <f>IFERROR(テーブル_Swim014[[#This Row],[選手番号]],"")</f>
        <v>180</v>
      </c>
      <c r="E70" s="28" t="str">
        <f>IFERROR(VLOOKUP(C70,Sheet3!A:H,8,0),"")</f>
        <v xml:space="preserve">石原SC          </v>
      </c>
      <c r="F70" s="29" t="str">
        <f t="shared" si="3"/>
        <v xml:space="preserve">隅田　晴彦  </v>
      </c>
      <c r="G70" s="30" t="str">
        <f>IFERROR(VLOOKUP(C70,Sheet3!A:H,3,0),"")</f>
        <v xml:space="preserve">隅田　晴彦                    </v>
      </c>
      <c r="H70" s="48" t="str">
        <f>IFERROR(VLOOKUP(C70,Sheet7!E:O,11,0),"")</f>
        <v xml:space="preserve"> 100m 自由形</v>
      </c>
    </row>
    <row r="71" spans="3:8" x14ac:dyDescent="0.15">
      <c r="C71" s="24">
        <f t="shared" si="2"/>
        <v>181</v>
      </c>
      <c r="D71" s="32">
        <f>IFERROR(テーブル_Swim014[[#This Row],[選手番号]],"")</f>
        <v>181</v>
      </c>
      <c r="E71" s="28" t="str">
        <f>IFERROR(VLOOKUP(C71,Sheet3!A:H,8,0),"")</f>
        <v xml:space="preserve">石原SC          </v>
      </c>
      <c r="F71" s="29" t="str">
        <f t="shared" si="3"/>
        <v xml:space="preserve">隅田　晴彦  </v>
      </c>
      <c r="G71" s="30" t="str">
        <f>IFERROR(VLOOKUP(C71,Sheet3!A:H,3,0),"")</f>
        <v xml:space="preserve">隅田　晴彦                    </v>
      </c>
      <c r="H71" s="48" t="str">
        <f>IFERROR(VLOOKUP(C71,Sheet7!E:O,11,0),"")</f>
        <v xml:space="preserve"> 100m バタフライ</v>
      </c>
    </row>
    <row r="72" spans="3:8" x14ac:dyDescent="0.15">
      <c r="C72" s="24">
        <f t="shared" si="2"/>
        <v>182</v>
      </c>
      <c r="D72" s="32">
        <f>IFERROR(テーブル_Swim014[[#This Row],[選手番号]],"")</f>
        <v>182</v>
      </c>
      <c r="E72" s="28" t="str">
        <f>IFERROR(VLOOKUP(C72,Sheet3!A:H,8,0),"")</f>
        <v xml:space="preserve">石原SC          </v>
      </c>
      <c r="F72" s="29" t="str">
        <f t="shared" si="3"/>
        <v xml:space="preserve">佐々木裕也  </v>
      </c>
      <c r="G72" s="30" t="str">
        <f>IFERROR(VLOOKUP(C72,Sheet3!A:H,3,0),"")</f>
        <v xml:space="preserve">佐々木裕也                    </v>
      </c>
      <c r="H72" s="48" t="str">
        <f>IFERROR(VLOOKUP(C72,Sheet7!E:O,11,0),"")</f>
        <v xml:space="preserve">  50m 自由形</v>
      </c>
    </row>
    <row r="73" spans="3:8" x14ac:dyDescent="0.15">
      <c r="C73" s="24">
        <f t="shared" si="2"/>
        <v>183</v>
      </c>
      <c r="D73" s="32">
        <f>IFERROR(テーブル_Swim014[[#This Row],[選手番号]],"")</f>
        <v>183</v>
      </c>
      <c r="E73" s="28" t="str">
        <f>IFERROR(VLOOKUP(C73,Sheet3!A:H,8,0),"")</f>
        <v xml:space="preserve">石原SC          </v>
      </c>
      <c r="F73" s="29" t="str">
        <f t="shared" si="3"/>
        <v xml:space="preserve">佐々木裕也  </v>
      </c>
      <c r="G73" s="30" t="str">
        <f>IFERROR(VLOOKUP(C73,Sheet3!A:H,3,0),"")</f>
        <v xml:space="preserve">佐々木裕也                    </v>
      </c>
      <c r="H73" s="48" t="str">
        <f>IFERROR(VLOOKUP(C73,Sheet7!E:O,11,0),"")</f>
        <v xml:space="preserve"> 100m 自由形</v>
      </c>
    </row>
    <row r="74" spans="3:8" x14ac:dyDescent="0.15">
      <c r="C74" s="24">
        <f t="shared" si="2"/>
        <v>184</v>
      </c>
      <c r="D74" s="32">
        <f>IFERROR(テーブル_Swim014[[#This Row],[選手番号]],"")</f>
        <v>184</v>
      </c>
      <c r="E74" s="28" t="str">
        <f>IFERROR(VLOOKUP(C74,Sheet3!A:H,8,0),"")</f>
        <v xml:space="preserve">石原SC          </v>
      </c>
      <c r="F74" s="29" t="str">
        <f t="shared" si="3"/>
        <v xml:space="preserve">竹永　悠人  </v>
      </c>
      <c r="G74" s="30" t="str">
        <f>IFERROR(VLOOKUP(C74,Sheet3!A:H,3,0),"")</f>
        <v xml:space="preserve">竹永　悠人                    </v>
      </c>
      <c r="H74" s="48" t="str">
        <f>IFERROR(VLOOKUP(C74,Sheet7!E:O,11,0),"")</f>
        <v xml:space="preserve">  50m 自由形</v>
      </c>
    </row>
    <row r="75" spans="3:8" x14ac:dyDescent="0.15">
      <c r="C75" s="24">
        <f t="shared" si="2"/>
        <v>185</v>
      </c>
      <c r="D75" s="32">
        <f>IFERROR(テーブル_Swim014[[#This Row],[選手番号]],"")</f>
        <v>185</v>
      </c>
      <c r="E75" s="28" t="str">
        <f>IFERROR(VLOOKUP(C75,Sheet3!A:H,8,0),"")</f>
        <v xml:space="preserve">石原SC          </v>
      </c>
      <c r="F75" s="29" t="str">
        <f t="shared" si="3"/>
        <v xml:space="preserve">竹永　悠人  </v>
      </c>
      <c r="G75" s="30" t="str">
        <f>IFERROR(VLOOKUP(C75,Sheet3!A:H,3,0),"")</f>
        <v xml:space="preserve">竹永　悠人                    </v>
      </c>
      <c r="H75" s="48" t="str">
        <f>IFERROR(VLOOKUP(C75,Sheet7!E:O,11,0),"")</f>
        <v xml:space="preserve">  50m 平泳ぎ</v>
      </c>
    </row>
    <row r="76" spans="3:8" x14ac:dyDescent="0.15">
      <c r="C76" s="24">
        <f t="shared" si="2"/>
        <v>186</v>
      </c>
      <c r="D76" s="32">
        <f>IFERROR(テーブル_Swim014[[#This Row],[選手番号]],"")</f>
        <v>186</v>
      </c>
      <c r="E76" s="28" t="str">
        <f>IFERROR(VLOOKUP(C76,Sheet3!A:H,8,0),"")</f>
        <v xml:space="preserve">石原SC          </v>
      </c>
      <c r="F76" s="29" t="str">
        <f t="shared" si="3"/>
        <v xml:space="preserve">竹永　悠人  </v>
      </c>
      <c r="G76" s="30" t="str">
        <f>IFERROR(VLOOKUP(C76,Sheet3!A:H,3,0),"")</f>
        <v xml:space="preserve">竹永　悠人                    </v>
      </c>
      <c r="H76" s="48" t="str">
        <f>IFERROR(VLOOKUP(C76,Sheet7!E:O,11,0),"")</f>
        <v xml:space="preserve">  50m バタフライ</v>
      </c>
    </row>
    <row r="77" spans="3:8" x14ac:dyDescent="0.15">
      <c r="C77" s="24">
        <f t="shared" si="2"/>
        <v>187</v>
      </c>
      <c r="D77" s="32">
        <f>IFERROR(テーブル_Swim014[[#This Row],[選手番号]],"")</f>
        <v>187</v>
      </c>
      <c r="E77" s="28" t="str">
        <f>IFERROR(VLOOKUP(C77,Sheet3!A:H,8,0),"")</f>
        <v xml:space="preserve">石原SC          </v>
      </c>
      <c r="F77" s="29" t="str">
        <f t="shared" si="3"/>
        <v xml:space="preserve">羽田野颯太  </v>
      </c>
      <c r="G77" s="30" t="str">
        <f>IFERROR(VLOOKUP(C77,Sheet3!A:H,3,0),"")</f>
        <v xml:space="preserve">羽田野颯太                    </v>
      </c>
      <c r="H77" s="48" t="str">
        <f>IFERROR(VLOOKUP(C77,Sheet7!E:O,11,0),"")</f>
        <v xml:space="preserve">  50m 自由形</v>
      </c>
    </row>
    <row r="78" spans="3:8" x14ac:dyDescent="0.15">
      <c r="C78" s="24">
        <f t="shared" si="2"/>
        <v>188</v>
      </c>
      <c r="D78" s="32">
        <f>IFERROR(テーブル_Swim014[[#This Row],[選手番号]],"")</f>
        <v>188</v>
      </c>
      <c r="E78" s="28" t="str">
        <f>IFERROR(VLOOKUP(C78,Sheet3!A:H,8,0),"")</f>
        <v xml:space="preserve">石原SC          </v>
      </c>
      <c r="F78" s="29" t="str">
        <f t="shared" si="3"/>
        <v xml:space="preserve">羽田野颯太  </v>
      </c>
      <c r="G78" s="30" t="str">
        <f>IFERROR(VLOOKUP(C78,Sheet3!A:H,3,0),"")</f>
        <v xml:space="preserve">羽田野颯太                    </v>
      </c>
      <c r="H78" s="48" t="str">
        <f>IFERROR(VLOOKUP(C78,Sheet7!E:O,11,0),"")</f>
        <v xml:space="preserve">  50m 平泳ぎ</v>
      </c>
    </row>
    <row r="79" spans="3:8" x14ac:dyDescent="0.15">
      <c r="C79" s="24">
        <f t="shared" si="2"/>
        <v>189</v>
      </c>
      <c r="D79" s="32">
        <f>IFERROR(テーブル_Swim014[[#This Row],[選手番号]],"")</f>
        <v>189</v>
      </c>
      <c r="E79" s="28" t="str">
        <f>IFERROR(VLOOKUP(C79,Sheet3!A:H,8,0),"")</f>
        <v xml:space="preserve">石原SC          </v>
      </c>
      <c r="F79" s="29" t="str">
        <f t="shared" si="3"/>
        <v xml:space="preserve">羽田野颯太  </v>
      </c>
      <c r="G79" s="30" t="str">
        <f>IFERROR(VLOOKUP(C79,Sheet3!A:H,3,0),"")</f>
        <v xml:space="preserve">羽田野颯太                    </v>
      </c>
      <c r="H79" s="48" t="str">
        <f>IFERROR(VLOOKUP(C79,Sheet7!E:O,11,0),"")</f>
        <v xml:space="preserve">  50m バタフライ</v>
      </c>
    </row>
    <row r="80" spans="3:8" x14ac:dyDescent="0.15">
      <c r="C80" s="24">
        <f t="shared" si="2"/>
        <v>190</v>
      </c>
      <c r="D80" s="32">
        <f>IFERROR(テーブル_Swim014[[#This Row],[選手番号]],"")</f>
        <v>190</v>
      </c>
      <c r="E80" s="28" t="str">
        <f>IFERROR(VLOOKUP(C80,Sheet3!A:H,8,0),"")</f>
        <v xml:space="preserve">石原SC          </v>
      </c>
      <c r="F80" s="29" t="str">
        <f t="shared" si="3"/>
        <v xml:space="preserve">檜垣　　光  </v>
      </c>
      <c r="G80" s="30" t="str">
        <f>IFERROR(VLOOKUP(C80,Sheet3!A:H,3,0),"")</f>
        <v xml:space="preserve">檜垣　　光                    </v>
      </c>
      <c r="H80" s="48" t="str">
        <f>IFERROR(VLOOKUP(C80,Sheet7!E:O,11,0),"")</f>
        <v xml:space="preserve">  50m 自由形</v>
      </c>
    </row>
    <row r="81" spans="3:8" x14ac:dyDescent="0.15">
      <c r="C81" s="24">
        <f t="shared" si="2"/>
        <v>191</v>
      </c>
      <c r="D81" s="32">
        <f>IFERROR(テーブル_Swim014[[#This Row],[選手番号]],"")</f>
        <v>191</v>
      </c>
      <c r="E81" s="28" t="str">
        <f>IFERROR(VLOOKUP(C81,Sheet3!A:H,8,0),"")</f>
        <v xml:space="preserve">石原SC          </v>
      </c>
      <c r="F81" s="29" t="str">
        <f t="shared" si="3"/>
        <v xml:space="preserve">檜垣　　光  </v>
      </c>
      <c r="G81" s="30" t="str">
        <f>IFERROR(VLOOKUP(C81,Sheet3!A:H,3,0),"")</f>
        <v xml:space="preserve">檜垣　　光                    </v>
      </c>
      <c r="H81" s="48" t="str">
        <f>IFERROR(VLOOKUP(C81,Sheet7!E:O,11,0),"")</f>
        <v xml:space="preserve">  50m 平泳ぎ</v>
      </c>
    </row>
    <row r="82" spans="3:8" x14ac:dyDescent="0.15">
      <c r="C82" s="24">
        <f t="shared" si="2"/>
        <v>192</v>
      </c>
      <c r="D82" s="32">
        <f>IFERROR(テーブル_Swim014[[#This Row],[選手番号]],"")</f>
        <v>192</v>
      </c>
      <c r="E82" s="28" t="str">
        <f>IFERROR(VLOOKUP(C82,Sheet3!A:H,8,0),"")</f>
        <v xml:space="preserve">石原SC          </v>
      </c>
      <c r="F82" s="29" t="str">
        <f t="shared" si="3"/>
        <v xml:space="preserve">檜垣　　光  </v>
      </c>
      <c r="G82" s="30" t="str">
        <f>IFERROR(VLOOKUP(C82,Sheet3!A:H,3,0),"")</f>
        <v xml:space="preserve">檜垣　　光                    </v>
      </c>
      <c r="H82" s="48" t="str">
        <f>IFERROR(VLOOKUP(C82,Sheet7!E:O,11,0),"")</f>
        <v xml:space="preserve"> 100m 自由形</v>
      </c>
    </row>
    <row r="83" spans="3:8" x14ac:dyDescent="0.15">
      <c r="C83" s="24">
        <f t="shared" si="2"/>
        <v>193</v>
      </c>
      <c r="D83" s="32">
        <f>IFERROR(テーブル_Swim014[[#This Row],[選手番号]],"")</f>
        <v>193</v>
      </c>
      <c r="E83" s="28" t="str">
        <f>IFERROR(VLOOKUP(C83,Sheet3!A:H,8,0),"")</f>
        <v xml:space="preserve">石原SC          </v>
      </c>
      <c r="F83" s="29" t="str">
        <f t="shared" si="3"/>
        <v xml:space="preserve">坪田　　陸  </v>
      </c>
      <c r="G83" s="30" t="str">
        <f>IFERROR(VLOOKUP(C83,Sheet3!A:H,3,0),"")</f>
        <v xml:space="preserve">坪田　　陸                    </v>
      </c>
      <c r="H83" s="48" t="str">
        <f>IFERROR(VLOOKUP(C83,Sheet7!E:O,11,0),"")</f>
        <v xml:space="preserve">  50m 自由形</v>
      </c>
    </row>
    <row r="84" spans="3:8" x14ac:dyDescent="0.15">
      <c r="C84" s="24">
        <f t="shared" si="2"/>
        <v>194</v>
      </c>
      <c r="D84" s="32">
        <f>IFERROR(テーブル_Swim014[[#This Row],[選手番号]],"")</f>
        <v>194</v>
      </c>
      <c r="E84" s="28" t="str">
        <f>IFERROR(VLOOKUP(C84,Sheet3!A:H,8,0),"")</f>
        <v xml:space="preserve">石原SC          </v>
      </c>
      <c r="F84" s="29" t="str">
        <f t="shared" si="3"/>
        <v xml:space="preserve">和田　洸人  </v>
      </c>
      <c r="G84" s="30" t="str">
        <f>IFERROR(VLOOKUP(C84,Sheet3!A:H,3,0),"")</f>
        <v xml:space="preserve">和田　洸人                    </v>
      </c>
      <c r="H84" s="48" t="str">
        <f>IFERROR(VLOOKUP(C84,Sheet7!E:O,11,0),"")</f>
        <v xml:space="preserve">  50m 平泳ぎ</v>
      </c>
    </row>
    <row r="85" spans="3:8" x14ac:dyDescent="0.15">
      <c r="C85" s="24">
        <f t="shared" si="2"/>
        <v>195</v>
      </c>
      <c r="D85" s="32">
        <f>IFERROR(テーブル_Swim014[[#This Row],[選手番号]],"")</f>
        <v>195</v>
      </c>
      <c r="E85" s="28" t="str">
        <f>IFERROR(VLOOKUP(C85,Sheet3!A:H,8,0),"")</f>
        <v xml:space="preserve">石原SC          </v>
      </c>
      <c r="F85" s="29" t="str">
        <f t="shared" si="3"/>
        <v xml:space="preserve">和田　洸人  </v>
      </c>
      <c r="G85" s="30" t="str">
        <f>IFERROR(VLOOKUP(C85,Sheet3!A:H,3,0),"")</f>
        <v xml:space="preserve">和田　洸人                    </v>
      </c>
      <c r="H85" s="48" t="str">
        <f>IFERROR(VLOOKUP(C85,Sheet7!E:O,11,0),"")</f>
        <v xml:space="preserve"> 100m 自由形</v>
      </c>
    </row>
    <row r="86" spans="3:8" x14ac:dyDescent="0.15">
      <c r="C86" s="24">
        <f t="shared" si="2"/>
        <v>196</v>
      </c>
      <c r="D86" s="32">
        <f>IFERROR(テーブル_Swim014[[#This Row],[選手番号]],"")</f>
        <v>196</v>
      </c>
      <c r="E86" s="28" t="str">
        <f>IFERROR(VLOOKUP(C86,Sheet3!A:H,8,0),"")</f>
        <v xml:space="preserve">石原SC          </v>
      </c>
      <c r="F86" s="29" t="str">
        <f t="shared" si="3"/>
        <v xml:space="preserve">田中　陽大  </v>
      </c>
      <c r="G86" s="30" t="str">
        <f>IFERROR(VLOOKUP(C86,Sheet3!A:H,3,0),"")</f>
        <v xml:space="preserve">田中　陽大                    </v>
      </c>
      <c r="H86" s="48" t="str">
        <f>IFERROR(VLOOKUP(C86,Sheet7!E:O,11,0),"")</f>
        <v xml:space="preserve">  50m 自由形</v>
      </c>
    </row>
    <row r="87" spans="3:8" x14ac:dyDescent="0.15">
      <c r="C87" s="24">
        <f t="shared" si="2"/>
        <v>197</v>
      </c>
      <c r="D87" s="32">
        <f>IFERROR(テーブル_Swim014[[#This Row],[選手番号]],"")</f>
        <v>197</v>
      </c>
      <c r="E87" s="28" t="str">
        <f>IFERROR(VLOOKUP(C87,Sheet3!A:H,8,0),"")</f>
        <v xml:space="preserve">石原SC          </v>
      </c>
      <c r="F87" s="29" t="str">
        <f t="shared" si="3"/>
        <v xml:space="preserve">田中　陽大  </v>
      </c>
      <c r="G87" s="30" t="str">
        <f>IFERROR(VLOOKUP(C87,Sheet3!A:H,3,0),"")</f>
        <v xml:space="preserve">田中　陽大                    </v>
      </c>
      <c r="H87" s="48" t="str">
        <f>IFERROR(VLOOKUP(C87,Sheet7!E:O,11,0),"")</f>
        <v xml:space="preserve"> 100m 自由形</v>
      </c>
    </row>
    <row r="88" spans="3:8" x14ac:dyDescent="0.15">
      <c r="C88" s="24">
        <f t="shared" si="2"/>
        <v>198</v>
      </c>
      <c r="D88" s="32">
        <f>IFERROR(テーブル_Swim014[[#This Row],[選手番号]],"")</f>
        <v>198</v>
      </c>
      <c r="E88" s="28" t="str">
        <f>IFERROR(VLOOKUP(C88,Sheet3!A:H,8,0),"")</f>
        <v xml:space="preserve">石原SC          </v>
      </c>
      <c r="F88" s="29" t="str">
        <f t="shared" si="3"/>
        <v xml:space="preserve">田中　陽大  </v>
      </c>
      <c r="G88" s="30" t="str">
        <f>IFERROR(VLOOKUP(C88,Sheet3!A:H,3,0),"")</f>
        <v xml:space="preserve">田中　陽大                    </v>
      </c>
      <c r="H88" s="48" t="str">
        <f>IFERROR(VLOOKUP(C88,Sheet7!E:O,11,0),"")</f>
        <v xml:space="preserve"> 100m バタフライ</v>
      </c>
    </row>
    <row r="89" spans="3:8" x14ac:dyDescent="0.15">
      <c r="C89" s="24">
        <f t="shared" si="2"/>
        <v>199</v>
      </c>
      <c r="D89" s="32">
        <f>IFERROR(テーブル_Swim014[[#This Row],[選手番号]],"")</f>
        <v>199</v>
      </c>
      <c r="E89" s="28" t="str">
        <f>IFERROR(VLOOKUP(C89,Sheet3!A:H,8,0),"")</f>
        <v xml:space="preserve">石原SC          </v>
      </c>
      <c r="F89" s="29" t="str">
        <f t="shared" si="3"/>
        <v xml:space="preserve">谷淵　　怜  </v>
      </c>
      <c r="G89" s="30" t="str">
        <f>IFERROR(VLOOKUP(C89,Sheet3!A:H,3,0),"")</f>
        <v xml:space="preserve">谷淵　　怜                    </v>
      </c>
      <c r="H89" s="48" t="str">
        <f>IFERROR(VLOOKUP(C89,Sheet7!E:O,11,0),"")</f>
        <v xml:space="preserve">  50m バタフライ</v>
      </c>
    </row>
    <row r="90" spans="3:8" x14ac:dyDescent="0.15">
      <c r="C90" s="24">
        <f t="shared" si="2"/>
        <v>200</v>
      </c>
      <c r="D90" s="32">
        <f>IFERROR(テーブル_Swim014[[#This Row],[選手番号]],"")</f>
        <v>200</v>
      </c>
      <c r="E90" s="28" t="str">
        <f>IFERROR(VLOOKUP(C90,Sheet3!A:H,8,0),"")</f>
        <v xml:space="preserve">石原SC          </v>
      </c>
      <c r="F90" s="29" t="str">
        <f t="shared" si="3"/>
        <v xml:space="preserve">谷淵　　怜  </v>
      </c>
      <c r="G90" s="30" t="str">
        <f>IFERROR(VLOOKUP(C90,Sheet3!A:H,3,0),"")</f>
        <v xml:space="preserve">谷淵　　怜                    </v>
      </c>
      <c r="H90" s="48" t="str">
        <f>IFERROR(VLOOKUP(C90,Sheet7!E:O,11,0),"")</f>
        <v xml:space="preserve"> 100m 自由形</v>
      </c>
    </row>
    <row r="91" spans="3:8" x14ac:dyDescent="0.15">
      <c r="C91" s="24">
        <f t="shared" si="2"/>
        <v>201</v>
      </c>
      <c r="D91" s="32">
        <f>IFERROR(テーブル_Swim014[[#This Row],[選手番号]],"")</f>
        <v>201</v>
      </c>
      <c r="E91" s="28" t="str">
        <f>IFERROR(VLOOKUP(C91,Sheet3!A:H,8,0),"")</f>
        <v xml:space="preserve">石原SC          </v>
      </c>
      <c r="F91" s="29" t="str">
        <f t="shared" si="3"/>
        <v xml:space="preserve">荒金淳一郎  </v>
      </c>
      <c r="G91" s="30" t="str">
        <f>IFERROR(VLOOKUP(C91,Sheet3!A:H,3,0),"")</f>
        <v xml:space="preserve">荒金淳一郎                    </v>
      </c>
      <c r="H91" s="48" t="str">
        <f>IFERROR(VLOOKUP(C91,Sheet7!E:O,11,0),"")</f>
        <v xml:space="preserve">  50m 自由形</v>
      </c>
    </row>
    <row r="92" spans="3:8" x14ac:dyDescent="0.15">
      <c r="C92" s="24">
        <f t="shared" si="2"/>
        <v>202</v>
      </c>
      <c r="D92" s="32">
        <f>IFERROR(テーブル_Swim014[[#This Row],[選手番号]],"")</f>
        <v>202</v>
      </c>
      <c r="E92" s="28" t="str">
        <f>IFERROR(VLOOKUP(C92,Sheet3!A:H,8,0),"")</f>
        <v xml:space="preserve">石原SC          </v>
      </c>
      <c r="F92" s="29" t="str">
        <f t="shared" si="3"/>
        <v xml:space="preserve">荒金淳一郎  </v>
      </c>
      <c r="G92" s="30" t="str">
        <f>IFERROR(VLOOKUP(C92,Sheet3!A:H,3,0),"")</f>
        <v xml:space="preserve">荒金淳一郎                    </v>
      </c>
      <c r="H92" s="48" t="str">
        <f>IFERROR(VLOOKUP(C92,Sheet7!E:O,11,0),"")</f>
        <v xml:space="preserve">  50m 平泳ぎ</v>
      </c>
    </row>
    <row r="93" spans="3:8" x14ac:dyDescent="0.15">
      <c r="C93" s="24">
        <f t="shared" si="2"/>
        <v>203</v>
      </c>
      <c r="D93" s="32">
        <f>IFERROR(テーブル_Swim014[[#This Row],[選手番号]],"")</f>
        <v>203</v>
      </c>
      <c r="E93" s="28" t="str">
        <f>IFERROR(VLOOKUP(C93,Sheet3!A:H,8,0),"")</f>
        <v xml:space="preserve">石原SC          </v>
      </c>
      <c r="F93" s="29" t="str">
        <f t="shared" si="3"/>
        <v xml:space="preserve">渡部　与景  </v>
      </c>
      <c r="G93" s="30" t="str">
        <f>IFERROR(VLOOKUP(C93,Sheet3!A:H,3,0),"")</f>
        <v xml:space="preserve">渡部　与景                    </v>
      </c>
      <c r="H93" s="48" t="str">
        <f>IFERROR(VLOOKUP(C93,Sheet7!E:O,11,0),"")</f>
        <v xml:space="preserve">  50m 自由形</v>
      </c>
    </row>
    <row r="94" spans="3:8" x14ac:dyDescent="0.15">
      <c r="C94" s="24">
        <f t="shared" si="2"/>
        <v>204</v>
      </c>
      <c r="D94" s="32">
        <f>IFERROR(テーブル_Swim014[[#This Row],[選手番号]],"")</f>
        <v>204</v>
      </c>
      <c r="E94" s="28" t="str">
        <f>IFERROR(VLOOKUP(C94,Sheet3!A:H,8,0),"")</f>
        <v xml:space="preserve">石原SC          </v>
      </c>
      <c r="F94" s="29" t="str">
        <f t="shared" si="3"/>
        <v xml:space="preserve">森　　恒成  </v>
      </c>
      <c r="G94" s="30" t="str">
        <f>IFERROR(VLOOKUP(C94,Sheet3!A:H,3,0),"")</f>
        <v xml:space="preserve">森　　恒成                    </v>
      </c>
      <c r="H94" s="48" t="str">
        <f>IFERROR(VLOOKUP(C94,Sheet7!E:O,11,0),"")</f>
        <v xml:space="preserve">  50m 自由形</v>
      </c>
    </row>
    <row r="95" spans="3:8" x14ac:dyDescent="0.15">
      <c r="C95" s="24">
        <f t="shared" si="2"/>
        <v>205</v>
      </c>
      <c r="D95" s="32">
        <f>IFERROR(テーブル_Swim014[[#This Row],[選手番号]],"")</f>
        <v>205</v>
      </c>
      <c r="E95" s="28" t="str">
        <f>IFERROR(VLOOKUP(C95,Sheet3!A:H,8,0),"")</f>
        <v xml:space="preserve">石原SC          </v>
      </c>
      <c r="F95" s="29" t="str">
        <f t="shared" si="3"/>
        <v xml:space="preserve">渡辺　渓太  </v>
      </c>
      <c r="G95" s="30" t="str">
        <f>IFERROR(VLOOKUP(C95,Sheet3!A:H,3,0),"")</f>
        <v xml:space="preserve">渡辺　渓太                    </v>
      </c>
      <c r="H95" s="48" t="str">
        <f>IFERROR(VLOOKUP(C95,Sheet7!E:O,11,0),"")</f>
        <v xml:space="preserve">  50m 自由形</v>
      </c>
    </row>
    <row r="96" spans="3:8" x14ac:dyDescent="0.15">
      <c r="C96" s="24">
        <f t="shared" si="2"/>
        <v>206</v>
      </c>
      <c r="D96" s="32">
        <f>IFERROR(テーブル_Swim014[[#This Row],[選手番号]],"")</f>
        <v>206</v>
      </c>
      <c r="E96" s="28" t="str">
        <f>IFERROR(VLOOKUP(C96,Sheet3!A:H,8,0),"")</f>
        <v xml:space="preserve">石原SC          </v>
      </c>
      <c r="F96" s="29" t="str">
        <f t="shared" si="3"/>
        <v xml:space="preserve">渡辺　渓太  </v>
      </c>
      <c r="G96" s="30" t="str">
        <f>IFERROR(VLOOKUP(C96,Sheet3!A:H,3,0),"")</f>
        <v xml:space="preserve">渡辺　渓太                    </v>
      </c>
      <c r="H96" s="48" t="str">
        <f>IFERROR(VLOOKUP(C96,Sheet7!E:O,11,0),"")</f>
        <v xml:space="preserve"> 100m 自由形</v>
      </c>
    </row>
    <row r="97" spans="3:8" x14ac:dyDescent="0.15">
      <c r="C97" s="24">
        <f t="shared" si="2"/>
        <v>207</v>
      </c>
      <c r="D97" s="32">
        <f>IFERROR(テーブル_Swim014[[#This Row],[選手番号]],"")</f>
        <v>207</v>
      </c>
      <c r="E97" s="28" t="str">
        <f>IFERROR(VLOOKUP(C97,Sheet3!A:H,8,0),"")</f>
        <v xml:space="preserve">石原SC          </v>
      </c>
      <c r="F97" s="29" t="str">
        <f t="shared" si="3"/>
        <v xml:space="preserve">山本　隆成  </v>
      </c>
      <c r="G97" s="30" t="str">
        <f>IFERROR(VLOOKUP(C97,Sheet3!A:H,3,0),"")</f>
        <v xml:space="preserve">山本　隆成                    </v>
      </c>
      <c r="H97" s="48" t="str">
        <f>IFERROR(VLOOKUP(C97,Sheet7!E:O,11,0),"")</f>
        <v xml:space="preserve">  50m 自由形</v>
      </c>
    </row>
    <row r="98" spans="3:8" x14ac:dyDescent="0.15">
      <c r="C98" s="24">
        <f t="shared" si="2"/>
        <v>208</v>
      </c>
      <c r="D98" s="32">
        <f>IFERROR(テーブル_Swim014[[#This Row],[選手番号]],"")</f>
        <v>208</v>
      </c>
      <c r="E98" s="28" t="str">
        <f>IFERROR(VLOOKUP(C98,Sheet3!A:H,8,0),"")</f>
        <v xml:space="preserve">石原SC          </v>
      </c>
      <c r="F98" s="29" t="str">
        <f t="shared" si="3"/>
        <v xml:space="preserve">山本　隆成  </v>
      </c>
      <c r="G98" s="30" t="str">
        <f>IFERROR(VLOOKUP(C98,Sheet3!A:H,3,0),"")</f>
        <v xml:space="preserve">山本　隆成                    </v>
      </c>
      <c r="H98" s="48" t="str">
        <f>IFERROR(VLOOKUP(C98,Sheet7!E:O,11,0),"")</f>
        <v xml:space="preserve">  50m 平泳ぎ</v>
      </c>
    </row>
    <row r="99" spans="3:8" x14ac:dyDescent="0.15">
      <c r="C99" s="24">
        <f t="shared" si="2"/>
        <v>209</v>
      </c>
      <c r="D99" s="32">
        <f>IFERROR(テーブル_Swim014[[#This Row],[選手番号]],"")</f>
        <v>209</v>
      </c>
      <c r="E99" s="28" t="str">
        <f>IFERROR(VLOOKUP(C99,Sheet3!A:H,8,0),"")</f>
        <v xml:space="preserve">石原SC          </v>
      </c>
      <c r="F99" s="29" t="str">
        <f t="shared" si="3"/>
        <v xml:space="preserve">山本　隆成  </v>
      </c>
      <c r="G99" s="30" t="str">
        <f>IFERROR(VLOOKUP(C99,Sheet3!A:H,3,0),"")</f>
        <v xml:space="preserve">山本　隆成                    </v>
      </c>
      <c r="H99" s="48" t="str">
        <f>IFERROR(VLOOKUP(C99,Sheet7!E:O,11,0),"")</f>
        <v xml:space="preserve">  50m バタフライ</v>
      </c>
    </row>
    <row r="100" spans="3:8" x14ac:dyDescent="0.15">
      <c r="C100" s="24">
        <f t="shared" si="2"/>
        <v>210</v>
      </c>
      <c r="D100" s="32">
        <f>IFERROR(テーブル_Swim014[[#This Row],[選手番号]],"")</f>
        <v>210</v>
      </c>
      <c r="E100" s="28" t="str">
        <f>IFERROR(VLOOKUP(C100,Sheet3!A:H,8,0),"")</f>
        <v xml:space="preserve">石原SC          </v>
      </c>
      <c r="F100" s="29" t="str">
        <f t="shared" si="3"/>
        <v xml:space="preserve">山本　隆成  </v>
      </c>
      <c r="G100" s="30" t="str">
        <f>IFERROR(VLOOKUP(C100,Sheet3!A:H,3,0),"")</f>
        <v xml:space="preserve">山本　隆成                    </v>
      </c>
      <c r="H100" s="48" t="str">
        <f>IFERROR(VLOOKUP(C100,Sheet7!E:O,11,0),"")</f>
        <v xml:space="preserve"> 100m 自由形</v>
      </c>
    </row>
    <row r="101" spans="3:8" x14ac:dyDescent="0.15">
      <c r="C101" s="24">
        <f t="shared" si="2"/>
        <v>211</v>
      </c>
      <c r="D101" s="32">
        <f>IFERROR(テーブル_Swim014[[#This Row],[選手番号]],"")</f>
        <v>211</v>
      </c>
      <c r="E101" s="28" t="str">
        <f>IFERROR(VLOOKUP(C101,Sheet3!A:H,8,0),"")</f>
        <v xml:space="preserve">石原SC          </v>
      </c>
      <c r="F101" s="29" t="str">
        <f t="shared" si="3"/>
        <v xml:space="preserve">幸田　夢月  </v>
      </c>
      <c r="G101" s="30" t="str">
        <f>IFERROR(VLOOKUP(C101,Sheet3!A:H,3,0),"")</f>
        <v xml:space="preserve">幸田　夢月                    </v>
      </c>
      <c r="H101" s="48" t="str">
        <f>IFERROR(VLOOKUP(C101,Sheet7!E:O,11,0),"")</f>
        <v xml:space="preserve">  50m 自由形</v>
      </c>
    </row>
    <row r="102" spans="3:8" x14ac:dyDescent="0.15">
      <c r="C102" s="24">
        <f t="shared" si="2"/>
        <v>212</v>
      </c>
      <c r="D102" s="32">
        <f>IFERROR(テーブル_Swim014[[#This Row],[選手番号]],"")</f>
        <v>212</v>
      </c>
      <c r="E102" s="28" t="str">
        <f>IFERROR(VLOOKUP(C102,Sheet3!A:H,8,0),"")</f>
        <v xml:space="preserve">石原SC          </v>
      </c>
      <c r="F102" s="29" t="str">
        <f t="shared" si="3"/>
        <v xml:space="preserve">幸田　夢月  </v>
      </c>
      <c r="G102" s="30" t="str">
        <f>IFERROR(VLOOKUP(C102,Sheet3!A:H,3,0),"")</f>
        <v xml:space="preserve">幸田　夢月                    </v>
      </c>
      <c r="H102" s="48" t="str">
        <f>IFERROR(VLOOKUP(C102,Sheet7!E:O,11,0),"")</f>
        <v xml:space="preserve"> 100m 自由形</v>
      </c>
    </row>
    <row r="103" spans="3:8" x14ac:dyDescent="0.15">
      <c r="C103" s="24">
        <f t="shared" si="2"/>
        <v>213</v>
      </c>
      <c r="D103" s="32">
        <f>IFERROR(テーブル_Swim014[[#This Row],[選手番号]],"")</f>
        <v>213</v>
      </c>
      <c r="E103" s="28" t="str">
        <f>IFERROR(VLOOKUP(C103,Sheet3!A:H,8,0),"")</f>
        <v xml:space="preserve">石原SC          </v>
      </c>
      <c r="F103" s="29" t="str">
        <f t="shared" si="3"/>
        <v xml:space="preserve">樋口　澪唯  </v>
      </c>
      <c r="G103" s="30" t="str">
        <f>IFERROR(VLOOKUP(C103,Sheet3!A:H,3,0),"")</f>
        <v xml:space="preserve">樋口　澪唯                    </v>
      </c>
      <c r="H103" s="48" t="str">
        <f>IFERROR(VLOOKUP(C103,Sheet7!E:O,11,0),"")</f>
        <v xml:space="preserve">  50m 自由形</v>
      </c>
    </row>
    <row r="104" spans="3:8" x14ac:dyDescent="0.15">
      <c r="C104" s="24">
        <f t="shared" si="2"/>
        <v>214</v>
      </c>
      <c r="D104" s="32">
        <f>IFERROR(テーブル_Swim014[[#This Row],[選手番号]],"")</f>
        <v>214</v>
      </c>
      <c r="E104" s="28" t="str">
        <f>IFERROR(VLOOKUP(C104,Sheet3!A:H,8,0),"")</f>
        <v xml:space="preserve">石原SC          </v>
      </c>
      <c r="F104" s="29" t="str">
        <f t="shared" si="3"/>
        <v xml:space="preserve">樋口　澪唯  </v>
      </c>
      <c r="G104" s="30" t="str">
        <f>IFERROR(VLOOKUP(C104,Sheet3!A:H,3,0),"")</f>
        <v xml:space="preserve">樋口　澪唯                    </v>
      </c>
      <c r="H104" s="48" t="str">
        <f>IFERROR(VLOOKUP(C104,Sheet7!E:O,11,0),"")</f>
        <v xml:space="preserve"> 100m 自由形</v>
      </c>
    </row>
    <row r="105" spans="3:8" x14ac:dyDescent="0.15">
      <c r="C105" s="24">
        <f t="shared" si="2"/>
        <v>215</v>
      </c>
      <c r="D105" s="32">
        <f>IFERROR(テーブル_Swim014[[#This Row],[選手番号]],"")</f>
        <v>215</v>
      </c>
      <c r="E105" s="28" t="str">
        <f>IFERROR(VLOOKUP(C105,Sheet3!A:H,8,0),"")</f>
        <v xml:space="preserve">石原SC          </v>
      </c>
      <c r="F105" s="29" t="str">
        <f t="shared" si="3"/>
        <v xml:space="preserve">上甲　涼帆  </v>
      </c>
      <c r="G105" s="30" t="str">
        <f>IFERROR(VLOOKUP(C105,Sheet3!A:H,3,0),"")</f>
        <v xml:space="preserve">上甲　涼帆                    </v>
      </c>
      <c r="H105" s="48" t="str">
        <f>IFERROR(VLOOKUP(C105,Sheet7!E:O,11,0),"")</f>
        <v xml:space="preserve"> 100m バタフライ</v>
      </c>
    </row>
    <row r="106" spans="3:8" x14ac:dyDescent="0.15">
      <c r="C106" s="24">
        <f t="shared" si="2"/>
        <v>216</v>
      </c>
      <c r="D106" s="32">
        <f>IFERROR(テーブル_Swim014[[#This Row],[選手番号]],"")</f>
        <v>216</v>
      </c>
      <c r="E106" s="28" t="str">
        <f>IFERROR(VLOOKUP(C106,Sheet3!A:H,8,0),"")</f>
        <v xml:space="preserve">石原SC          </v>
      </c>
      <c r="F106" s="29" t="str">
        <f t="shared" si="3"/>
        <v xml:space="preserve">上甲　涼帆  </v>
      </c>
      <c r="G106" s="30" t="str">
        <f>IFERROR(VLOOKUP(C106,Sheet3!A:H,3,0),"")</f>
        <v xml:space="preserve">上甲　涼帆                    </v>
      </c>
      <c r="H106" s="48" t="str">
        <f>IFERROR(VLOOKUP(C106,Sheet7!E:O,11,0),"")</f>
        <v xml:space="preserve"> 200m 個人メドレー</v>
      </c>
    </row>
    <row r="107" spans="3:8" x14ac:dyDescent="0.15">
      <c r="C107" s="24">
        <f t="shared" si="2"/>
        <v>217</v>
      </c>
      <c r="D107" s="32">
        <f>IFERROR(テーブル_Swim014[[#This Row],[選手番号]],"")</f>
        <v>217</v>
      </c>
      <c r="E107" s="28" t="str">
        <f>IFERROR(VLOOKUP(C107,Sheet3!A:H,8,0),"")</f>
        <v xml:space="preserve">石原SC          </v>
      </c>
      <c r="F107" s="29" t="str">
        <f t="shared" si="3"/>
        <v xml:space="preserve">兵頭　まい  </v>
      </c>
      <c r="G107" s="30" t="str">
        <f>IFERROR(VLOOKUP(C107,Sheet3!A:H,3,0),"")</f>
        <v xml:space="preserve">兵頭　まい                    </v>
      </c>
      <c r="H107" s="48" t="str">
        <f>IFERROR(VLOOKUP(C107,Sheet7!E:O,11,0),"")</f>
        <v xml:space="preserve"> 100m 平泳ぎ</v>
      </c>
    </row>
    <row r="108" spans="3:8" x14ac:dyDescent="0.15">
      <c r="C108" s="24">
        <f t="shared" si="2"/>
        <v>218</v>
      </c>
      <c r="D108" s="32">
        <f>IFERROR(テーブル_Swim014[[#This Row],[選手番号]],"")</f>
        <v>218</v>
      </c>
      <c r="E108" s="28" t="str">
        <f>IFERROR(VLOOKUP(C108,Sheet3!A:H,8,0),"")</f>
        <v xml:space="preserve">石原SC          </v>
      </c>
      <c r="F108" s="29" t="str">
        <f t="shared" si="3"/>
        <v xml:space="preserve">兵頭　まい  </v>
      </c>
      <c r="G108" s="30" t="str">
        <f>IFERROR(VLOOKUP(C108,Sheet3!A:H,3,0),"")</f>
        <v xml:space="preserve">兵頭　まい                    </v>
      </c>
      <c r="H108" s="48" t="str">
        <f>IFERROR(VLOOKUP(C108,Sheet7!E:O,11,0),"")</f>
        <v xml:space="preserve"> 200m 個人メドレー</v>
      </c>
    </row>
    <row r="109" spans="3:8" x14ac:dyDescent="0.15">
      <c r="C109" s="24">
        <f t="shared" si="2"/>
        <v>569</v>
      </c>
      <c r="D109" s="32">
        <f>IFERROR(テーブル_Swim014[[#This Row],[選手番号]],"")</f>
        <v>569</v>
      </c>
      <c r="E109" s="28" t="str">
        <f>IFERROR(VLOOKUP(C109,Sheet3!A:H,8,0),"")</f>
        <v xml:space="preserve">ﾌｨｯﾀ重信        </v>
      </c>
      <c r="F109" s="29" t="str">
        <f t="shared" si="3"/>
        <v xml:space="preserve">川添　美結  </v>
      </c>
      <c r="G109" s="30" t="str">
        <f>IFERROR(VLOOKUP(C109,Sheet3!A:H,3,0),"")</f>
        <v xml:space="preserve">川添　美結                    </v>
      </c>
      <c r="H109" s="48" t="str">
        <f>IFERROR(VLOOKUP(C109,Sheet7!E:O,11,0),"")</f>
        <v xml:space="preserve"> 100m 自由形</v>
      </c>
    </row>
    <row r="110" spans="3:8" x14ac:dyDescent="0.15">
      <c r="C110" s="24">
        <f t="shared" si="2"/>
        <v>570</v>
      </c>
      <c r="D110" s="32">
        <f>IFERROR(テーブル_Swim014[[#This Row],[選手番号]],"")</f>
        <v>570</v>
      </c>
      <c r="E110" s="28" t="str">
        <f>IFERROR(VLOOKUP(C110,Sheet3!A:H,8,0),"")</f>
        <v xml:space="preserve">ﾌｨｯﾀ重信        </v>
      </c>
      <c r="F110" s="29" t="str">
        <f t="shared" si="3"/>
        <v xml:space="preserve">川添　美結  </v>
      </c>
      <c r="G110" s="30" t="str">
        <f>IFERROR(VLOOKUP(C110,Sheet3!A:H,3,0),"")</f>
        <v xml:space="preserve">川添　美結                    </v>
      </c>
      <c r="H110" s="48" t="str">
        <f>IFERROR(VLOOKUP(C110,Sheet7!E:O,11,0),"")</f>
        <v xml:space="preserve"> 200m 自由形</v>
      </c>
    </row>
    <row r="111" spans="3:8" x14ac:dyDescent="0.15">
      <c r="C111" s="24">
        <f t="shared" si="2"/>
        <v>571</v>
      </c>
      <c r="D111" s="32">
        <f>IFERROR(テーブル_Swim014[[#This Row],[選手番号]],"")</f>
        <v>571</v>
      </c>
      <c r="E111" s="28" t="str">
        <f>IFERROR(VLOOKUP(C111,Sheet3!A:H,8,0),"")</f>
        <v xml:space="preserve">ﾌｨｯﾀ重信        </v>
      </c>
      <c r="F111" s="29" t="str">
        <f t="shared" si="3"/>
        <v xml:space="preserve">川添　美結  </v>
      </c>
      <c r="G111" s="30" t="str">
        <f>IFERROR(VLOOKUP(C111,Sheet3!A:H,3,0),"")</f>
        <v xml:space="preserve">川添　美結                    </v>
      </c>
      <c r="H111" s="48" t="str">
        <f>IFERROR(VLOOKUP(C111,Sheet7!E:O,11,0),"")</f>
        <v xml:space="preserve"> 200m 個人メドレー</v>
      </c>
    </row>
    <row r="112" spans="3:8" x14ac:dyDescent="0.15">
      <c r="C112" s="24">
        <f t="shared" si="2"/>
        <v>572</v>
      </c>
      <c r="D112" s="32">
        <f>IFERROR(テーブル_Swim014[[#This Row],[選手番号]],"")</f>
        <v>572</v>
      </c>
      <c r="E112" s="28" t="str">
        <f>IFERROR(VLOOKUP(C112,Sheet3!A:H,8,0),"")</f>
        <v xml:space="preserve">ﾌｨｯﾀ重信        </v>
      </c>
      <c r="F112" s="29" t="str">
        <f t="shared" si="3"/>
        <v xml:space="preserve">参川　莉子  </v>
      </c>
      <c r="G112" s="30" t="str">
        <f>IFERROR(VLOOKUP(C112,Sheet3!A:H,3,0),"")</f>
        <v xml:space="preserve">参川　莉子                    </v>
      </c>
      <c r="H112" s="48" t="str">
        <f>IFERROR(VLOOKUP(C112,Sheet7!E:O,11,0),"")</f>
        <v xml:space="preserve">  50m バタフライ</v>
      </c>
    </row>
    <row r="113" spans="3:8" x14ac:dyDescent="0.15">
      <c r="C113" s="24">
        <f t="shared" si="2"/>
        <v>573</v>
      </c>
      <c r="D113" s="32">
        <f>IFERROR(テーブル_Swim014[[#This Row],[選手番号]],"")</f>
        <v>573</v>
      </c>
      <c r="E113" s="28" t="str">
        <f>IFERROR(VLOOKUP(C113,Sheet3!A:H,8,0),"")</f>
        <v xml:space="preserve">ﾌｨｯﾀ重信        </v>
      </c>
      <c r="F113" s="29" t="str">
        <f t="shared" si="3"/>
        <v xml:space="preserve">参川　莉子  </v>
      </c>
      <c r="G113" s="30" t="str">
        <f>IFERROR(VLOOKUP(C113,Sheet3!A:H,3,0),"")</f>
        <v xml:space="preserve">参川　莉子                    </v>
      </c>
      <c r="H113" s="48" t="str">
        <f>IFERROR(VLOOKUP(C113,Sheet7!E:O,11,0),"")</f>
        <v xml:space="preserve"> 100m 平泳ぎ</v>
      </c>
    </row>
    <row r="114" spans="3:8" x14ac:dyDescent="0.15">
      <c r="C114" s="24">
        <f t="shared" si="2"/>
        <v>574</v>
      </c>
      <c r="D114" s="32">
        <f>IFERROR(テーブル_Swim014[[#This Row],[選手番号]],"")</f>
        <v>574</v>
      </c>
      <c r="E114" s="28" t="str">
        <f>IFERROR(VLOOKUP(C114,Sheet3!A:H,8,0),"")</f>
        <v xml:space="preserve">ﾌｨｯﾀ重信        </v>
      </c>
      <c r="F114" s="29" t="str">
        <f t="shared" si="3"/>
        <v xml:space="preserve">中田　律子  </v>
      </c>
      <c r="G114" s="30" t="str">
        <f>IFERROR(VLOOKUP(C114,Sheet3!A:H,3,0),"")</f>
        <v xml:space="preserve">中田　律子                    </v>
      </c>
      <c r="H114" s="48" t="str">
        <f>IFERROR(VLOOKUP(C114,Sheet7!E:O,11,0),"")</f>
        <v xml:space="preserve">  50m バタフライ</v>
      </c>
    </row>
    <row r="115" spans="3:8" x14ac:dyDescent="0.15">
      <c r="C115" s="24">
        <f t="shared" si="2"/>
        <v>575</v>
      </c>
      <c r="D115" s="32">
        <f>IFERROR(テーブル_Swim014[[#This Row],[選手番号]],"")</f>
        <v>575</v>
      </c>
      <c r="E115" s="28" t="str">
        <f>IFERROR(VLOOKUP(C115,Sheet3!A:H,8,0),"")</f>
        <v xml:space="preserve">ﾌｨｯﾀ重信        </v>
      </c>
      <c r="F115" s="29" t="str">
        <f t="shared" si="3"/>
        <v xml:space="preserve">中田　律子  </v>
      </c>
      <c r="G115" s="30" t="str">
        <f>IFERROR(VLOOKUP(C115,Sheet3!A:H,3,0),"")</f>
        <v xml:space="preserve">中田　律子                    </v>
      </c>
      <c r="H115" s="48" t="str">
        <f>IFERROR(VLOOKUP(C115,Sheet7!E:O,11,0),"")</f>
        <v xml:space="preserve"> 100m バタフライ</v>
      </c>
    </row>
    <row r="116" spans="3:8" x14ac:dyDescent="0.15">
      <c r="C116" s="24">
        <f t="shared" si="2"/>
        <v>576</v>
      </c>
      <c r="D116" s="32">
        <f>IFERROR(テーブル_Swim014[[#This Row],[選手番号]],"")</f>
        <v>576</v>
      </c>
      <c r="E116" s="28" t="str">
        <f>IFERROR(VLOOKUP(C116,Sheet3!A:H,8,0),"")</f>
        <v xml:space="preserve">ﾌｨｯﾀ重信        </v>
      </c>
      <c r="F116" s="29" t="str">
        <f t="shared" si="3"/>
        <v xml:space="preserve">斧　　美咲  </v>
      </c>
      <c r="G116" s="30" t="str">
        <f>IFERROR(VLOOKUP(C116,Sheet3!A:H,3,0),"")</f>
        <v xml:space="preserve">斧　　美咲                    </v>
      </c>
      <c r="H116" s="48" t="str">
        <f>IFERROR(VLOOKUP(C116,Sheet7!E:O,11,0),"")</f>
        <v xml:space="preserve">  50m 自由形</v>
      </c>
    </row>
    <row r="117" spans="3:8" x14ac:dyDescent="0.15">
      <c r="C117" s="24">
        <f t="shared" si="2"/>
        <v>577</v>
      </c>
      <c r="D117" s="32">
        <f>IFERROR(テーブル_Swim014[[#This Row],[選手番号]],"")</f>
        <v>577</v>
      </c>
      <c r="E117" s="28" t="str">
        <f>IFERROR(VLOOKUP(C117,Sheet3!A:H,8,0),"")</f>
        <v xml:space="preserve">ﾌｨｯﾀ重信        </v>
      </c>
      <c r="F117" s="29" t="str">
        <f t="shared" si="3"/>
        <v xml:space="preserve">斧　　美咲  </v>
      </c>
      <c r="G117" s="30" t="str">
        <f>IFERROR(VLOOKUP(C117,Sheet3!A:H,3,0),"")</f>
        <v xml:space="preserve">斧　　美咲                    </v>
      </c>
      <c r="H117" s="48" t="str">
        <f>IFERROR(VLOOKUP(C117,Sheet7!E:O,11,0),"")</f>
        <v xml:space="preserve">  50m 背泳ぎ</v>
      </c>
    </row>
    <row r="118" spans="3:8" x14ac:dyDescent="0.15">
      <c r="C118" s="24">
        <f t="shared" si="2"/>
        <v>578</v>
      </c>
      <c r="D118" s="32">
        <f>IFERROR(テーブル_Swim014[[#This Row],[選手番号]],"")</f>
        <v>578</v>
      </c>
      <c r="E118" s="28" t="str">
        <f>IFERROR(VLOOKUP(C118,Sheet3!A:H,8,0),"")</f>
        <v xml:space="preserve">ﾌｨｯﾀ重信        </v>
      </c>
      <c r="F118" s="29" t="str">
        <f t="shared" si="3"/>
        <v xml:space="preserve">宮岡　　優  </v>
      </c>
      <c r="G118" s="30" t="str">
        <f>IFERROR(VLOOKUP(C118,Sheet3!A:H,3,0),"")</f>
        <v xml:space="preserve">宮岡　　優                    </v>
      </c>
      <c r="H118" s="48" t="str">
        <f>IFERROR(VLOOKUP(C118,Sheet7!E:O,11,0),"")</f>
        <v xml:space="preserve">  50m 平泳ぎ</v>
      </c>
    </row>
    <row r="119" spans="3:8" x14ac:dyDescent="0.15">
      <c r="C119" s="24">
        <f t="shared" si="2"/>
        <v>579</v>
      </c>
      <c r="D119" s="32">
        <f>IFERROR(テーブル_Swim014[[#This Row],[選手番号]],"")</f>
        <v>579</v>
      </c>
      <c r="E119" s="28" t="str">
        <f>IFERROR(VLOOKUP(C119,Sheet3!A:H,8,0),"")</f>
        <v xml:space="preserve">ﾌｨｯﾀ重信        </v>
      </c>
      <c r="F119" s="29" t="str">
        <f t="shared" si="3"/>
        <v xml:space="preserve">小糸　凛子  </v>
      </c>
      <c r="G119" s="30" t="str">
        <f>IFERROR(VLOOKUP(C119,Sheet3!A:H,3,0),"")</f>
        <v xml:space="preserve">小糸　凛子                    </v>
      </c>
      <c r="H119" s="48" t="str">
        <f>IFERROR(VLOOKUP(C119,Sheet7!E:O,11,0),"")</f>
        <v xml:space="preserve">  50m 自由形</v>
      </c>
    </row>
    <row r="120" spans="3:8" x14ac:dyDescent="0.15">
      <c r="C120" s="24">
        <f t="shared" si="2"/>
        <v>580</v>
      </c>
      <c r="D120" s="32">
        <f>IFERROR(テーブル_Swim014[[#This Row],[選手番号]],"")</f>
        <v>580</v>
      </c>
      <c r="E120" s="28" t="str">
        <f>IFERROR(VLOOKUP(C120,Sheet3!A:H,8,0),"")</f>
        <v xml:space="preserve">ﾌｨｯﾀ重信        </v>
      </c>
      <c r="F120" s="29" t="str">
        <f t="shared" si="3"/>
        <v xml:space="preserve">小糸　凛子  </v>
      </c>
      <c r="G120" s="30" t="str">
        <f>IFERROR(VLOOKUP(C120,Sheet3!A:H,3,0),"")</f>
        <v xml:space="preserve">小糸　凛子                    </v>
      </c>
      <c r="H120" s="48" t="str">
        <f>IFERROR(VLOOKUP(C120,Sheet7!E:O,11,0),"")</f>
        <v xml:space="preserve">  50m 背泳ぎ</v>
      </c>
    </row>
    <row r="121" spans="3:8" x14ac:dyDescent="0.15">
      <c r="C121" s="24">
        <f t="shared" si="2"/>
        <v>581</v>
      </c>
      <c r="D121" s="32">
        <f>IFERROR(テーブル_Swim014[[#This Row],[選手番号]],"")</f>
        <v>581</v>
      </c>
      <c r="E121" s="28" t="str">
        <f>IFERROR(VLOOKUP(C121,Sheet3!A:H,8,0),"")</f>
        <v xml:space="preserve">ﾌｨｯﾀ重信        </v>
      </c>
      <c r="F121" s="29" t="str">
        <f t="shared" si="3"/>
        <v xml:space="preserve">小糸　凛子  </v>
      </c>
      <c r="G121" s="30" t="str">
        <f>IFERROR(VLOOKUP(C121,Sheet3!A:H,3,0),"")</f>
        <v xml:space="preserve">小糸　凛子                    </v>
      </c>
      <c r="H121" s="48" t="str">
        <f>IFERROR(VLOOKUP(C121,Sheet7!E:O,11,0),"")</f>
        <v xml:space="preserve"> 200m 個人メドレー</v>
      </c>
    </row>
    <row r="122" spans="3:8" x14ac:dyDescent="0.15">
      <c r="C122" s="24">
        <f t="shared" si="2"/>
        <v>582</v>
      </c>
      <c r="D122" s="32">
        <f>IFERROR(テーブル_Swim014[[#This Row],[選手番号]],"")</f>
        <v>582</v>
      </c>
      <c r="E122" s="28" t="str">
        <f>IFERROR(VLOOKUP(C122,Sheet3!A:H,8,0),"")</f>
        <v xml:space="preserve">ﾌｨｯﾀ重信        </v>
      </c>
      <c r="F122" s="29" t="str">
        <f t="shared" si="3"/>
        <v xml:space="preserve">小糸　凛子  </v>
      </c>
      <c r="G122" s="30" t="str">
        <f>IFERROR(VLOOKUP(C122,Sheet3!A:H,3,0),"")</f>
        <v xml:space="preserve">小糸　凛子                    </v>
      </c>
      <c r="H122" s="48" t="str">
        <f>IFERROR(VLOOKUP(C122,Sheet7!E:O,11,0),"")</f>
        <v xml:space="preserve">  50m 平泳ぎ</v>
      </c>
    </row>
    <row r="123" spans="3:8" x14ac:dyDescent="0.15">
      <c r="C123" s="24">
        <f t="shared" si="2"/>
        <v>583</v>
      </c>
      <c r="D123" s="32">
        <f>IFERROR(テーブル_Swim014[[#This Row],[選手番号]],"")</f>
        <v>583</v>
      </c>
      <c r="E123" s="28" t="str">
        <f>IFERROR(VLOOKUP(C123,Sheet3!A:H,8,0),"")</f>
        <v xml:space="preserve">ﾌｨｯﾀ重信        </v>
      </c>
      <c r="F123" s="29" t="str">
        <f t="shared" si="3"/>
        <v xml:space="preserve">神野　心愛  </v>
      </c>
      <c r="G123" s="30" t="str">
        <f>IFERROR(VLOOKUP(C123,Sheet3!A:H,3,0),"")</f>
        <v xml:space="preserve">神野　心愛                    </v>
      </c>
      <c r="H123" s="48" t="str">
        <f>IFERROR(VLOOKUP(C123,Sheet7!E:O,11,0),"")</f>
        <v xml:space="preserve">  50m 自由形</v>
      </c>
    </row>
    <row r="124" spans="3:8" x14ac:dyDescent="0.15">
      <c r="C124" s="24">
        <f t="shared" si="2"/>
        <v>584</v>
      </c>
      <c r="D124" s="32">
        <f>IFERROR(テーブル_Swim014[[#This Row],[選手番号]],"")</f>
        <v>584</v>
      </c>
      <c r="E124" s="28" t="str">
        <f>IFERROR(VLOOKUP(C124,Sheet3!A:H,8,0),"")</f>
        <v xml:space="preserve">ﾌｨｯﾀ重信        </v>
      </c>
      <c r="F124" s="29" t="str">
        <f t="shared" si="3"/>
        <v xml:space="preserve">神野　心愛  </v>
      </c>
      <c r="G124" s="30" t="str">
        <f>IFERROR(VLOOKUP(C124,Sheet3!A:H,3,0),"")</f>
        <v xml:space="preserve">神野　心愛                    </v>
      </c>
      <c r="H124" s="48" t="str">
        <f>IFERROR(VLOOKUP(C124,Sheet7!E:O,11,0),"")</f>
        <v xml:space="preserve">  50m 平泳ぎ</v>
      </c>
    </row>
    <row r="125" spans="3:8" x14ac:dyDescent="0.15">
      <c r="C125" s="24">
        <f t="shared" si="2"/>
        <v>585</v>
      </c>
      <c r="D125" s="32">
        <f>IFERROR(テーブル_Swim014[[#This Row],[選手番号]],"")</f>
        <v>585</v>
      </c>
      <c r="E125" s="28" t="str">
        <f>IFERROR(VLOOKUP(C125,Sheet3!A:H,8,0),"")</f>
        <v xml:space="preserve">ﾌｨｯﾀ重信        </v>
      </c>
      <c r="F125" s="29" t="str">
        <f t="shared" si="3"/>
        <v xml:space="preserve">神野　心愛  </v>
      </c>
      <c r="G125" s="30" t="str">
        <f>IFERROR(VLOOKUP(C125,Sheet3!A:H,3,0),"")</f>
        <v xml:space="preserve">神野　心愛                    </v>
      </c>
      <c r="H125" s="48" t="str">
        <f>IFERROR(VLOOKUP(C125,Sheet7!E:O,11,0),"")</f>
        <v xml:space="preserve"> 200m 個人メドレー</v>
      </c>
    </row>
    <row r="126" spans="3:8" x14ac:dyDescent="0.15">
      <c r="C126" s="24">
        <f t="shared" si="2"/>
        <v>586</v>
      </c>
      <c r="D126" s="32">
        <f>IFERROR(テーブル_Swim014[[#This Row],[選手番号]],"")</f>
        <v>586</v>
      </c>
      <c r="E126" s="28" t="str">
        <f>IFERROR(VLOOKUP(C126,Sheet3!A:H,8,0),"")</f>
        <v xml:space="preserve">ﾌｨｯﾀ重信        </v>
      </c>
      <c r="F126" s="29" t="str">
        <f t="shared" si="3"/>
        <v xml:space="preserve">上杉　菜桜  </v>
      </c>
      <c r="G126" s="30" t="str">
        <f>IFERROR(VLOOKUP(C126,Sheet3!A:H,3,0),"")</f>
        <v xml:space="preserve">上杉　菜桜                    </v>
      </c>
      <c r="H126" s="48" t="str">
        <f>IFERROR(VLOOKUP(C126,Sheet7!E:O,11,0),"")</f>
        <v xml:space="preserve">  50m バタフライ</v>
      </c>
    </row>
    <row r="127" spans="3:8" x14ac:dyDescent="0.15">
      <c r="C127" s="24">
        <f t="shared" si="2"/>
        <v>587</v>
      </c>
      <c r="D127" s="32">
        <f>IFERROR(テーブル_Swim014[[#This Row],[選手番号]],"")</f>
        <v>587</v>
      </c>
      <c r="E127" s="28" t="str">
        <f>IFERROR(VLOOKUP(C127,Sheet3!A:H,8,0),"")</f>
        <v xml:space="preserve">ﾌｨｯﾀ重信        </v>
      </c>
      <c r="F127" s="29" t="str">
        <f t="shared" si="3"/>
        <v xml:space="preserve">小田　花純  </v>
      </c>
      <c r="G127" s="30" t="str">
        <f>IFERROR(VLOOKUP(C127,Sheet3!A:H,3,0),"")</f>
        <v xml:space="preserve">小田　花純                    </v>
      </c>
      <c r="H127" s="48" t="str">
        <f>IFERROR(VLOOKUP(C127,Sheet7!E:O,11,0),"")</f>
        <v xml:space="preserve">  50m 背泳ぎ</v>
      </c>
    </row>
    <row r="128" spans="3:8" x14ac:dyDescent="0.15">
      <c r="C128" s="24">
        <f t="shared" si="2"/>
        <v>588</v>
      </c>
      <c r="D128" s="32">
        <f>IFERROR(テーブル_Swim014[[#This Row],[選手番号]],"")</f>
        <v>588</v>
      </c>
      <c r="E128" s="28" t="str">
        <f>IFERROR(VLOOKUP(C128,Sheet3!A:H,8,0),"")</f>
        <v xml:space="preserve">ﾌｨｯﾀ重信        </v>
      </c>
      <c r="F128" s="29" t="str">
        <f t="shared" si="3"/>
        <v xml:space="preserve">小田　花純  </v>
      </c>
      <c r="G128" s="30" t="str">
        <f>IFERROR(VLOOKUP(C128,Sheet3!A:H,3,0),"")</f>
        <v xml:space="preserve">小田　花純                    </v>
      </c>
      <c r="H128" s="48" t="str">
        <f>IFERROR(VLOOKUP(C128,Sheet7!E:O,11,0),"")</f>
        <v xml:space="preserve"> 100m 背泳ぎ</v>
      </c>
    </row>
    <row r="129" spans="3:8" x14ac:dyDescent="0.15">
      <c r="C129" s="24">
        <f t="shared" si="2"/>
        <v>589</v>
      </c>
      <c r="D129" s="32">
        <f>IFERROR(テーブル_Swim014[[#This Row],[選手番号]],"")</f>
        <v>589</v>
      </c>
      <c r="E129" s="28" t="str">
        <f>IFERROR(VLOOKUP(C129,Sheet3!A:H,8,0),"")</f>
        <v xml:space="preserve">ﾌｨｯﾀ重信        </v>
      </c>
      <c r="F129" s="29" t="str">
        <f t="shared" si="3"/>
        <v xml:space="preserve">小田　花純  </v>
      </c>
      <c r="G129" s="30" t="str">
        <f>IFERROR(VLOOKUP(C129,Sheet3!A:H,3,0),"")</f>
        <v xml:space="preserve">小田　花純                    </v>
      </c>
      <c r="H129" s="48" t="str">
        <f>IFERROR(VLOOKUP(C129,Sheet7!E:O,11,0),"")</f>
        <v xml:space="preserve">  50m 自由形</v>
      </c>
    </row>
    <row r="130" spans="3:8" x14ac:dyDescent="0.15">
      <c r="C130" s="24">
        <f t="shared" ref="C130:C193" si="4">IF(AND(D130=""),"",D130)</f>
        <v>590</v>
      </c>
      <c r="D130" s="32">
        <f>IFERROR(テーブル_Swim014[[#This Row],[選手番号]],"")</f>
        <v>590</v>
      </c>
      <c r="E130" s="28" t="str">
        <f>IFERROR(VLOOKUP(C130,Sheet3!A:H,8,0),"")</f>
        <v xml:space="preserve">ﾌｨｯﾀ重信        </v>
      </c>
      <c r="F130" s="29" t="str">
        <f t="shared" ref="F130:F193" si="5">MID(G130,1,7)</f>
        <v xml:space="preserve">和田　芽依  </v>
      </c>
      <c r="G130" s="30" t="str">
        <f>IFERROR(VLOOKUP(C130,Sheet3!A:H,3,0),"")</f>
        <v xml:space="preserve">和田　芽依                    </v>
      </c>
      <c r="H130" s="48" t="str">
        <f>IFERROR(VLOOKUP(C130,Sheet7!E:O,11,0),"")</f>
        <v xml:space="preserve">  50m 背泳ぎ</v>
      </c>
    </row>
    <row r="131" spans="3:8" x14ac:dyDescent="0.15">
      <c r="C131" s="24">
        <f t="shared" si="4"/>
        <v>591</v>
      </c>
      <c r="D131" s="32">
        <f>IFERROR(テーブル_Swim014[[#This Row],[選手番号]],"")</f>
        <v>591</v>
      </c>
      <c r="E131" s="28" t="str">
        <f>IFERROR(VLOOKUP(C131,Sheet3!A:H,8,0),"")</f>
        <v xml:space="preserve">ﾌｨｯﾀ重信        </v>
      </c>
      <c r="F131" s="29" t="str">
        <f t="shared" si="5"/>
        <v xml:space="preserve">和田　芽依  </v>
      </c>
      <c r="G131" s="30" t="str">
        <f>IFERROR(VLOOKUP(C131,Sheet3!A:H,3,0),"")</f>
        <v xml:space="preserve">和田　芽依                    </v>
      </c>
      <c r="H131" s="48" t="str">
        <f>IFERROR(VLOOKUP(C131,Sheet7!E:O,11,0),"")</f>
        <v xml:space="preserve">  50m 平泳ぎ</v>
      </c>
    </row>
    <row r="132" spans="3:8" x14ac:dyDescent="0.15">
      <c r="C132" s="24">
        <f t="shared" si="4"/>
        <v>592</v>
      </c>
      <c r="D132" s="32">
        <f>IFERROR(テーブル_Swim014[[#This Row],[選手番号]],"")</f>
        <v>592</v>
      </c>
      <c r="E132" s="28" t="str">
        <f>IFERROR(VLOOKUP(C132,Sheet3!A:H,8,0),"")</f>
        <v xml:space="preserve">ﾌｨｯﾀ重信        </v>
      </c>
      <c r="F132" s="29" t="str">
        <f t="shared" si="5"/>
        <v xml:space="preserve">田中　莉菜  </v>
      </c>
      <c r="G132" s="30" t="str">
        <f>IFERROR(VLOOKUP(C132,Sheet3!A:H,3,0),"")</f>
        <v xml:space="preserve">田中　莉菜                    </v>
      </c>
      <c r="H132" s="48" t="str">
        <f>IFERROR(VLOOKUP(C132,Sheet7!E:O,11,0),"")</f>
        <v xml:space="preserve">  50m 自由形</v>
      </c>
    </row>
    <row r="133" spans="3:8" x14ac:dyDescent="0.15">
      <c r="C133" s="24">
        <f t="shared" si="4"/>
        <v>593</v>
      </c>
      <c r="D133" s="32">
        <f>IFERROR(テーブル_Swim014[[#This Row],[選手番号]],"")</f>
        <v>593</v>
      </c>
      <c r="E133" s="28" t="str">
        <f>IFERROR(VLOOKUP(C133,Sheet3!A:H,8,0),"")</f>
        <v xml:space="preserve">ﾌｨｯﾀ重信        </v>
      </c>
      <c r="F133" s="29" t="str">
        <f t="shared" si="5"/>
        <v xml:space="preserve">田中　莉菜  </v>
      </c>
      <c r="G133" s="30" t="str">
        <f>IFERROR(VLOOKUP(C133,Sheet3!A:H,3,0),"")</f>
        <v xml:space="preserve">田中　莉菜                    </v>
      </c>
      <c r="H133" s="48" t="str">
        <f>IFERROR(VLOOKUP(C133,Sheet7!E:O,11,0),"")</f>
        <v xml:space="preserve">  50m バタフライ</v>
      </c>
    </row>
    <row r="134" spans="3:8" x14ac:dyDescent="0.15">
      <c r="C134" s="24">
        <f t="shared" si="4"/>
        <v>594</v>
      </c>
      <c r="D134" s="32">
        <f>IFERROR(テーブル_Swim014[[#This Row],[選手番号]],"")</f>
        <v>594</v>
      </c>
      <c r="E134" s="28" t="str">
        <f>IFERROR(VLOOKUP(C134,Sheet3!A:H,8,0),"")</f>
        <v xml:space="preserve">ﾌｨｯﾀ重信        </v>
      </c>
      <c r="F134" s="29" t="str">
        <f t="shared" si="5"/>
        <v xml:space="preserve">黒島　美波  </v>
      </c>
      <c r="G134" s="30" t="str">
        <f>IFERROR(VLOOKUP(C134,Sheet3!A:H,3,0),"")</f>
        <v xml:space="preserve">黒島　美波                    </v>
      </c>
      <c r="H134" s="48" t="str">
        <f>IFERROR(VLOOKUP(C134,Sheet7!E:O,11,0),"")</f>
        <v xml:space="preserve">  25m 背泳ぎ</v>
      </c>
    </row>
    <row r="135" spans="3:8" x14ac:dyDescent="0.15">
      <c r="C135" s="24">
        <f t="shared" si="4"/>
        <v>595</v>
      </c>
      <c r="D135" s="32">
        <f>IFERROR(テーブル_Swim014[[#This Row],[選手番号]],"")</f>
        <v>595</v>
      </c>
      <c r="E135" s="28" t="str">
        <f>IFERROR(VLOOKUP(C135,Sheet3!A:H,8,0),"")</f>
        <v xml:space="preserve">ﾌｨｯﾀ重信        </v>
      </c>
      <c r="F135" s="29" t="str">
        <f t="shared" si="5"/>
        <v xml:space="preserve">黒島　美波  </v>
      </c>
      <c r="G135" s="30" t="str">
        <f>IFERROR(VLOOKUP(C135,Sheet3!A:H,3,0),"")</f>
        <v xml:space="preserve">黒島　美波                    </v>
      </c>
      <c r="H135" s="48" t="str">
        <f>IFERROR(VLOOKUP(C135,Sheet7!E:O,11,0),"")</f>
        <v xml:space="preserve">  25m 平泳ぎ</v>
      </c>
    </row>
    <row r="136" spans="3:8" x14ac:dyDescent="0.15">
      <c r="C136" s="24">
        <f t="shared" si="4"/>
        <v>596</v>
      </c>
      <c r="D136" s="32">
        <f>IFERROR(テーブル_Swim014[[#This Row],[選手番号]],"")</f>
        <v>596</v>
      </c>
      <c r="E136" s="28" t="str">
        <f>IFERROR(VLOOKUP(C136,Sheet3!A:H,8,0),"")</f>
        <v xml:space="preserve">ﾌｨｯﾀ重信        </v>
      </c>
      <c r="F136" s="29" t="str">
        <f t="shared" si="5"/>
        <v xml:space="preserve">大石　千尋  </v>
      </c>
      <c r="G136" s="30" t="str">
        <f>IFERROR(VLOOKUP(C136,Sheet3!A:H,3,0),"")</f>
        <v xml:space="preserve">大石　千尋                    </v>
      </c>
      <c r="H136" s="48" t="str">
        <f>IFERROR(VLOOKUP(C136,Sheet7!E:O,11,0),"")</f>
        <v xml:space="preserve"> 100m 個人メドレー</v>
      </c>
    </row>
    <row r="137" spans="3:8" x14ac:dyDescent="0.15">
      <c r="C137" s="24">
        <f t="shared" si="4"/>
        <v>597</v>
      </c>
      <c r="D137" s="32">
        <f>IFERROR(テーブル_Swim014[[#This Row],[選手番号]],"")</f>
        <v>597</v>
      </c>
      <c r="E137" s="28" t="str">
        <f>IFERROR(VLOOKUP(C137,Sheet3!A:H,8,0),"")</f>
        <v xml:space="preserve">ﾌｨｯﾀ重信        </v>
      </c>
      <c r="F137" s="29" t="str">
        <f t="shared" si="5"/>
        <v xml:space="preserve">大石　千尋  </v>
      </c>
      <c r="G137" s="30" t="str">
        <f>IFERROR(VLOOKUP(C137,Sheet3!A:H,3,0),"")</f>
        <v xml:space="preserve">大石　千尋                    </v>
      </c>
      <c r="H137" s="48" t="str">
        <f>IFERROR(VLOOKUP(C137,Sheet7!E:O,11,0),"")</f>
        <v xml:space="preserve">  50m 背泳ぎ</v>
      </c>
    </row>
    <row r="138" spans="3:8" x14ac:dyDescent="0.15">
      <c r="C138" s="24">
        <f t="shared" si="4"/>
        <v>598</v>
      </c>
      <c r="D138" s="32">
        <f>IFERROR(テーブル_Swim014[[#This Row],[選手番号]],"")</f>
        <v>598</v>
      </c>
      <c r="E138" s="28" t="str">
        <f>IFERROR(VLOOKUP(C138,Sheet3!A:H,8,0),"")</f>
        <v xml:space="preserve">ﾌｨｯﾀ重信        </v>
      </c>
      <c r="F138" s="29" t="str">
        <f t="shared" si="5"/>
        <v xml:space="preserve">大石　千尋  </v>
      </c>
      <c r="G138" s="30" t="str">
        <f>IFERROR(VLOOKUP(C138,Sheet3!A:H,3,0),"")</f>
        <v xml:space="preserve">大石　千尋                    </v>
      </c>
      <c r="H138" s="48" t="str">
        <f>IFERROR(VLOOKUP(C138,Sheet7!E:O,11,0),"")</f>
        <v xml:space="preserve">  50m 平泳ぎ</v>
      </c>
    </row>
    <row r="139" spans="3:8" x14ac:dyDescent="0.15">
      <c r="C139" s="24">
        <f t="shared" si="4"/>
        <v>599</v>
      </c>
      <c r="D139" s="32">
        <f>IFERROR(テーブル_Swim014[[#This Row],[選手番号]],"")</f>
        <v>599</v>
      </c>
      <c r="E139" s="28" t="str">
        <f>IFERROR(VLOOKUP(C139,Sheet3!A:H,8,0),"")</f>
        <v xml:space="preserve">ﾌｨｯﾀ重信        </v>
      </c>
      <c r="F139" s="29" t="str">
        <f t="shared" si="5"/>
        <v xml:space="preserve">大石　千尋  </v>
      </c>
      <c r="G139" s="30" t="str">
        <f>IFERROR(VLOOKUP(C139,Sheet3!A:H,3,0),"")</f>
        <v xml:space="preserve">大石　千尋                    </v>
      </c>
      <c r="H139" s="48" t="str">
        <f>IFERROR(VLOOKUP(C139,Sheet7!E:O,11,0),"")</f>
        <v xml:space="preserve">  50m バタフライ</v>
      </c>
    </row>
    <row r="140" spans="3:8" x14ac:dyDescent="0.15">
      <c r="C140" s="24">
        <f t="shared" si="4"/>
        <v>600</v>
      </c>
      <c r="D140" s="32">
        <f>IFERROR(テーブル_Swim014[[#This Row],[選手番号]],"")</f>
        <v>600</v>
      </c>
      <c r="E140" s="28" t="str">
        <f>IFERROR(VLOOKUP(C140,Sheet3!A:H,8,0),"")</f>
        <v xml:space="preserve">ﾌｨｯﾀ重信        </v>
      </c>
      <c r="F140" s="29" t="str">
        <f t="shared" si="5"/>
        <v xml:space="preserve">大石　千尋  </v>
      </c>
      <c r="G140" s="30" t="str">
        <f>IFERROR(VLOOKUP(C140,Sheet3!A:H,3,0),"")</f>
        <v xml:space="preserve">大石　千尋                    </v>
      </c>
      <c r="H140" s="48" t="str">
        <f>IFERROR(VLOOKUP(C140,Sheet7!E:O,11,0),"")</f>
        <v xml:space="preserve">  50m 自由形</v>
      </c>
    </row>
    <row r="141" spans="3:8" x14ac:dyDescent="0.15">
      <c r="C141" s="24">
        <f t="shared" si="4"/>
        <v>601</v>
      </c>
      <c r="D141" s="32">
        <f>IFERROR(テーブル_Swim014[[#This Row],[選手番号]],"")</f>
        <v>601</v>
      </c>
      <c r="E141" s="28" t="str">
        <f>IFERROR(VLOOKUP(C141,Sheet3!A:H,8,0),"")</f>
        <v xml:space="preserve">ﾌｨｯﾀ重信        </v>
      </c>
      <c r="F141" s="29" t="str">
        <f t="shared" si="5"/>
        <v xml:space="preserve">渡部　仁絵  </v>
      </c>
      <c r="G141" s="30" t="str">
        <f>IFERROR(VLOOKUP(C141,Sheet3!A:H,3,0),"")</f>
        <v xml:space="preserve">渡部　仁絵                    </v>
      </c>
      <c r="H141" s="48" t="str">
        <f>IFERROR(VLOOKUP(C141,Sheet7!E:O,11,0),"")</f>
        <v xml:space="preserve">  50m 自由形</v>
      </c>
    </row>
    <row r="142" spans="3:8" x14ac:dyDescent="0.15">
      <c r="C142" s="24">
        <f t="shared" si="4"/>
        <v>602</v>
      </c>
      <c r="D142" s="32">
        <f>IFERROR(テーブル_Swim014[[#This Row],[選手番号]],"")</f>
        <v>602</v>
      </c>
      <c r="E142" s="28" t="str">
        <f>IFERROR(VLOOKUP(C142,Sheet3!A:H,8,0),"")</f>
        <v xml:space="preserve">ﾌｨｯﾀ重信        </v>
      </c>
      <c r="F142" s="29" t="str">
        <f t="shared" si="5"/>
        <v xml:space="preserve">渡部　仁絵  </v>
      </c>
      <c r="G142" s="30" t="str">
        <f>IFERROR(VLOOKUP(C142,Sheet3!A:H,3,0),"")</f>
        <v xml:space="preserve">渡部　仁絵                    </v>
      </c>
      <c r="H142" s="48" t="str">
        <f>IFERROR(VLOOKUP(C142,Sheet7!E:O,11,0),"")</f>
        <v xml:space="preserve">  50m バタフライ</v>
      </c>
    </row>
    <row r="143" spans="3:8" x14ac:dyDescent="0.15">
      <c r="C143" s="24">
        <f t="shared" si="4"/>
        <v>603</v>
      </c>
      <c r="D143" s="32">
        <f>IFERROR(テーブル_Swim014[[#This Row],[選手番号]],"")</f>
        <v>603</v>
      </c>
      <c r="E143" s="28" t="str">
        <f>IFERROR(VLOOKUP(C143,Sheet3!A:H,8,0),"")</f>
        <v xml:space="preserve">ﾌｨｯﾀ重信        </v>
      </c>
      <c r="F143" s="29" t="str">
        <f t="shared" si="5"/>
        <v xml:space="preserve">渡部　仁絵  </v>
      </c>
      <c r="G143" s="30" t="str">
        <f>IFERROR(VLOOKUP(C143,Sheet3!A:H,3,0),"")</f>
        <v xml:space="preserve">渡部　仁絵                    </v>
      </c>
      <c r="H143" s="48" t="str">
        <f>IFERROR(VLOOKUP(C143,Sheet7!E:O,11,0),"")</f>
        <v xml:space="preserve">  50m 平泳ぎ</v>
      </c>
    </row>
    <row r="144" spans="3:8" x14ac:dyDescent="0.15">
      <c r="C144" s="24">
        <f t="shared" si="4"/>
        <v>604</v>
      </c>
      <c r="D144" s="32">
        <f>IFERROR(テーブル_Swim014[[#This Row],[選手番号]],"")</f>
        <v>604</v>
      </c>
      <c r="E144" s="28" t="str">
        <f>IFERROR(VLOOKUP(C144,Sheet3!A:H,8,0),"")</f>
        <v xml:space="preserve">ﾌｨｯﾀ重信        </v>
      </c>
      <c r="F144" s="29" t="str">
        <f t="shared" si="5"/>
        <v xml:space="preserve">田中　伶奈  </v>
      </c>
      <c r="G144" s="30" t="str">
        <f>IFERROR(VLOOKUP(C144,Sheet3!A:H,3,0),"")</f>
        <v xml:space="preserve">田中　伶奈                    </v>
      </c>
      <c r="H144" s="48" t="str">
        <f>IFERROR(VLOOKUP(C144,Sheet7!E:O,11,0),"")</f>
        <v xml:space="preserve">  50m 背泳ぎ</v>
      </c>
    </row>
    <row r="145" spans="3:8" x14ac:dyDescent="0.15">
      <c r="C145" s="24">
        <f t="shared" si="4"/>
        <v>605</v>
      </c>
      <c r="D145" s="32">
        <f>IFERROR(テーブル_Swim014[[#This Row],[選手番号]],"")</f>
        <v>605</v>
      </c>
      <c r="E145" s="28" t="str">
        <f>IFERROR(VLOOKUP(C145,Sheet3!A:H,8,0),"")</f>
        <v xml:space="preserve">ﾌｨｯﾀ重信        </v>
      </c>
      <c r="F145" s="29" t="str">
        <f t="shared" si="5"/>
        <v xml:space="preserve">田中　伶奈  </v>
      </c>
      <c r="G145" s="30" t="str">
        <f>IFERROR(VLOOKUP(C145,Sheet3!A:H,3,0),"")</f>
        <v xml:space="preserve">田中　伶奈                    </v>
      </c>
      <c r="H145" s="48" t="str">
        <f>IFERROR(VLOOKUP(C145,Sheet7!E:O,11,0),"")</f>
        <v xml:space="preserve">  50m 平泳ぎ</v>
      </c>
    </row>
    <row r="146" spans="3:8" x14ac:dyDescent="0.15">
      <c r="C146" s="24">
        <f t="shared" si="4"/>
        <v>606</v>
      </c>
      <c r="D146" s="32">
        <f>IFERROR(テーブル_Swim014[[#This Row],[選手番号]],"")</f>
        <v>606</v>
      </c>
      <c r="E146" s="28" t="str">
        <f>IFERROR(VLOOKUP(C146,Sheet3!A:H,8,0),"")</f>
        <v xml:space="preserve">ﾌｨｯﾀ重信        </v>
      </c>
      <c r="F146" s="29" t="str">
        <f t="shared" si="5"/>
        <v xml:space="preserve">田中　伶奈  </v>
      </c>
      <c r="G146" s="30" t="str">
        <f>IFERROR(VLOOKUP(C146,Sheet3!A:H,3,0),"")</f>
        <v xml:space="preserve">田中　伶奈                    </v>
      </c>
      <c r="H146" s="48" t="str">
        <f>IFERROR(VLOOKUP(C146,Sheet7!E:O,11,0),"")</f>
        <v xml:space="preserve">  50m 自由形</v>
      </c>
    </row>
    <row r="147" spans="3:8" x14ac:dyDescent="0.15">
      <c r="C147" s="24">
        <f t="shared" si="4"/>
        <v>607</v>
      </c>
      <c r="D147" s="32">
        <f>IFERROR(テーブル_Swim014[[#This Row],[選手番号]],"")</f>
        <v>607</v>
      </c>
      <c r="E147" s="28" t="str">
        <f>IFERROR(VLOOKUP(C147,Sheet3!A:H,8,0),"")</f>
        <v xml:space="preserve">ﾌｨｯﾀ重信        </v>
      </c>
      <c r="F147" s="29" t="str">
        <f t="shared" si="5"/>
        <v xml:space="preserve">田丸　咲花  </v>
      </c>
      <c r="G147" s="30" t="str">
        <f>IFERROR(VLOOKUP(C147,Sheet3!A:H,3,0),"")</f>
        <v xml:space="preserve">田丸　咲花                    </v>
      </c>
      <c r="H147" s="48" t="str">
        <f>IFERROR(VLOOKUP(C147,Sheet7!E:O,11,0),"")</f>
        <v xml:space="preserve">  50m 背泳ぎ</v>
      </c>
    </row>
    <row r="148" spans="3:8" x14ac:dyDescent="0.15">
      <c r="C148" s="24">
        <f t="shared" si="4"/>
        <v>608</v>
      </c>
      <c r="D148" s="32">
        <f>IFERROR(テーブル_Swim014[[#This Row],[選手番号]],"")</f>
        <v>608</v>
      </c>
      <c r="E148" s="28" t="str">
        <f>IFERROR(VLOOKUP(C148,Sheet3!A:H,8,0),"")</f>
        <v xml:space="preserve">ﾌｨｯﾀ重信        </v>
      </c>
      <c r="F148" s="29" t="str">
        <f t="shared" si="5"/>
        <v xml:space="preserve">田丸　咲花  </v>
      </c>
      <c r="G148" s="30" t="str">
        <f>IFERROR(VLOOKUP(C148,Sheet3!A:H,3,0),"")</f>
        <v xml:space="preserve">田丸　咲花                    </v>
      </c>
      <c r="H148" s="48" t="str">
        <f>IFERROR(VLOOKUP(C148,Sheet7!E:O,11,0),"")</f>
        <v xml:space="preserve">  50m 自由形</v>
      </c>
    </row>
    <row r="149" spans="3:8" x14ac:dyDescent="0.15">
      <c r="C149" s="24">
        <f t="shared" si="4"/>
        <v>609</v>
      </c>
      <c r="D149" s="32">
        <f>IFERROR(テーブル_Swim014[[#This Row],[選手番号]],"")</f>
        <v>609</v>
      </c>
      <c r="E149" s="28" t="str">
        <f>IFERROR(VLOOKUP(C149,Sheet3!A:H,8,0),"")</f>
        <v xml:space="preserve">ﾌｨｯﾀ重信        </v>
      </c>
      <c r="F149" s="29" t="str">
        <f t="shared" si="5"/>
        <v xml:space="preserve">中島　千里  </v>
      </c>
      <c r="G149" s="30" t="str">
        <f>IFERROR(VLOOKUP(C149,Sheet3!A:H,3,0),"")</f>
        <v xml:space="preserve">中島　千里                    </v>
      </c>
      <c r="H149" s="48" t="str">
        <f>IFERROR(VLOOKUP(C149,Sheet7!E:O,11,0),"")</f>
        <v xml:space="preserve">  25m 自由形</v>
      </c>
    </row>
    <row r="150" spans="3:8" x14ac:dyDescent="0.15">
      <c r="C150" s="24">
        <f t="shared" si="4"/>
        <v>610</v>
      </c>
      <c r="D150" s="32">
        <f>IFERROR(テーブル_Swim014[[#This Row],[選手番号]],"")</f>
        <v>610</v>
      </c>
      <c r="E150" s="28" t="str">
        <f>IFERROR(VLOOKUP(C150,Sheet3!A:H,8,0),"")</f>
        <v xml:space="preserve">ﾌｨｯﾀ重信        </v>
      </c>
      <c r="F150" s="29" t="str">
        <f t="shared" si="5"/>
        <v xml:space="preserve">前川　　楓  </v>
      </c>
      <c r="G150" s="30" t="str">
        <f>IFERROR(VLOOKUP(C150,Sheet3!A:H,3,0),"")</f>
        <v xml:space="preserve">前川　　楓                    </v>
      </c>
      <c r="H150" s="48" t="str">
        <f>IFERROR(VLOOKUP(C150,Sheet7!E:O,11,0),"")</f>
        <v xml:space="preserve">  25m 平泳ぎ</v>
      </c>
    </row>
    <row r="151" spans="3:8" x14ac:dyDescent="0.15">
      <c r="C151" s="24">
        <f t="shared" si="4"/>
        <v>611</v>
      </c>
      <c r="D151" s="32">
        <f>IFERROR(テーブル_Swim014[[#This Row],[選手番号]],"")</f>
        <v>611</v>
      </c>
      <c r="E151" s="28" t="str">
        <f>IFERROR(VLOOKUP(C151,Sheet3!A:H,8,0),"")</f>
        <v xml:space="preserve">ﾌｨｯﾀ重信        </v>
      </c>
      <c r="F151" s="29" t="str">
        <f t="shared" si="5"/>
        <v xml:space="preserve">髙橋　希光  </v>
      </c>
      <c r="G151" s="30" t="str">
        <f>IFERROR(VLOOKUP(C151,Sheet3!A:H,3,0),"")</f>
        <v xml:space="preserve">髙橋　希光                    </v>
      </c>
      <c r="H151" s="48" t="str">
        <f>IFERROR(VLOOKUP(C151,Sheet7!E:O,11,0),"")</f>
        <v xml:space="preserve">  25m 背泳ぎ</v>
      </c>
    </row>
    <row r="152" spans="3:8" x14ac:dyDescent="0.15">
      <c r="C152" s="24">
        <f t="shared" si="4"/>
        <v>612</v>
      </c>
      <c r="D152" s="32">
        <f>IFERROR(テーブル_Swim014[[#This Row],[選手番号]],"")</f>
        <v>612</v>
      </c>
      <c r="E152" s="28" t="str">
        <f>IFERROR(VLOOKUP(C152,Sheet3!A:H,8,0),"")</f>
        <v xml:space="preserve">ﾌｨｯﾀ重信        </v>
      </c>
      <c r="F152" s="29" t="str">
        <f t="shared" si="5"/>
        <v xml:space="preserve">髙橋　希光  </v>
      </c>
      <c r="G152" s="30" t="str">
        <f>IFERROR(VLOOKUP(C152,Sheet3!A:H,3,0),"")</f>
        <v xml:space="preserve">髙橋　希光                    </v>
      </c>
      <c r="H152" s="48" t="str">
        <f>IFERROR(VLOOKUP(C152,Sheet7!E:O,11,0),"")</f>
        <v xml:space="preserve">  50m 自由形</v>
      </c>
    </row>
    <row r="153" spans="3:8" x14ac:dyDescent="0.15">
      <c r="C153" s="24">
        <f t="shared" si="4"/>
        <v>613</v>
      </c>
      <c r="D153" s="32">
        <f>IFERROR(テーブル_Swim014[[#This Row],[選手番号]],"")</f>
        <v>613</v>
      </c>
      <c r="E153" s="28" t="str">
        <f>IFERROR(VLOOKUP(C153,Sheet3!A:H,8,0),"")</f>
        <v xml:space="preserve">ﾌｨｯﾀ重信        </v>
      </c>
      <c r="F153" s="29" t="str">
        <f t="shared" si="5"/>
        <v xml:space="preserve">小田　　楓  </v>
      </c>
      <c r="G153" s="30" t="str">
        <f>IFERROR(VLOOKUP(C153,Sheet3!A:H,3,0),"")</f>
        <v xml:space="preserve">小田　　楓                    </v>
      </c>
      <c r="H153" s="48" t="str">
        <f>IFERROR(VLOOKUP(C153,Sheet7!E:O,11,0),"")</f>
        <v xml:space="preserve">  50m バタフライ</v>
      </c>
    </row>
    <row r="154" spans="3:8" x14ac:dyDescent="0.15">
      <c r="C154" s="24">
        <f t="shared" si="4"/>
        <v>614</v>
      </c>
      <c r="D154" s="32">
        <f>IFERROR(テーブル_Swim014[[#This Row],[選手番号]],"")</f>
        <v>614</v>
      </c>
      <c r="E154" s="28" t="str">
        <f>IFERROR(VLOOKUP(C154,Sheet3!A:H,8,0),"")</f>
        <v xml:space="preserve">ﾌｨｯﾀ重信        </v>
      </c>
      <c r="F154" s="29" t="str">
        <f t="shared" si="5"/>
        <v xml:space="preserve">小田　　楓  </v>
      </c>
      <c r="G154" s="30" t="str">
        <f>IFERROR(VLOOKUP(C154,Sheet3!A:H,3,0),"")</f>
        <v xml:space="preserve">小田　　楓                    </v>
      </c>
      <c r="H154" s="48" t="str">
        <f>IFERROR(VLOOKUP(C154,Sheet7!E:O,11,0),"")</f>
        <v xml:space="preserve">  50m 平泳ぎ</v>
      </c>
    </row>
    <row r="155" spans="3:8" x14ac:dyDescent="0.15">
      <c r="C155" s="24">
        <f t="shared" si="4"/>
        <v>615</v>
      </c>
      <c r="D155" s="32">
        <f>IFERROR(テーブル_Swim014[[#This Row],[選手番号]],"")</f>
        <v>615</v>
      </c>
      <c r="E155" s="28" t="str">
        <f>IFERROR(VLOOKUP(C155,Sheet3!A:H,8,0),"")</f>
        <v xml:space="preserve">ﾌｨｯﾀ重信        </v>
      </c>
      <c r="F155" s="29" t="str">
        <f t="shared" si="5"/>
        <v xml:space="preserve">小田　　楓  </v>
      </c>
      <c r="G155" s="30" t="str">
        <f>IFERROR(VLOOKUP(C155,Sheet3!A:H,3,0),"")</f>
        <v xml:space="preserve">小田　　楓                    </v>
      </c>
      <c r="H155" s="48" t="str">
        <f>IFERROR(VLOOKUP(C155,Sheet7!E:O,11,0),"")</f>
        <v xml:space="preserve">  50m 自由形</v>
      </c>
    </row>
    <row r="156" spans="3:8" x14ac:dyDescent="0.15">
      <c r="C156" s="24">
        <f t="shared" si="4"/>
        <v>616</v>
      </c>
      <c r="D156" s="32">
        <f>IFERROR(テーブル_Swim014[[#This Row],[選手番号]],"")</f>
        <v>616</v>
      </c>
      <c r="E156" s="28" t="str">
        <f>IFERROR(VLOOKUP(C156,Sheet3!A:H,8,0),"")</f>
        <v>ﾌｨｯﾀ重信</v>
      </c>
      <c r="F156" s="29" t="str">
        <f t="shared" si="5"/>
        <v>渡部　美仁</v>
      </c>
      <c r="G156" s="30" t="str">
        <f>IFERROR(VLOOKUP(C156,Sheet3!A:H,3,0),"")</f>
        <v>渡部　美仁</v>
      </c>
      <c r="H156" s="48" t="str">
        <f>IFERROR(VLOOKUP(C156,Sheet7!E:O,11,0),"")</f>
        <v xml:space="preserve">  50m 自由形</v>
      </c>
    </row>
    <row r="157" spans="3:8" x14ac:dyDescent="0.15">
      <c r="C157" s="24">
        <f t="shared" si="4"/>
        <v>617</v>
      </c>
      <c r="D157" s="32">
        <f>IFERROR(テーブル_Swim014[[#This Row],[選手番号]],"")</f>
        <v>617</v>
      </c>
      <c r="E157" s="28" t="str">
        <f>IFERROR(VLOOKUP(C157,Sheet3!A:H,8,0),"")</f>
        <v>ﾌｨｯﾀ重信</v>
      </c>
      <c r="F157" s="29" t="str">
        <f t="shared" si="5"/>
        <v>渡部　美仁</v>
      </c>
      <c r="G157" s="30" t="str">
        <f>IFERROR(VLOOKUP(C157,Sheet3!A:H,3,0),"")</f>
        <v>渡部　美仁</v>
      </c>
      <c r="H157" s="48" t="str">
        <f>IFERROR(VLOOKUP(C157,Sheet7!E:O,11,0),"")</f>
        <v xml:space="preserve">  25m 背泳ぎ</v>
      </c>
    </row>
    <row r="158" spans="3:8" x14ac:dyDescent="0.15">
      <c r="C158" s="24">
        <f t="shared" si="4"/>
        <v>618</v>
      </c>
      <c r="D158" s="32">
        <f>IFERROR(テーブル_Swim014[[#This Row],[選手番号]],"")</f>
        <v>618</v>
      </c>
      <c r="E158" s="28" t="str">
        <f>IFERROR(VLOOKUP(C158,Sheet3!A:H,8,0),"")</f>
        <v xml:space="preserve">ﾌｨｯﾀ重信        </v>
      </c>
      <c r="F158" s="29" t="str">
        <f t="shared" si="5"/>
        <v xml:space="preserve">髙橋　昂大  </v>
      </c>
      <c r="G158" s="30" t="str">
        <f>IFERROR(VLOOKUP(C158,Sheet3!A:H,3,0),"")</f>
        <v xml:space="preserve">髙橋　昂大                    </v>
      </c>
      <c r="H158" s="48" t="str">
        <f>IFERROR(VLOOKUP(C158,Sheet7!E:O,11,0),"")</f>
        <v xml:space="preserve"> 100m 平泳ぎ</v>
      </c>
    </row>
    <row r="159" spans="3:8" x14ac:dyDescent="0.15">
      <c r="C159" s="24">
        <f t="shared" si="4"/>
        <v>619</v>
      </c>
      <c r="D159" s="32">
        <f>IFERROR(テーブル_Swim014[[#This Row],[選手番号]],"")</f>
        <v>619</v>
      </c>
      <c r="E159" s="28" t="str">
        <f>IFERROR(VLOOKUP(C159,Sheet3!A:H,8,0),"")</f>
        <v xml:space="preserve">ﾌｨｯﾀ重信        </v>
      </c>
      <c r="F159" s="29" t="str">
        <f t="shared" si="5"/>
        <v xml:space="preserve">髙橋　昂大  </v>
      </c>
      <c r="G159" s="30" t="str">
        <f>IFERROR(VLOOKUP(C159,Sheet3!A:H,3,0),"")</f>
        <v xml:space="preserve">髙橋　昂大                    </v>
      </c>
      <c r="H159" s="48" t="str">
        <f>IFERROR(VLOOKUP(C159,Sheet7!E:O,11,0),"")</f>
        <v xml:space="preserve"> 200m 平泳ぎ</v>
      </c>
    </row>
    <row r="160" spans="3:8" x14ac:dyDescent="0.15">
      <c r="C160" s="24">
        <f t="shared" si="4"/>
        <v>620</v>
      </c>
      <c r="D160" s="32">
        <f>IFERROR(テーブル_Swim014[[#This Row],[選手番号]],"")</f>
        <v>620</v>
      </c>
      <c r="E160" s="28" t="str">
        <f>IFERROR(VLOOKUP(C160,Sheet3!A:H,8,0),"")</f>
        <v xml:space="preserve">ﾌｨｯﾀ重信        </v>
      </c>
      <c r="F160" s="29" t="str">
        <f t="shared" si="5"/>
        <v xml:space="preserve">山田　航平  </v>
      </c>
      <c r="G160" s="30" t="str">
        <f>IFERROR(VLOOKUP(C160,Sheet3!A:H,3,0),"")</f>
        <v xml:space="preserve">山田　航平                    </v>
      </c>
      <c r="H160" s="48" t="str">
        <f>IFERROR(VLOOKUP(C160,Sheet7!E:O,11,0),"")</f>
        <v xml:space="preserve">  50m 自由形</v>
      </c>
    </row>
    <row r="161" spans="3:8" x14ac:dyDescent="0.15">
      <c r="C161" s="24">
        <f t="shared" si="4"/>
        <v>621</v>
      </c>
      <c r="D161" s="32">
        <f>IFERROR(テーブル_Swim014[[#This Row],[選手番号]],"")</f>
        <v>621</v>
      </c>
      <c r="E161" s="28" t="str">
        <f>IFERROR(VLOOKUP(C161,Sheet3!A:H,8,0),"")</f>
        <v xml:space="preserve">ﾌｨｯﾀ重信        </v>
      </c>
      <c r="F161" s="29" t="str">
        <f t="shared" si="5"/>
        <v xml:space="preserve">山田　航平  </v>
      </c>
      <c r="G161" s="30" t="str">
        <f>IFERROR(VLOOKUP(C161,Sheet3!A:H,3,0),"")</f>
        <v xml:space="preserve">山田　航平                    </v>
      </c>
      <c r="H161" s="48" t="str">
        <f>IFERROR(VLOOKUP(C161,Sheet7!E:O,11,0),"")</f>
        <v xml:space="preserve"> 100m 自由形</v>
      </c>
    </row>
    <row r="162" spans="3:8" x14ac:dyDescent="0.15">
      <c r="C162" s="24">
        <f t="shared" si="4"/>
        <v>622</v>
      </c>
      <c r="D162" s="32">
        <f>IFERROR(テーブル_Swim014[[#This Row],[選手番号]],"")</f>
        <v>622</v>
      </c>
      <c r="E162" s="28" t="str">
        <f>IFERROR(VLOOKUP(C162,Sheet3!A:H,8,0),"")</f>
        <v xml:space="preserve">ﾌｨｯﾀ重信        </v>
      </c>
      <c r="F162" s="29" t="str">
        <f t="shared" si="5"/>
        <v xml:space="preserve">山田　航平  </v>
      </c>
      <c r="G162" s="30" t="str">
        <f>IFERROR(VLOOKUP(C162,Sheet3!A:H,3,0),"")</f>
        <v xml:space="preserve">山田　航平                    </v>
      </c>
      <c r="H162" s="48" t="str">
        <f>IFERROR(VLOOKUP(C162,Sheet7!E:O,11,0),"")</f>
        <v xml:space="preserve"> 200m 自由形</v>
      </c>
    </row>
    <row r="163" spans="3:8" x14ac:dyDescent="0.15">
      <c r="C163" s="24">
        <f t="shared" si="4"/>
        <v>623</v>
      </c>
      <c r="D163" s="32">
        <f>IFERROR(テーブル_Swim014[[#This Row],[選手番号]],"")</f>
        <v>623</v>
      </c>
      <c r="E163" s="28" t="str">
        <f>IFERROR(VLOOKUP(C163,Sheet3!A:H,8,0),"")</f>
        <v xml:space="preserve">ﾌｨｯﾀ重信        </v>
      </c>
      <c r="F163" s="29" t="str">
        <f t="shared" si="5"/>
        <v xml:space="preserve">北脇　雄大  </v>
      </c>
      <c r="G163" s="30" t="str">
        <f>IFERROR(VLOOKUP(C163,Sheet3!A:H,3,0),"")</f>
        <v xml:space="preserve">北脇　雄大                    </v>
      </c>
      <c r="H163" s="48" t="str">
        <f>IFERROR(VLOOKUP(C163,Sheet7!E:O,11,0),"")</f>
        <v xml:space="preserve"> 200m 個人メドレー</v>
      </c>
    </row>
    <row r="164" spans="3:8" x14ac:dyDescent="0.15">
      <c r="C164" s="24">
        <f t="shared" si="4"/>
        <v>624</v>
      </c>
      <c r="D164" s="32">
        <f>IFERROR(テーブル_Swim014[[#This Row],[選手番号]],"")</f>
        <v>624</v>
      </c>
      <c r="E164" s="28" t="str">
        <f>IFERROR(VLOOKUP(C164,Sheet3!A:H,8,0),"")</f>
        <v xml:space="preserve">ﾌｨｯﾀ重信        </v>
      </c>
      <c r="F164" s="29" t="str">
        <f t="shared" si="5"/>
        <v xml:space="preserve">北脇　雄大  </v>
      </c>
      <c r="G164" s="30" t="str">
        <f>IFERROR(VLOOKUP(C164,Sheet3!A:H,3,0),"")</f>
        <v xml:space="preserve">北脇　雄大                    </v>
      </c>
      <c r="H164" s="48" t="str">
        <f>IFERROR(VLOOKUP(C164,Sheet7!E:O,11,0),"")</f>
        <v xml:space="preserve"> 100m 平泳ぎ</v>
      </c>
    </row>
    <row r="165" spans="3:8" x14ac:dyDescent="0.15">
      <c r="C165" s="24">
        <f t="shared" si="4"/>
        <v>625</v>
      </c>
      <c r="D165" s="32">
        <f>IFERROR(テーブル_Swim014[[#This Row],[選手番号]],"")</f>
        <v>625</v>
      </c>
      <c r="E165" s="28" t="str">
        <f>IFERROR(VLOOKUP(C165,Sheet3!A:H,8,0),"")</f>
        <v xml:space="preserve">ﾌｨｯﾀ重信        </v>
      </c>
      <c r="F165" s="29" t="str">
        <f t="shared" si="5"/>
        <v xml:space="preserve">北脇　雄大  </v>
      </c>
      <c r="G165" s="30" t="str">
        <f>IFERROR(VLOOKUP(C165,Sheet3!A:H,3,0),"")</f>
        <v xml:space="preserve">北脇　雄大                    </v>
      </c>
      <c r="H165" s="48" t="str">
        <f>IFERROR(VLOOKUP(C165,Sheet7!E:O,11,0),"")</f>
        <v xml:space="preserve">  50m 自由形</v>
      </c>
    </row>
    <row r="166" spans="3:8" x14ac:dyDescent="0.15">
      <c r="C166" s="24">
        <f t="shared" si="4"/>
        <v>626</v>
      </c>
      <c r="D166" s="32">
        <f>IFERROR(テーブル_Swim014[[#This Row],[選手番号]],"")</f>
        <v>626</v>
      </c>
      <c r="E166" s="28" t="str">
        <f>IFERROR(VLOOKUP(C166,Sheet3!A:H,8,0),"")</f>
        <v xml:space="preserve">ﾌｨｯﾀ重信        </v>
      </c>
      <c r="F166" s="29" t="str">
        <f t="shared" si="5"/>
        <v xml:space="preserve">安永　　櫂  </v>
      </c>
      <c r="G166" s="30" t="str">
        <f>IFERROR(VLOOKUP(C166,Sheet3!A:H,3,0),"")</f>
        <v xml:space="preserve">安永　　櫂                    </v>
      </c>
      <c r="H166" s="48" t="str">
        <f>IFERROR(VLOOKUP(C166,Sheet7!E:O,11,0),"")</f>
        <v xml:space="preserve">  50m 平泳ぎ</v>
      </c>
    </row>
    <row r="167" spans="3:8" x14ac:dyDescent="0.15">
      <c r="C167" s="24">
        <f t="shared" si="4"/>
        <v>627</v>
      </c>
      <c r="D167" s="32">
        <f>IFERROR(テーブル_Swim014[[#This Row],[選手番号]],"")</f>
        <v>627</v>
      </c>
      <c r="E167" s="28" t="str">
        <f>IFERROR(VLOOKUP(C167,Sheet3!A:H,8,0),"")</f>
        <v xml:space="preserve">ﾌｨｯﾀ重信        </v>
      </c>
      <c r="F167" s="29" t="str">
        <f t="shared" si="5"/>
        <v xml:space="preserve">安永　　櫂  </v>
      </c>
      <c r="G167" s="30" t="str">
        <f>IFERROR(VLOOKUP(C167,Sheet3!A:H,3,0),"")</f>
        <v xml:space="preserve">安永　　櫂                    </v>
      </c>
      <c r="H167" s="48" t="str">
        <f>IFERROR(VLOOKUP(C167,Sheet7!E:O,11,0),"")</f>
        <v xml:space="preserve">  50m 自由形</v>
      </c>
    </row>
    <row r="168" spans="3:8" x14ac:dyDescent="0.15">
      <c r="C168" s="24">
        <f t="shared" si="4"/>
        <v>628</v>
      </c>
      <c r="D168" s="32">
        <f>IFERROR(テーブル_Swim014[[#This Row],[選手番号]],"")</f>
        <v>628</v>
      </c>
      <c r="E168" s="28" t="str">
        <f>IFERROR(VLOOKUP(C168,Sheet3!A:H,8,0),"")</f>
        <v xml:space="preserve">ﾌｨｯﾀ重信        </v>
      </c>
      <c r="F168" s="29" t="str">
        <f t="shared" si="5"/>
        <v xml:space="preserve">安永　　櫂  </v>
      </c>
      <c r="G168" s="30" t="str">
        <f>IFERROR(VLOOKUP(C168,Sheet3!A:H,3,0),"")</f>
        <v xml:space="preserve">安永　　櫂                    </v>
      </c>
      <c r="H168" s="48" t="str">
        <f>IFERROR(VLOOKUP(C168,Sheet7!E:O,11,0),"")</f>
        <v xml:space="preserve"> 100m 平泳ぎ</v>
      </c>
    </row>
    <row r="169" spans="3:8" x14ac:dyDescent="0.15">
      <c r="C169" s="24">
        <f t="shared" si="4"/>
        <v>629</v>
      </c>
      <c r="D169" s="32">
        <f>IFERROR(テーブル_Swim014[[#This Row],[選手番号]],"")</f>
        <v>629</v>
      </c>
      <c r="E169" s="28" t="str">
        <f>IFERROR(VLOOKUP(C169,Sheet3!A:H,8,0),"")</f>
        <v xml:space="preserve">ﾌｨｯﾀ重信        </v>
      </c>
      <c r="F169" s="29" t="str">
        <f t="shared" si="5"/>
        <v xml:space="preserve">十亀　優哉  </v>
      </c>
      <c r="G169" s="30" t="str">
        <f>IFERROR(VLOOKUP(C169,Sheet3!A:H,3,0),"")</f>
        <v xml:space="preserve">十亀　優哉                    </v>
      </c>
      <c r="H169" s="48" t="str">
        <f>IFERROR(VLOOKUP(C169,Sheet7!E:O,11,0),"")</f>
        <v xml:space="preserve">  50m 平泳ぎ</v>
      </c>
    </row>
    <row r="170" spans="3:8" x14ac:dyDescent="0.15">
      <c r="C170" s="24">
        <f t="shared" si="4"/>
        <v>630</v>
      </c>
      <c r="D170" s="32">
        <f>IFERROR(テーブル_Swim014[[#This Row],[選手番号]],"")</f>
        <v>630</v>
      </c>
      <c r="E170" s="28" t="str">
        <f>IFERROR(VLOOKUP(C170,Sheet3!A:H,8,0),"")</f>
        <v xml:space="preserve">ﾌｨｯﾀ重信        </v>
      </c>
      <c r="F170" s="29" t="str">
        <f t="shared" si="5"/>
        <v xml:space="preserve">十亀　優哉  </v>
      </c>
      <c r="G170" s="30" t="str">
        <f>IFERROR(VLOOKUP(C170,Sheet3!A:H,3,0),"")</f>
        <v xml:space="preserve">十亀　優哉                    </v>
      </c>
      <c r="H170" s="48" t="str">
        <f>IFERROR(VLOOKUP(C170,Sheet7!E:O,11,0),"")</f>
        <v xml:space="preserve"> 100m 平泳ぎ</v>
      </c>
    </row>
    <row r="171" spans="3:8" x14ac:dyDescent="0.15">
      <c r="C171" s="24">
        <f t="shared" si="4"/>
        <v>631</v>
      </c>
      <c r="D171" s="32">
        <f>IFERROR(テーブル_Swim014[[#This Row],[選手番号]],"")</f>
        <v>631</v>
      </c>
      <c r="E171" s="28" t="str">
        <f>IFERROR(VLOOKUP(C171,Sheet3!A:H,8,0),"")</f>
        <v xml:space="preserve">ﾌｨｯﾀ重信        </v>
      </c>
      <c r="F171" s="29" t="str">
        <f t="shared" si="5"/>
        <v xml:space="preserve">十亀　優哉  </v>
      </c>
      <c r="G171" s="30" t="str">
        <f>IFERROR(VLOOKUP(C171,Sheet3!A:H,3,0),"")</f>
        <v xml:space="preserve">十亀　優哉                    </v>
      </c>
      <c r="H171" s="48" t="str">
        <f>IFERROR(VLOOKUP(C171,Sheet7!E:O,11,0),"")</f>
        <v xml:space="preserve"> 200m 個人メドレー</v>
      </c>
    </row>
    <row r="172" spans="3:8" x14ac:dyDescent="0.15">
      <c r="C172" s="24">
        <f t="shared" si="4"/>
        <v>632</v>
      </c>
      <c r="D172" s="32">
        <f>IFERROR(テーブル_Swim014[[#This Row],[選手番号]],"")</f>
        <v>632</v>
      </c>
      <c r="E172" s="28" t="str">
        <f>IFERROR(VLOOKUP(C172,Sheet3!A:H,8,0),"")</f>
        <v xml:space="preserve">ﾌｨｯﾀ重信        </v>
      </c>
      <c r="F172" s="29" t="str">
        <f t="shared" si="5"/>
        <v xml:space="preserve">児島　煌大  </v>
      </c>
      <c r="G172" s="30" t="str">
        <f>IFERROR(VLOOKUP(C172,Sheet3!A:H,3,0),"")</f>
        <v xml:space="preserve">児島　煌大                    </v>
      </c>
      <c r="H172" s="48" t="str">
        <f>IFERROR(VLOOKUP(C172,Sheet7!E:O,11,0),"")</f>
        <v xml:space="preserve">  50m 背泳ぎ</v>
      </c>
    </row>
    <row r="173" spans="3:8" x14ac:dyDescent="0.15">
      <c r="C173" s="24">
        <f t="shared" si="4"/>
        <v>633</v>
      </c>
      <c r="D173" s="32">
        <f>IFERROR(テーブル_Swim014[[#This Row],[選手番号]],"")</f>
        <v>633</v>
      </c>
      <c r="E173" s="28" t="str">
        <f>IFERROR(VLOOKUP(C173,Sheet3!A:H,8,0),"")</f>
        <v xml:space="preserve">ﾌｨｯﾀ重信        </v>
      </c>
      <c r="F173" s="29" t="str">
        <f t="shared" si="5"/>
        <v xml:space="preserve">児島　煌大  </v>
      </c>
      <c r="G173" s="30" t="str">
        <f>IFERROR(VLOOKUP(C173,Sheet3!A:H,3,0),"")</f>
        <v xml:space="preserve">児島　煌大                    </v>
      </c>
      <c r="H173" s="48" t="str">
        <f>IFERROR(VLOOKUP(C173,Sheet7!E:O,11,0),"")</f>
        <v xml:space="preserve"> 100m 自由形</v>
      </c>
    </row>
    <row r="174" spans="3:8" x14ac:dyDescent="0.15">
      <c r="C174" s="24">
        <f t="shared" si="4"/>
        <v>634</v>
      </c>
      <c r="D174" s="32">
        <f>IFERROR(テーブル_Swim014[[#This Row],[選手番号]],"")</f>
        <v>634</v>
      </c>
      <c r="E174" s="28" t="str">
        <f>IFERROR(VLOOKUP(C174,Sheet3!A:H,8,0),"")</f>
        <v xml:space="preserve">ﾌｨｯﾀ重信        </v>
      </c>
      <c r="F174" s="29" t="str">
        <f t="shared" si="5"/>
        <v xml:space="preserve">松浦　　蒼  </v>
      </c>
      <c r="G174" s="30" t="str">
        <f>IFERROR(VLOOKUP(C174,Sheet3!A:H,3,0),"")</f>
        <v xml:space="preserve">松浦　　蒼                    </v>
      </c>
      <c r="H174" s="48" t="str">
        <f>IFERROR(VLOOKUP(C174,Sheet7!E:O,11,0),"")</f>
        <v xml:space="preserve"> 100m 自由形</v>
      </c>
    </row>
    <row r="175" spans="3:8" x14ac:dyDescent="0.15">
      <c r="C175" s="24">
        <f t="shared" si="4"/>
        <v>635</v>
      </c>
      <c r="D175" s="32">
        <f>IFERROR(テーブル_Swim014[[#This Row],[選手番号]],"")</f>
        <v>635</v>
      </c>
      <c r="E175" s="28" t="str">
        <f>IFERROR(VLOOKUP(C175,Sheet3!A:H,8,0),"")</f>
        <v xml:space="preserve">ﾌｨｯﾀ重信        </v>
      </c>
      <c r="F175" s="29" t="str">
        <f t="shared" si="5"/>
        <v xml:space="preserve">松浦　　蒼  </v>
      </c>
      <c r="G175" s="30" t="str">
        <f>IFERROR(VLOOKUP(C175,Sheet3!A:H,3,0),"")</f>
        <v xml:space="preserve">松浦　　蒼                    </v>
      </c>
      <c r="H175" s="48" t="str">
        <f>IFERROR(VLOOKUP(C175,Sheet7!E:O,11,0),"")</f>
        <v xml:space="preserve"> 100m 平泳ぎ</v>
      </c>
    </row>
    <row r="176" spans="3:8" x14ac:dyDescent="0.15">
      <c r="C176" s="24">
        <f t="shared" si="4"/>
        <v>636</v>
      </c>
      <c r="D176" s="32">
        <f>IFERROR(テーブル_Swim014[[#This Row],[選手番号]],"")</f>
        <v>636</v>
      </c>
      <c r="E176" s="28" t="str">
        <f>IFERROR(VLOOKUP(C176,Sheet3!A:H,8,0),"")</f>
        <v xml:space="preserve">ﾌｨｯﾀ重信        </v>
      </c>
      <c r="F176" s="29" t="str">
        <f t="shared" si="5"/>
        <v xml:space="preserve">松浦　　蒼  </v>
      </c>
      <c r="G176" s="30" t="str">
        <f>IFERROR(VLOOKUP(C176,Sheet3!A:H,3,0),"")</f>
        <v xml:space="preserve">松浦　　蒼                    </v>
      </c>
      <c r="H176" s="48" t="str">
        <f>IFERROR(VLOOKUP(C176,Sheet7!E:O,11,0),"")</f>
        <v xml:space="preserve">  50m バタフライ</v>
      </c>
    </row>
    <row r="177" spans="3:8" x14ac:dyDescent="0.15">
      <c r="C177" s="24">
        <f t="shared" si="4"/>
        <v>637</v>
      </c>
      <c r="D177" s="32">
        <f>IFERROR(テーブル_Swim014[[#This Row],[選手番号]],"")</f>
        <v>637</v>
      </c>
      <c r="E177" s="28" t="str">
        <f>IFERROR(VLOOKUP(C177,Sheet3!A:H,8,0),"")</f>
        <v xml:space="preserve">ﾌｨｯﾀ重信        </v>
      </c>
      <c r="F177" s="29" t="str">
        <f t="shared" si="5"/>
        <v xml:space="preserve">松浦　　蒼  </v>
      </c>
      <c r="G177" s="30" t="str">
        <f>IFERROR(VLOOKUP(C177,Sheet3!A:H,3,0),"")</f>
        <v xml:space="preserve">松浦　　蒼                    </v>
      </c>
      <c r="H177" s="48" t="str">
        <f>IFERROR(VLOOKUP(C177,Sheet7!E:O,11,0),"")</f>
        <v xml:space="preserve"> 200m 個人メドレー</v>
      </c>
    </row>
    <row r="178" spans="3:8" x14ac:dyDescent="0.15">
      <c r="C178" s="24">
        <f t="shared" si="4"/>
        <v>638</v>
      </c>
      <c r="D178" s="32">
        <f>IFERROR(テーブル_Swim014[[#This Row],[選手番号]],"")</f>
        <v>638</v>
      </c>
      <c r="E178" s="28" t="str">
        <f>IFERROR(VLOOKUP(C178,Sheet3!A:H,8,0),"")</f>
        <v xml:space="preserve">ﾌｨｯﾀ重信        </v>
      </c>
      <c r="F178" s="29" t="str">
        <f t="shared" si="5"/>
        <v xml:space="preserve">長野　篤生  </v>
      </c>
      <c r="G178" s="30" t="str">
        <f>IFERROR(VLOOKUP(C178,Sheet3!A:H,3,0),"")</f>
        <v xml:space="preserve">長野　篤生                    </v>
      </c>
      <c r="H178" s="48" t="str">
        <f>IFERROR(VLOOKUP(C178,Sheet7!E:O,11,0),"")</f>
        <v xml:space="preserve"> 100m 個人メドレー</v>
      </c>
    </row>
    <row r="179" spans="3:8" x14ac:dyDescent="0.15">
      <c r="C179" s="24">
        <f t="shared" si="4"/>
        <v>639</v>
      </c>
      <c r="D179" s="32">
        <f>IFERROR(テーブル_Swim014[[#This Row],[選手番号]],"")</f>
        <v>639</v>
      </c>
      <c r="E179" s="28" t="str">
        <f>IFERROR(VLOOKUP(C179,Sheet3!A:H,8,0),"")</f>
        <v xml:space="preserve">ﾌｨｯﾀ重信        </v>
      </c>
      <c r="F179" s="29" t="str">
        <f t="shared" si="5"/>
        <v xml:space="preserve">長野　篤生  </v>
      </c>
      <c r="G179" s="30" t="str">
        <f>IFERROR(VLOOKUP(C179,Sheet3!A:H,3,0),"")</f>
        <v xml:space="preserve">長野　篤生                    </v>
      </c>
      <c r="H179" s="48" t="str">
        <f>IFERROR(VLOOKUP(C179,Sheet7!E:O,11,0),"")</f>
        <v xml:space="preserve">  50m バタフライ</v>
      </c>
    </row>
    <row r="180" spans="3:8" x14ac:dyDescent="0.15">
      <c r="C180" s="24">
        <f t="shared" si="4"/>
        <v>640</v>
      </c>
      <c r="D180" s="32">
        <f>IFERROR(テーブル_Swim014[[#This Row],[選手番号]],"")</f>
        <v>640</v>
      </c>
      <c r="E180" s="28" t="str">
        <f>IFERROR(VLOOKUP(C180,Sheet3!A:H,8,0),"")</f>
        <v xml:space="preserve">ﾌｨｯﾀ重信        </v>
      </c>
      <c r="F180" s="29" t="str">
        <f t="shared" si="5"/>
        <v xml:space="preserve">長野　篤生  </v>
      </c>
      <c r="G180" s="30" t="str">
        <f>IFERROR(VLOOKUP(C180,Sheet3!A:H,3,0),"")</f>
        <v xml:space="preserve">長野　篤生                    </v>
      </c>
      <c r="H180" s="48" t="str">
        <f>IFERROR(VLOOKUP(C180,Sheet7!E:O,11,0),"")</f>
        <v xml:space="preserve"> 100m 自由形</v>
      </c>
    </row>
    <row r="181" spans="3:8" x14ac:dyDescent="0.15">
      <c r="C181" s="24">
        <f t="shared" si="4"/>
        <v>641</v>
      </c>
      <c r="D181" s="32">
        <f>IFERROR(テーブル_Swim014[[#This Row],[選手番号]],"")</f>
        <v>641</v>
      </c>
      <c r="E181" s="28" t="str">
        <f>IFERROR(VLOOKUP(C181,Sheet3!A:H,8,0),"")</f>
        <v xml:space="preserve">ﾌｨｯﾀ重信        </v>
      </c>
      <c r="F181" s="29" t="str">
        <f t="shared" si="5"/>
        <v xml:space="preserve">亀田　翔太  </v>
      </c>
      <c r="G181" s="30" t="str">
        <f>IFERROR(VLOOKUP(C181,Sheet3!A:H,3,0),"")</f>
        <v xml:space="preserve">亀田　翔太                    </v>
      </c>
      <c r="H181" s="48" t="str">
        <f>IFERROR(VLOOKUP(C181,Sheet7!E:O,11,0),"")</f>
        <v xml:space="preserve">  50m 背泳ぎ</v>
      </c>
    </row>
    <row r="182" spans="3:8" x14ac:dyDescent="0.15">
      <c r="C182" s="24">
        <f t="shared" si="4"/>
        <v>642</v>
      </c>
      <c r="D182" s="32">
        <f>IFERROR(テーブル_Swim014[[#This Row],[選手番号]],"")</f>
        <v>642</v>
      </c>
      <c r="E182" s="28" t="str">
        <f>IFERROR(VLOOKUP(C182,Sheet3!A:H,8,0),"")</f>
        <v xml:space="preserve">ﾌｨｯﾀ重信        </v>
      </c>
      <c r="F182" s="29" t="str">
        <f t="shared" si="5"/>
        <v xml:space="preserve">亀田　翔太  </v>
      </c>
      <c r="G182" s="30" t="str">
        <f>IFERROR(VLOOKUP(C182,Sheet3!A:H,3,0),"")</f>
        <v xml:space="preserve">亀田　翔太                    </v>
      </c>
      <c r="H182" s="48" t="str">
        <f>IFERROR(VLOOKUP(C182,Sheet7!E:O,11,0),"")</f>
        <v xml:space="preserve">  50m 平泳ぎ</v>
      </c>
    </row>
    <row r="183" spans="3:8" x14ac:dyDescent="0.15">
      <c r="C183" s="24">
        <f t="shared" si="4"/>
        <v>643</v>
      </c>
      <c r="D183" s="32">
        <f>IFERROR(テーブル_Swim014[[#This Row],[選手番号]],"")</f>
        <v>643</v>
      </c>
      <c r="E183" s="28" t="str">
        <f>IFERROR(VLOOKUP(C183,Sheet3!A:H,8,0),"")</f>
        <v xml:space="preserve">ﾌｨｯﾀ重信        </v>
      </c>
      <c r="F183" s="29" t="str">
        <f t="shared" si="5"/>
        <v xml:space="preserve">枡野　　雅  </v>
      </c>
      <c r="G183" s="30" t="str">
        <f>IFERROR(VLOOKUP(C183,Sheet3!A:H,3,0),"")</f>
        <v xml:space="preserve">枡野　　雅                    </v>
      </c>
      <c r="H183" s="48" t="str">
        <f>IFERROR(VLOOKUP(C183,Sheet7!E:O,11,0),"")</f>
        <v xml:space="preserve">  50m 背泳ぎ</v>
      </c>
    </row>
    <row r="184" spans="3:8" x14ac:dyDescent="0.15">
      <c r="C184" s="24">
        <f t="shared" si="4"/>
        <v>644</v>
      </c>
      <c r="D184" s="32">
        <f>IFERROR(テーブル_Swim014[[#This Row],[選手番号]],"")</f>
        <v>644</v>
      </c>
      <c r="E184" s="28" t="str">
        <f>IFERROR(VLOOKUP(C184,Sheet3!A:H,8,0),"")</f>
        <v xml:space="preserve">ﾌｨｯﾀ重信        </v>
      </c>
      <c r="F184" s="29" t="str">
        <f t="shared" si="5"/>
        <v xml:space="preserve">枡野　　雅  </v>
      </c>
      <c r="G184" s="30" t="str">
        <f>IFERROR(VLOOKUP(C184,Sheet3!A:H,3,0),"")</f>
        <v xml:space="preserve">枡野　　雅                    </v>
      </c>
      <c r="H184" s="48" t="str">
        <f>IFERROR(VLOOKUP(C184,Sheet7!E:O,11,0),"")</f>
        <v xml:space="preserve"> 100m 自由形</v>
      </c>
    </row>
    <row r="185" spans="3:8" x14ac:dyDescent="0.15">
      <c r="C185" s="24">
        <f t="shared" si="4"/>
        <v>645</v>
      </c>
      <c r="D185" s="32">
        <f>IFERROR(テーブル_Swim014[[#This Row],[選手番号]],"")</f>
        <v>645</v>
      </c>
      <c r="E185" s="28" t="str">
        <f>IFERROR(VLOOKUP(C185,Sheet3!A:H,8,0),"")</f>
        <v xml:space="preserve">ﾌｨｯﾀ重信        </v>
      </c>
      <c r="F185" s="29" t="str">
        <f t="shared" si="5"/>
        <v xml:space="preserve">枡野　　雅  </v>
      </c>
      <c r="G185" s="30" t="str">
        <f>IFERROR(VLOOKUP(C185,Sheet3!A:H,3,0),"")</f>
        <v xml:space="preserve">枡野　　雅                    </v>
      </c>
      <c r="H185" s="48" t="str">
        <f>IFERROR(VLOOKUP(C185,Sheet7!E:O,11,0),"")</f>
        <v xml:space="preserve"> 100m バタフライ</v>
      </c>
    </row>
    <row r="186" spans="3:8" x14ac:dyDescent="0.15">
      <c r="C186" s="24">
        <f t="shared" si="4"/>
        <v>646</v>
      </c>
      <c r="D186" s="32">
        <f>IFERROR(テーブル_Swim014[[#This Row],[選手番号]],"")</f>
        <v>646</v>
      </c>
      <c r="E186" s="28" t="str">
        <f>IFERROR(VLOOKUP(C186,Sheet3!A:H,8,0),"")</f>
        <v xml:space="preserve">ﾌｨｯﾀ重信        </v>
      </c>
      <c r="F186" s="29" t="str">
        <f t="shared" si="5"/>
        <v xml:space="preserve">宇都宮雅陽  </v>
      </c>
      <c r="G186" s="30" t="str">
        <f>IFERROR(VLOOKUP(C186,Sheet3!A:H,3,0),"")</f>
        <v xml:space="preserve">宇都宮雅陽                    </v>
      </c>
      <c r="H186" s="48" t="str">
        <f>IFERROR(VLOOKUP(C186,Sheet7!E:O,11,0),"")</f>
        <v xml:space="preserve"> 100m 個人メドレー</v>
      </c>
    </row>
    <row r="187" spans="3:8" x14ac:dyDescent="0.15">
      <c r="C187" s="24">
        <f t="shared" si="4"/>
        <v>647</v>
      </c>
      <c r="D187" s="32">
        <f>IFERROR(テーブル_Swim014[[#This Row],[選手番号]],"")</f>
        <v>647</v>
      </c>
      <c r="E187" s="28" t="str">
        <f>IFERROR(VLOOKUP(C187,Sheet3!A:H,8,0),"")</f>
        <v xml:space="preserve">ﾌｨｯﾀ重信        </v>
      </c>
      <c r="F187" s="29" t="str">
        <f t="shared" si="5"/>
        <v xml:space="preserve">宇都宮雅陽  </v>
      </c>
      <c r="G187" s="30" t="str">
        <f>IFERROR(VLOOKUP(C187,Sheet3!A:H,3,0),"")</f>
        <v xml:space="preserve">宇都宮雅陽                    </v>
      </c>
      <c r="H187" s="48" t="str">
        <f>IFERROR(VLOOKUP(C187,Sheet7!E:O,11,0),"")</f>
        <v xml:space="preserve">  50m 自由形</v>
      </c>
    </row>
    <row r="188" spans="3:8" x14ac:dyDescent="0.15">
      <c r="C188" s="24">
        <f t="shared" si="4"/>
        <v>648</v>
      </c>
      <c r="D188" s="32">
        <f>IFERROR(テーブル_Swim014[[#This Row],[選手番号]],"")</f>
        <v>648</v>
      </c>
      <c r="E188" s="28" t="str">
        <f>IFERROR(VLOOKUP(C188,Sheet3!A:H,8,0),"")</f>
        <v xml:space="preserve">ﾌｨｯﾀ重信        </v>
      </c>
      <c r="F188" s="29" t="str">
        <f t="shared" si="5"/>
        <v xml:space="preserve">宇都宮雅陽  </v>
      </c>
      <c r="G188" s="30" t="str">
        <f>IFERROR(VLOOKUP(C188,Sheet3!A:H,3,0),"")</f>
        <v xml:space="preserve">宇都宮雅陽                    </v>
      </c>
      <c r="H188" s="48" t="str">
        <f>IFERROR(VLOOKUP(C188,Sheet7!E:O,11,0),"")</f>
        <v xml:space="preserve">  50m 平泳ぎ</v>
      </c>
    </row>
    <row r="189" spans="3:8" x14ac:dyDescent="0.15">
      <c r="C189" s="24">
        <f t="shared" si="4"/>
        <v>649</v>
      </c>
      <c r="D189" s="32">
        <f>IFERROR(テーブル_Swim014[[#This Row],[選手番号]],"")</f>
        <v>649</v>
      </c>
      <c r="E189" s="28" t="str">
        <f>IFERROR(VLOOKUP(C189,Sheet3!A:H,8,0),"")</f>
        <v xml:space="preserve">ﾌｨｯﾀ重信        </v>
      </c>
      <c r="F189" s="29" t="str">
        <f t="shared" si="5"/>
        <v xml:space="preserve">宇都宮雅陽  </v>
      </c>
      <c r="G189" s="30" t="str">
        <f>IFERROR(VLOOKUP(C189,Sheet3!A:H,3,0),"")</f>
        <v xml:space="preserve">宇都宮雅陽                    </v>
      </c>
      <c r="H189" s="48" t="str">
        <f>IFERROR(VLOOKUP(C189,Sheet7!E:O,11,0),"")</f>
        <v xml:space="preserve">  50m 背泳ぎ</v>
      </c>
    </row>
    <row r="190" spans="3:8" x14ac:dyDescent="0.15">
      <c r="C190" s="24">
        <f t="shared" si="4"/>
        <v>650</v>
      </c>
      <c r="D190" s="32">
        <f>IFERROR(テーブル_Swim014[[#This Row],[選手番号]],"")</f>
        <v>650</v>
      </c>
      <c r="E190" s="28" t="str">
        <f>IFERROR(VLOOKUP(C190,Sheet3!A:H,8,0),"")</f>
        <v xml:space="preserve">ﾌｨｯﾀ重信        </v>
      </c>
      <c r="F190" s="29" t="str">
        <f t="shared" si="5"/>
        <v xml:space="preserve">宇都宮雅陽  </v>
      </c>
      <c r="G190" s="30" t="str">
        <f>IFERROR(VLOOKUP(C190,Sheet3!A:H,3,0),"")</f>
        <v xml:space="preserve">宇都宮雅陽                    </v>
      </c>
      <c r="H190" s="48" t="str">
        <f>IFERROR(VLOOKUP(C190,Sheet7!E:O,11,0),"")</f>
        <v xml:space="preserve">  50m バタフライ</v>
      </c>
    </row>
    <row r="191" spans="3:8" x14ac:dyDescent="0.15">
      <c r="C191" s="24">
        <f t="shared" si="4"/>
        <v>651</v>
      </c>
      <c r="D191" s="32">
        <f>IFERROR(テーブル_Swim014[[#This Row],[選手番号]],"")</f>
        <v>651</v>
      </c>
      <c r="E191" s="28" t="str">
        <f>IFERROR(VLOOKUP(C191,Sheet3!A:H,8,0),"")</f>
        <v xml:space="preserve">ﾌｨｯﾀ重信        </v>
      </c>
      <c r="F191" s="29" t="str">
        <f t="shared" si="5"/>
        <v xml:space="preserve">北脇　太耀  </v>
      </c>
      <c r="G191" s="30" t="str">
        <f>IFERROR(VLOOKUP(C191,Sheet3!A:H,3,0),"")</f>
        <v xml:space="preserve">北脇　太耀                    </v>
      </c>
      <c r="H191" s="48" t="str">
        <f>IFERROR(VLOOKUP(C191,Sheet7!E:O,11,0),"")</f>
        <v xml:space="preserve">  50m バタフライ</v>
      </c>
    </row>
    <row r="192" spans="3:8" x14ac:dyDescent="0.15">
      <c r="C192" s="24">
        <f t="shared" si="4"/>
        <v>652</v>
      </c>
      <c r="D192" s="32">
        <f>IFERROR(テーブル_Swim014[[#This Row],[選手番号]],"")</f>
        <v>652</v>
      </c>
      <c r="E192" s="28" t="str">
        <f>IFERROR(VLOOKUP(C192,Sheet3!A:H,8,0),"")</f>
        <v xml:space="preserve">ﾌｨｯﾀ重信        </v>
      </c>
      <c r="F192" s="29" t="str">
        <f t="shared" si="5"/>
        <v xml:space="preserve">北脇　太耀  </v>
      </c>
      <c r="G192" s="30" t="str">
        <f>IFERROR(VLOOKUP(C192,Sheet3!A:H,3,0),"")</f>
        <v xml:space="preserve">北脇　太耀                    </v>
      </c>
      <c r="H192" s="48" t="str">
        <f>IFERROR(VLOOKUP(C192,Sheet7!E:O,11,0),"")</f>
        <v xml:space="preserve">  50m 背泳ぎ</v>
      </c>
    </row>
    <row r="193" spans="3:8" x14ac:dyDescent="0.15">
      <c r="C193" s="24">
        <f t="shared" si="4"/>
        <v>653</v>
      </c>
      <c r="D193" s="32">
        <f>IFERROR(テーブル_Swim014[[#This Row],[選手番号]],"")</f>
        <v>653</v>
      </c>
      <c r="E193" s="28" t="str">
        <f>IFERROR(VLOOKUP(C193,Sheet3!A:H,8,0),"")</f>
        <v xml:space="preserve">ﾌｨｯﾀ重信        </v>
      </c>
      <c r="F193" s="29" t="str">
        <f t="shared" si="5"/>
        <v xml:space="preserve">北脇　太耀  </v>
      </c>
      <c r="G193" s="30" t="str">
        <f>IFERROR(VLOOKUP(C193,Sheet3!A:H,3,0),"")</f>
        <v xml:space="preserve">北脇　太耀                    </v>
      </c>
      <c r="H193" s="48" t="str">
        <f>IFERROR(VLOOKUP(C193,Sheet7!E:O,11,0),"")</f>
        <v xml:space="preserve">  50m 自由形</v>
      </c>
    </row>
    <row r="194" spans="3:8" x14ac:dyDescent="0.15">
      <c r="C194" s="24">
        <f t="shared" ref="C194:C257" si="6">IF(AND(D194=""),"",D194)</f>
        <v>654</v>
      </c>
      <c r="D194" s="32">
        <f>IFERROR(テーブル_Swim014[[#This Row],[選手番号]],"")</f>
        <v>654</v>
      </c>
      <c r="E194" s="28" t="str">
        <f>IFERROR(VLOOKUP(C194,Sheet3!A:H,8,0),"")</f>
        <v xml:space="preserve">ﾌｨｯﾀ重信        </v>
      </c>
      <c r="F194" s="29" t="str">
        <f t="shared" ref="F194:F257" si="7">MID(G194,1,7)</f>
        <v xml:space="preserve">斧　　大輝  </v>
      </c>
      <c r="G194" s="30" t="str">
        <f>IFERROR(VLOOKUP(C194,Sheet3!A:H,3,0),"")</f>
        <v xml:space="preserve">斧　　大輝                    </v>
      </c>
      <c r="H194" s="48" t="str">
        <f>IFERROR(VLOOKUP(C194,Sheet7!E:O,11,0),"")</f>
        <v xml:space="preserve">  25m 自由形</v>
      </c>
    </row>
    <row r="195" spans="3:8" x14ac:dyDescent="0.15">
      <c r="C195" s="24">
        <f t="shared" si="6"/>
        <v>655</v>
      </c>
      <c r="D195" s="32">
        <f>IFERROR(テーブル_Swim014[[#This Row],[選手番号]],"")</f>
        <v>655</v>
      </c>
      <c r="E195" s="28" t="str">
        <f>IFERROR(VLOOKUP(C195,Sheet3!A:H,8,0),"")</f>
        <v>ﾌｨｯﾀ重信</v>
      </c>
      <c r="F195" s="29" t="str">
        <f t="shared" si="7"/>
        <v>和田　夏樹</v>
      </c>
      <c r="G195" s="30" t="str">
        <f>IFERROR(VLOOKUP(C195,Sheet3!A:H,3,0),"")</f>
        <v>和田　夏樹</v>
      </c>
      <c r="H195" s="48" t="str">
        <f>IFERROR(VLOOKUP(C195,Sheet7!E:O,11,0),"")</f>
        <v xml:space="preserve">  25m 自由形</v>
      </c>
    </row>
    <row r="196" spans="3:8" x14ac:dyDescent="0.15">
      <c r="C196" s="24">
        <f t="shared" si="6"/>
        <v>656</v>
      </c>
      <c r="D196" s="32">
        <f>IFERROR(テーブル_Swim014[[#This Row],[選手番号]],"")</f>
        <v>656</v>
      </c>
      <c r="E196" s="28" t="str">
        <f>IFERROR(VLOOKUP(C196,Sheet3!A:H,8,0),"")</f>
        <v>ﾌｨｯﾀ重信</v>
      </c>
      <c r="F196" s="29" t="str">
        <f t="shared" si="7"/>
        <v>和田　夏樹</v>
      </c>
      <c r="G196" s="30" t="str">
        <f>IFERROR(VLOOKUP(C196,Sheet3!A:H,3,0),"")</f>
        <v>和田　夏樹</v>
      </c>
      <c r="H196" s="48" t="str">
        <f>IFERROR(VLOOKUP(C196,Sheet7!E:O,11,0),"")</f>
        <v xml:space="preserve">  25m 背泳ぎ</v>
      </c>
    </row>
    <row r="197" spans="3:8" x14ac:dyDescent="0.15">
      <c r="C197" s="24">
        <f t="shared" si="6"/>
        <v>657</v>
      </c>
      <c r="D197" s="32">
        <f>IFERROR(テーブル_Swim014[[#This Row],[選手番号]],"")</f>
        <v>657</v>
      </c>
      <c r="E197" s="28" t="str">
        <f>IFERROR(VLOOKUP(C197,Sheet3!A:H,8,0),"")</f>
        <v>ﾌｨｯﾀ重信</v>
      </c>
      <c r="F197" s="29" t="str">
        <f t="shared" si="7"/>
        <v>和田　夏樹</v>
      </c>
      <c r="G197" s="30" t="str">
        <f>IFERROR(VLOOKUP(C197,Sheet3!A:H,3,0),"")</f>
        <v>和田　夏樹</v>
      </c>
      <c r="H197" s="48" t="str">
        <f>IFERROR(VLOOKUP(C197,Sheet7!E:O,11,0),"")</f>
        <v xml:space="preserve">  50m 自由形</v>
      </c>
    </row>
    <row r="198" spans="3:8" x14ac:dyDescent="0.15">
      <c r="C198" s="24">
        <f t="shared" si="6"/>
        <v>658</v>
      </c>
      <c r="D198" s="32">
        <f>IFERROR(テーブル_Swim014[[#This Row],[選手番号]],"")</f>
        <v>658</v>
      </c>
      <c r="E198" s="28" t="str">
        <f>IFERROR(VLOOKUP(C198,Sheet3!A:H,8,0),"")</f>
        <v xml:space="preserve">ﾌｨｯﾀ重信        </v>
      </c>
      <c r="F198" s="29" t="str">
        <f t="shared" si="7"/>
        <v xml:space="preserve">田坂　真唯  </v>
      </c>
      <c r="G198" s="30" t="str">
        <f>IFERROR(VLOOKUP(C198,Sheet3!A:H,3,0),"")</f>
        <v xml:space="preserve">田坂　真唯                    </v>
      </c>
      <c r="H198" s="48" t="str">
        <f>IFERROR(VLOOKUP(C198,Sheet7!E:O,11,0),"")</f>
        <v xml:space="preserve"> 200m 個人メドレー</v>
      </c>
    </row>
    <row r="199" spans="3:8" x14ac:dyDescent="0.15">
      <c r="C199" s="24">
        <f t="shared" si="6"/>
        <v>659</v>
      </c>
      <c r="D199" s="32">
        <f>IFERROR(テーブル_Swim014[[#This Row],[選手番号]],"")</f>
        <v>659</v>
      </c>
      <c r="E199" s="28" t="str">
        <f>IFERROR(VLOOKUP(C199,Sheet3!A:H,8,0),"")</f>
        <v xml:space="preserve">ﾌｨｯﾀ重信        </v>
      </c>
      <c r="F199" s="29" t="str">
        <f t="shared" si="7"/>
        <v xml:space="preserve">田坂　真唯  </v>
      </c>
      <c r="G199" s="30" t="str">
        <f>IFERROR(VLOOKUP(C199,Sheet3!A:H,3,0),"")</f>
        <v xml:space="preserve">田坂　真唯                    </v>
      </c>
      <c r="H199" s="48" t="str">
        <f>IFERROR(VLOOKUP(C199,Sheet7!E:O,11,0),"")</f>
        <v xml:space="preserve"> 100m 背泳ぎ</v>
      </c>
    </row>
    <row r="200" spans="3:8" x14ac:dyDescent="0.15">
      <c r="C200" s="24">
        <f t="shared" si="6"/>
        <v>660</v>
      </c>
      <c r="D200" s="32">
        <f>IFERROR(テーブル_Swim014[[#This Row],[選手番号]],"")</f>
        <v>660</v>
      </c>
      <c r="E200" s="28" t="str">
        <f>IFERROR(VLOOKUP(C200,Sheet3!A:H,8,0),"")</f>
        <v xml:space="preserve">ﾌｨｯﾀ重信        </v>
      </c>
      <c r="F200" s="29" t="str">
        <f t="shared" si="7"/>
        <v xml:space="preserve">越智　佳澄  </v>
      </c>
      <c r="G200" s="30" t="str">
        <f>IFERROR(VLOOKUP(C200,Sheet3!A:H,3,0),"")</f>
        <v xml:space="preserve">越智　佳澄                    </v>
      </c>
      <c r="H200" s="48" t="str">
        <f>IFERROR(VLOOKUP(C200,Sheet7!E:O,11,0),"")</f>
        <v xml:space="preserve"> 100m 自由形</v>
      </c>
    </row>
    <row r="201" spans="3:8" x14ac:dyDescent="0.15">
      <c r="C201" s="24">
        <f t="shared" si="6"/>
        <v>661</v>
      </c>
      <c r="D201" s="32">
        <f>IFERROR(テーブル_Swim014[[#This Row],[選手番号]],"")</f>
        <v>661</v>
      </c>
      <c r="E201" s="28" t="str">
        <f>IFERROR(VLOOKUP(C201,Sheet3!A:H,8,0),"")</f>
        <v xml:space="preserve">ﾌｨｯﾀ重信        </v>
      </c>
      <c r="F201" s="29" t="str">
        <f t="shared" si="7"/>
        <v xml:space="preserve">越智　佳澄  </v>
      </c>
      <c r="G201" s="30" t="str">
        <f>IFERROR(VLOOKUP(C201,Sheet3!A:H,3,0),"")</f>
        <v xml:space="preserve">越智　佳澄                    </v>
      </c>
      <c r="H201" s="48" t="str">
        <f>IFERROR(VLOOKUP(C201,Sheet7!E:O,11,0),"")</f>
        <v xml:space="preserve"> 200m 自由形</v>
      </c>
    </row>
    <row r="202" spans="3:8" x14ac:dyDescent="0.15">
      <c r="C202" s="24">
        <f t="shared" si="6"/>
        <v>662</v>
      </c>
      <c r="D202" s="32">
        <f>IFERROR(テーブル_Swim014[[#This Row],[選手番号]],"")</f>
        <v>662</v>
      </c>
      <c r="E202" s="28" t="str">
        <f>IFERROR(VLOOKUP(C202,Sheet3!A:H,8,0),"")</f>
        <v xml:space="preserve">ﾌｨｯﾀ重信        </v>
      </c>
      <c r="F202" s="29" t="str">
        <f t="shared" si="7"/>
        <v xml:space="preserve">田丸　一花  </v>
      </c>
      <c r="G202" s="30" t="str">
        <f>IFERROR(VLOOKUP(C202,Sheet3!A:H,3,0),"")</f>
        <v xml:space="preserve">田丸　一花                    </v>
      </c>
      <c r="H202" s="48" t="str">
        <f>IFERROR(VLOOKUP(C202,Sheet7!E:O,11,0),"")</f>
        <v xml:space="preserve">  50m 平泳ぎ</v>
      </c>
    </row>
    <row r="203" spans="3:8" x14ac:dyDescent="0.15">
      <c r="C203" s="24">
        <f t="shared" si="6"/>
        <v>663</v>
      </c>
      <c r="D203" s="32">
        <f>IFERROR(テーブル_Swim014[[#This Row],[選手番号]],"")</f>
        <v>663</v>
      </c>
      <c r="E203" s="28" t="str">
        <f>IFERROR(VLOOKUP(C203,Sheet3!A:H,8,0),"")</f>
        <v xml:space="preserve">ﾌｨｯﾀ重信        </v>
      </c>
      <c r="F203" s="29" t="str">
        <f t="shared" si="7"/>
        <v xml:space="preserve">田丸　一花  </v>
      </c>
      <c r="G203" s="30" t="str">
        <f>IFERROR(VLOOKUP(C203,Sheet3!A:H,3,0),"")</f>
        <v xml:space="preserve">田丸　一花                    </v>
      </c>
      <c r="H203" s="48" t="str">
        <f>IFERROR(VLOOKUP(C203,Sheet7!E:O,11,0),"")</f>
        <v xml:space="preserve"> 100m 背泳ぎ</v>
      </c>
    </row>
    <row r="204" spans="3:8" x14ac:dyDescent="0.15">
      <c r="C204" s="24">
        <f t="shared" si="6"/>
        <v>664</v>
      </c>
      <c r="D204" s="32">
        <f>IFERROR(テーブル_Swim014[[#This Row],[選手番号]],"")</f>
        <v>664</v>
      </c>
      <c r="E204" s="28" t="str">
        <f>IFERROR(VLOOKUP(C204,Sheet3!A:H,8,0),"")</f>
        <v xml:space="preserve">ﾌｨｯﾀ重信        </v>
      </c>
      <c r="F204" s="29" t="str">
        <f t="shared" si="7"/>
        <v xml:space="preserve">矢野　隼一  </v>
      </c>
      <c r="G204" s="30" t="str">
        <f>IFERROR(VLOOKUP(C204,Sheet3!A:H,3,0),"")</f>
        <v xml:space="preserve">矢野　隼一                    </v>
      </c>
      <c r="H204" s="48" t="str">
        <f>IFERROR(VLOOKUP(C204,Sheet7!E:O,11,0),"")</f>
        <v xml:space="preserve">  50m バタフライ</v>
      </c>
    </row>
    <row r="205" spans="3:8" x14ac:dyDescent="0.15">
      <c r="C205" s="24">
        <f t="shared" si="6"/>
        <v>665</v>
      </c>
      <c r="D205" s="32">
        <f>IFERROR(テーブル_Swim014[[#This Row],[選手番号]],"")</f>
        <v>665</v>
      </c>
      <c r="E205" s="28" t="str">
        <f>IFERROR(VLOOKUP(C205,Sheet3!A:H,8,0),"")</f>
        <v xml:space="preserve">ﾌｨｯﾀ重信        </v>
      </c>
      <c r="F205" s="29" t="str">
        <f t="shared" si="7"/>
        <v xml:space="preserve">矢野　隼一  </v>
      </c>
      <c r="G205" s="30" t="str">
        <f>IFERROR(VLOOKUP(C205,Sheet3!A:H,3,0),"")</f>
        <v xml:space="preserve">矢野　隼一                    </v>
      </c>
      <c r="H205" s="48" t="str">
        <f>IFERROR(VLOOKUP(C205,Sheet7!E:O,11,0),"")</f>
        <v xml:space="preserve"> 100m 背泳ぎ</v>
      </c>
    </row>
    <row r="206" spans="3:8" x14ac:dyDescent="0.15">
      <c r="C206" s="24">
        <f t="shared" si="6"/>
        <v>666</v>
      </c>
      <c r="D206" s="32">
        <f>IFERROR(テーブル_Swim014[[#This Row],[選手番号]],"")</f>
        <v>666</v>
      </c>
      <c r="E206" s="28" t="str">
        <f>IFERROR(VLOOKUP(C206,Sheet3!A:H,8,0),"")</f>
        <v xml:space="preserve">ﾌｨｯﾀ重信        </v>
      </c>
      <c r="F206" s="29" t="str">
        <f t="shared" si="7"/>
        <v xml:space="preserve">向居　大晴  </v>
      </c>
      <c r="G206" s="30" t="str">
        <f>IFERROR(VLOOKUP(C206,Sheet3!A:H,3,0),"")</f>
        <v xml:space="preserve">向居　大晴                    </v>
      </c>
      <c r="H206" s="48" t="str">
        <f>IFERROR(VLOOKUP(C206,Sheet7!E:O,11,0),"")</f>
        <v xml:space="preserve">  50m 背泳ぎ</v>
      </c>
    </row>
    <row r="207" spans="3:8" x14ac:dyDescent="0.15">
      <c r="C207" s="24">
        <f t="shared" si="6"/>
        <v>667</v>
      </c>
      <c r="D207" s="32">
        <f>IFERROR(テーブル_Swim014[[#This Row],[選手番号]],"")</f>
        <v>667</v>
      </c>
      <c r="E207" s="28" t="str">
        <f>IFERROR(VLOOKUP(C207,Sheet3!A:H,8,0),"")</f>
        <v xml:space="preserve">ﾌｨｯﾀ重信        </v>
      </c>
      <c r="F207" s="29" t="str">
        <f t="shared" si="7"/>
        <v xml:space="preserve">向居　大晴  </v>
      </c>
      <c r="G207" s="30" t="str">
        <f>IFERROR(VLOOKUP(C207,Sheet3!A:H,3,0),"")</f>
        <v xml:space="preserve">向居　大晴                    </v>
      </c>
      <c r="H207" s="48" t="str">
        <f>IFERROR(VLOOKUP(C207,Sheet7!E:O,11,0),"")</f>
        <v xml:space="preserve"> 200m 個人メドレー</v>
      </c>
    </row>
    <row r="208" spans="3:8" x14ac:dyDescent="0.15">
      <c r="C208" s="24">
        <f t="shared" si="6"/>
        <v>668</v>
      </c>
      <c r="D208" s="32">
        <f>IFERROR(テーブル_Swim014[[#This Row],[選手番号]],"")</f>
        <v>668</v>
      </c>
      <c r="E208" s="28" t="str">
        <f>IFERROR(VLOOKUP(C208,Sheet3!A:H,8,0),"")</f>
        <v xml:space="preserve">ﾌｨｯﾀ重信        </v>
      </c>
      <c r="F208" s="29" t="str">
        <f t="shared" si="7"/>
        <v xml:space="preserve">黒野　裕馬  </v>
      </c>
      <c r="G208" s="30" t="str">
        <f>IFERROR(VLOOKUP(C208,Sheet3!A:H,3,0),"")</f>
        <v xml:space="preserve">黒野　裕馬                    </v>
      </c>
      <c r="H208" s="48" t="str">
        <f>IFERROR(VLOOKUP(C208,Sheet7!E:O,11,0),"")</f>
        <v xml:space="preserve">  50m 平泳ぎ</v>
      </c>
    </row>
    <row r="209" spans="3:8" x14ac:dyDescent="0.15">
      <c r="C209" s="24">
        <f t="shared" si="6"/>
        <v>669</v>
      </c>
      <c r="D209" s="32">
        <f>IFERROR(テーブル_Swim014[[#This Row],[選手番号]],"")</f>
        <v>669</v>
      </c>
      <c r="E209" s="28" t="str">
        <f>IFERROR(VLOOKUP(C209,Sheet3!A:H,8,0),"")</f>
        <v xml:space="preserve">ﾌｨｯﾀ重信        </v>
      </c>
      <c r="F209" s="29" t="str">
        <f t="shared" si="7"/>
        <v xml:space="preserve">黒野　裕馬  </v>
      </c>
      <c r="G209" s="30" t="str">
        <f>IFERROR(VLOOKUP(C209,Sheet3!A:H,3,0),"")</f>
        <v xml:space="preserve">黒野　裕馬                    </v>
      </c>
      <c r="H209" s="48" t="str">
        <f>IFERROR(VLOOKUP(C209,Sheet7!E:O,11,0),"")</f>
        <v xml:space="preserve"> 200m 個人メドレー</v>
      </c>
    </row>
    <row r="210" spans="3:8" x14ac:dyDescent="0.15">
      <c r="C210" s="24">
        <f t="shared" si="6"/>
        <v>670</v>
      </c>
      <c r="D210" s="32">
        <f>IFERROR(テーブル_Swim014[[#This Row],[選手番号]],"")</f>
        <v>670</v>
      </c>
      <c r="E210" s="28" t="str">
        <f>IFERROR(VLOOKUP(C210,Sheet3!A:H,8,0),"")</f>
        <v xml:space="preserve">ﾌｨｯﾀ重信        </v>
      </c>
      <c r="F210" s="29" t="str">
        <f t="shared" si="7"/>
        <v xml:space="preserve">北原　大裕  </v>
      </c>
      <c r="G210" s="30" t="str">
        <f>IFERROR(VLOOKUP(C210,Sheet3!A:H,3,0),"")</f>
        <v xml:space="preserve">北原　大裕                    </v>
      </c>
      <c r="H210" s="48" t="str">
        <f>IFERROR(VLOOKUP(C210,Sheet7!E:O,11,0),"")</f>
        <v xml:space="preserve"> 200m 自由形</v>
      </c>
    </row>
    <row r="211" spans="3:8" x14ac:dyDescent="0.15">
      <c r="C211" s="24">
        <f t="shared" si="6"/>
        <v>671</v>
      </c>
      <c r="D211" s="32">
        <f>IFERROR(テーブル_Swim014[[#This Row],[選手番号]],"")</f>
        <v>671</v>
      </c>
      <c r="E211" s="28" t="str">
        <f>IFERROR(VLOOKUP(C211,Sheet3!A:H,8,0),"")</f>
        <v xml:space="preserve">ﾌｨｯﾀ重信        </v>
      </c>
      <c r="F211" s="29" t="str">
        <f t="shared" si="7"/>
        <v xml:space="preserve">北原　大裕  </v>
      </c>
      <c r="G211" s="30" t="str">
        <f>IFERROR(VLOOKUP(C211,Sheet3!A:H,3,0),"")</f>
        <v xml:space="preserve">北原　大裕                    </v>
      </c>
      <c r="H211" s="48" t="str">
        <f>IFERROR(VLOOKUP(C211,Sheet7!E:O,11,0),"")</f>
        <v xml:space="preserve"> 400m 自由形</v>
      </c>
    </row>
    <row r="212" spans="3:8" x14ac:dyDescent="0.15">
      <c r="C212" s="24">
        <f t="shared" si="6"/>
        <v>672</v>
      </c>
      <c r="D212" s="32">
        <f>IFERROR(テーブル_Swim014[[#This Row],[選手番号]],"")</f>
        <v>672</v>
      </c>
      <c r="E212" s="28" t="str">
        <f>IFERROR(VLOOKUP(C212,Sheet3!A:H,8,0),"")</f>
        <v xml:space="preserve">ﾌｨｯﾀ重信        </v>
      </c>
      <c r="F212" s="29" t="str">
        <f t="shared" si="7"/>
        <v xml:space="preserve">河藤　健心  </v>
      </c>
      <c r="G212" s="30" t="str">
        <f>IFERROR(VLOOKUP(C212,Sheet3!A:H,3,0),"")</f>
        <v xml:space="preserve">河藤　健心                    </v>
      </c>
      <c r="H212" s="48" t="str">
        <f>IFERROR(VLOOKUP(C212,Sheet7!E:O,11,0),"")</f>
        <v xml:space="preserve">  50m 平泳ぎ</v>
      </c>
    </row>
    <row r="213" spans="3:8" x14ac:dyDescent="0.15">
      <c r="C213" s="24">
        <f t="shared" si="6"/>
        <v>673</v>
      </c>
      <c r="D213" s="32">
        <f>IFERROR(テーブル_Swim014[[#This Row],[選手番号]],"")</f>
        <v>673</v>
      </c>
      <c r="E213" s="28" t="str">
        <f>IFERROR(VLOOKUP(C213,Sheet3!A:H,8,0),"")</f>
        <v xml:space="preserve">ﾌｨｯﾀ重信        </v>
      </c>
      <c r="F213" s="29" t="str">
        <f t="shared" si="7"/>
        <v xml:space="preserve">河藤　健心  </v>
      </c>
      <c r="G213" s="30" t="str">
        <f>IFERROR(VLOOKUP(C213,Sheet3!A:H,3,0),"")</f>
        <v xml:space="preserve">河藤　健心                    </v>
      </c>
      <c r="H213" s="48" t="str">
        <f>IFERROR(VLOOKUP(C213,Sheet7!E:O,11,0),"")</f>
        <v xml:space="preserve"> 100m 平泳ぎ</v>
      </c>
    </row>
    <row r="214" spans="3:8" x14ac:dyDescent="0.15">
      <c r="C214" s="24">
        <f t="shared" si="6"/>
        <v>674</v>
      </c>
      <c r="D214" s="32">
        <f>IFERROR(テーブル_Swim014[[#This Row],[選手番号]],"")</f>
        <v>674</v>
      </c>
      <c r="E214" s="28" t="str">
        <f>IFERROR(VLOOKUP(C214,Sheet3!A:H,8,0),"")</f>
        <v xml:space="preserve">ﾌｨｯﾀ重信        </v>
      </c>
      <c r="F214" s="29" t="str">
        <f t="shared" si="7"/>
        <v xml:space="preserve">久保田凌太朗 </v>
      </c>
      <c r="G214" s="30" t="str">
        <f>IFERROR(VLOOKUP(C214,Sheet3!A:H,3,0),"")</f>
        <v xml:space="preserve">久保田凌太朗                  </v>
      </c>
      <c r="H214" s="48" t="str">
        <f>IFERROR(VLOOKUP(C214,Sheet7!E:O,11,0),"")</f>
        <v xml:space="preserve"> 200m 個人メドレー</v>
      </c>
    </row>
    <row r="215" spans="3:8" x14ac:dyDescent="0.15">
      <c r="C215" s="24">
        <f t="shared" si="6"/>
        <v>675</v>
      </c>
      <c r="D215" s="32">
        <f>IFERROR(テーブル_Swim014[[#This Row],[選手番号]],"")</f>
        <v>675</v>
      </c>
      <c r="E215" s="28" t="str">
        <f>IFERROR(VLOOKUP(C215,Sheet3!A:H,8,0),"")</f>
        <v xml:space="preserve">ﾌｨｯﾀ重信        </v>
      </c>
      <c r="F215" s="29" t="str">
        <f t="shared" si="7"/>
        <v xml:space="preserve">久保田凌太朗 </v>
      </c>
      <c r="G215" s="30" t="str">
        <f>IFERROR(VLOOKUP(C215,Sheet3!A:H,3,0),"")</f>
        <v xml:space="preserve">久保田凌太朗                  </v>
      </c>
      <c r="H215" s="48" t="str">
        <f>IFERROR(VLOOKUP(C215,Sheet7!E:O,11,0),"")</f>
        <v xml:space="preserve"> 100m 自由形</v>
      </c>
    </row>
    <row r="216" spans="3:8" x14ac:dyDescent="0.15">
      <c r="C216" s="24">
        <f t="shared" si="6"/>
        <v>676</v>
      </c>
      <c r="D216" s="32">
        <f>IFERROR(テーブル_Swim014[[#This Row],[選手番号]],"")</f>
        <v>676</v>
      </c>
      <c r="E216" s="28" t="str">
        <f>IFERROR(VLOOKUP(C216,Sheet3!A:H,8,0),"")</f>
        <v xml:space="preserve">ﾌｨｯﾀ重信        </v>
      </c>
      <c r="F216" s="29" t="str">
        <f t="shared" si="7"/>
        <v xml:space="preserve">山内　真彰  </v>
      </c>
      <c r="G216" s="30" t="str">
        <f>IFERROR(VLOOKUP(C216,Sheet3!A:H,3,0),"")</f>
        <v xml:space="preserve">山内　真彰                    </v>
      </c>
      <c r="H216" s="48" t="str">
        <f>IFERROR(VLOOKUP(C216,Sheet7!E:O,11,0),"")</f>
        <v xml:space="preserve"> 100m 平泳ぎ</v>
      </c>
    </row>
    <row r="217" spans="3:8" x14ac:dyDescent="0.15">
      <c r="C217" s="24">
        <f t="shared" si="6"/>
        <v>677</v>
      </c>
      <c r="D217" s="32">
        <f>IFERROR(テーブル_Swim014[[#This Row],[選手番号]],"")</f>
        <v>677</v>
      </c>
      <c r="E217" s="28" t="str">
        <f>IFERROR(VLOOKUP(C217,Sheet3!A:H,8,0),"")</f>
        <v xml:space="preserve">ﾌｨｯﾀ重信        </v>
      </c>
      <c r="F217" s="29" t="str">
        <f t="shared" si="7"/>
        <v xml:space="preserve">山内　真彰  </v>
      </c>
      <c r="G217" s="30" t="str">
        <f>IFERROR(VLOOKUP(C217,Sheet3!A:H,3,0),"")</f>
        <v xml:space="preserve">山内　真彰                    </v>
      </c>
      <c r="H217" s="48" t="str">
        <f>IFERROR(VLOOKUP(C217,Sheet7!E:O,11,0),"")</f>
        <v xml:space="preserve"> 200m 自由形</v>
      </c>
    </row>
    <row r="218" spans="3:8" x14ac:dyDescent="0.15">
      <c r="C218" s="24">
        <f t="shared" si="6"/>
        <v>678</v>
      </c>
      <c r="D218" s="32">
        <f>IFERROR(テーブル_Swim014[[#This Row],[選手番号]],"")</f>
        <v>678</v>
      </c>
      <c r="E218" s="28" t="str">
        <f>IFERROR(VLOOKUP(C218,Sheet3!A:H,8,0),"")</f>
        <v xml:space="preserve">ﾌｨｯﾀ重信        </v>
      </c>
      <c r="F218" s="29" t="str">
        <f t="shared" si="7"/>
        <v xml:space="preserve">名智　　馨  </v>
      </c>
      <c r="G218" s="30" t="str">
        <f>IFERROR(VLOOKUP(C218,Sheet3!A:H,3,0),"")</f>
        <v xml:space="preserve">名智　　馨                    </v>
      </c>
      <c r="H218" s="48" t="str">
        <f>IFERROR(VLOOKUP(C218,Sheet7!E:O,11,0),"")</f>
        <v xml:space="preserve"> 100m 背泳ぎ</v>
      </c>
    </row>
    <row r="219" spans="3:8" x14ac:dyDescent="0.15">
      <c r="C219" s="24">
        <f t="shared" si="6"/>
        <v>679</v>
      </c>
      <c r="D219" s="32">
        <f>IFERROR(テーブル_Swim014[[#This Row],[選手番号]],"")</f>
        <v>679</v>
      </c>
      <c r="E219" s="28" t="str">
        <f>IFERROR(VLOOKUP(C219,Sheet3!A:H,8,0),"")</f>
        <v xml:space="preserve">ﾌｨｯﾀ重信        </v>
      </c>
      <c r="F219" s="29" t="str">
        <f t="shared" si="7"/>
        <v xml:space="preserve">名智　　馨  </v>
      </c>
      <c r="G219" s="30" t="str">
        <f>IFERROR(VLOOKUP(C219,Sheet3!A:H,3,0),"")</f>
        <v xml:space="preserve">名智　　馨                    </v>
      </c>
      <c r="H219" s="48" t="str">
        <f>IFERROR(VLOOKUP(C219,Sheet7!E:O,11,0),"")</f>
        <v xml:space="preserve"> 400m 個人メドレー</v>
      </c>
    </row>
    <row r="220" spans="3:8" x14ac:dyDescent="0.15">
      <c r="C220" s="24">
        <f t="shared" si="6"/>
        <v>680</v>
      </c>
      <c r="D220" s="32">
        <f>IFERROR(テーブル_Swim014[[#This Row],[選手番号]],"")</f>
        <v>680</v>
      </c>
      <c r="E220" s="28" t="str">
        <f>IFERROR(VLOOKUP(C220,Sheet3!A:H,8,0),"")</f>
        <v xml:space="preserve">伊予ＳＣ        </v>
      </c>
      <c r="F220" s="29" t="str">
        <f t="shared" si="7"/>
        <v xml:space="preserve">宇都宮　充  </v>
      </c>
      <c r="G220" s="30" t="str">
        <f>IFERROR(VLOOKUP(C220,Sheet3!A:H,3,0),"")</f>
        <v xml:space="preserve">宇都宮　充                    </v>
      </c>
      <c r="H220" s="48" t="str">
        <f>IFERROR(VLOOKUP(C220,Sheet7!E:O,11,0),"")</f>
        <v xml:space="preserve">  50m 自由形</v>
      </c>
    </row>
    <row r="221" spans="3:8" x14ac:dyDescent="0.15">
      <c r="C221" s="24">
        <f t="shared" si="6"/>
        <v>681</v>
      </c>
      <c r="D221" s="32">
        <f>IFERROR(テーブル_Swim014[[#This Row],[選手番号]],"")</f>
        <v>681</v>
      </c>
      <c r="E221" s="28" t="str">
        <f>IFERROR(VLOOKUP(C221,Sheet3!A:H,8,0),"")</f>
        <v xml:space="preserve">伊予ＳＣ        </v>
      </c>
      <c r="F221" s="29" t="str">
        <f t="shared" si="7"/>
        <v xml:space="preserve">宇都宮　充  </v>
      </c>
      <c r="G221" s="30" t="str">
        <f>IFERROR(VLOOKUP(C221,Sheet3!A:H,3,0),"")</f>
        <v xml:space="preserve">宇都宮　充                    </v>
      </c>
      <c r="H221" s="48" t="str">
        <f>IFERROR(VLOOKUP(C221,Sheet7!E:O,11,0),"")</f>
        <v xml:space="preserve"> 100m 自由形</v>
      </c>
    </row>
    <row r="222" spans="3:8" x14ac:dyDescent="0.15">
      <c r="C222" s="24">
        <f t="shared" si="6"/>
        <v>682</v>
      </c>
      <c r="D222" s="32">
        <f>IFERROR(テーブル_Swim014[[#This Row],[選手番号]],"")</f>
        <v>682</v>
      </c>
      <c r="E222" s="28" t="str">
        <f>IFERROR(VLOOKUP(C222,Sheet3!A:H,8,0),"")</f>
        <v xml:space="preserve">伊予ＳＣ        </v>
      </c>
      <c r="F222" s="29" t="str">
        <f t="shared" si="7"/>
        <v xml:space="preserve">松本　拓真  </v>
      </c>
      <c r="G222" s="30" t="str">
        <f>IFERROR(VLOOKUP(C222,Sheet3!A:H,3,0),"")</f>
        <v xml:space="preserve">松本　拓真                    </v>
      </c>
      <c r="H222" s="48" t="str">
        <f>IFERROR(VLOOKUP(C222,Sheet7!E:O,11,0),"")</f>
        <v xml:space="preserve">  50m 自由形</v>
      </c>
    </row>
    <row r="223" spans="3:8" x14ac:dyDescent="0.15">
      <c r="C223" s="24">
        <f t="shared" si="6"/>
        <v>683</v>
      </c>
      <c r="D223" s="32">
        <f>IFERROR(テーブル_Swim014[[#This Row],[選手番号]],"")</f>
        <v>683</v>
      </c>
      <c r="E223" s="28" t="str">
        <f>IFERROR(VLOOKUP(C223,Sheet3!A:H,8,0),"")</f>
        <v xml:space="preserve">伊予ＳＣ        </v>
      </c>
      <c r="F223" s="29" t="str">
        <f t="shared" si="7"/>
        <v xml:space="preserve">松本　拓真  </v>
      </c>
      <c r="G223" s="30" t="str">
        <f>IFERROR(VLOOKUP(C223,Sheet3!A:H,3,0),"")</f>
        <v xml:space="preserve">松本　拓真                    </v>
      </c>
      <c r="H223" s="48" t="str">
        <f>IFERROR(VLOOKUP(C223,Sheet7!E:O,11,0),"")</f>
        <v xml:space="preserve"> 100m 自由形</v>
      </c>
    </row>
    <row r="224" spans="3:8" x14ac:dyDescent="0.15">
      <c r="C224" s="24">
        <f t="shared" si="6"/>
        <v>684</v>
      </c>
      <c r="D224" s="32">
        <f>IFERROR(テーブル_Swim014[[#This Row],[選手番号]],"")</f>
        <v>684</v>
      </c>
      <c r="E224" s="28" t="str">
        <f>IFERROR(VLOOKUP(C224,Sheet3!A:H,8,0),"")</f>
        <v xml:space="preserve">伊予ＳＣ        </v>
      </c>
      <c r="F224" s="29" t="str">
        <f t="shared" si="7"/>
        <v xml:space="preserve">松本　拓真  </v>
      </c>
      <c r="G224" s="30" t="str">
        <f>IFERROR(VLOOKUP(C224,Sheet3!A:H,3,0),"")</f>
        <v xml:space="preserve">松本　拓真                    </v>
      </c>
      <c r="H224" s="48" t="str">
        <f>IFERROR(VLOOKUP(C224,Sheet7!E:O,11,0),"")</f>
        <v xml:space="preserve">  50m 平泳ぎ</v>
      </c>
    </row>
    <row r="225" spans="3:8" x14ac:dyDescent="0.15">
      <c r="C225" s="24">
        <f t="shared" si="6"/>
        <v>685</v>
      </c>
      <c r="D225" s="32">
        <f>IFERROR(テーブル_Swim014[[#This Row],[選手番号]],"")</f>
        <v>685</v>
      </c>
      <c r="E225" s="28" t="str">
        <f>IFERROR(VLOOKUP(C225,Sheet3!A:H,8,0),"")</f>
        <v xml:space="preserve">伊予ＳＣ        </v>
      </c>
      <c r="F225" s="29" t="str">
        <f t="shared" si="7"/>
        <v xml:space="preserve">松本　拓真  </v>
      </c>
      <c r="G225" s="30" t="str">
        <f>IFERROR(VLOOKUP(C225,Sheet3!A:H,3,0),"")</f>
        <v xml:space="preserve">松本　拓真                    </v>
      </c>
      <c r="H225" s="48" t="str">
        <f>IFERROR(VLOOKUP(C225,Sheet7!E:O,11,0),"")</f>
        <v xml:space="preserve"> 100m 平泳ぎ</v>
      </c>
    </row>
    <row r="226" spans="3:8" x14ac:dyDescent="0.15">
      <c r="C226" s="24">
        <f t="shared" si="6"/>
        <v>686</v>
      </c>
      <c r="D226" s="32">
        <f>IFERROR(テーブル_Swim014[[#This Row],[選手番号]],"")</f>
        <v>686</v>
      </c>
      <c r="E226" s="28" t="str">
        <f>IFERROR(VLOOKUP(C226,Sheet3!A:H,8,0),"")</f>
        <v xml:space="preserve">伊予ＳＣ        </v>
      </c>
      <c r="F226" s="29" t="str">
        <f t="shared" si="7"/>
        <v xml:space="preserve">福井　康介  </v>
      </c>
      <c r="G226" s="30" t="str">
        <f>IFERROR(VLOOKUP(C226,Sheet3!A:H,3,0),"")</f>
        <v xml:space="preserve">福井　康介                    </v>
      </c>
      <c r="H226" s="48" t="str">
        <f>IFERROR(VLOOKUP(C226,Sheet7!E:O,11,0),"")</f>
        <v xml:space="preserve">  50m バタフライ</v>
      </c>
    </row>
    <row r="227" spans="3:8" x14ac:dyDescent="0.15">
      <c r="C227" s="24">
        <f t="shared" si="6"/>
        <v>687</v>
      </c>
      <c r="D227" s="32">
        <f>IFERROR(テーブル_Swim014[[#This Row],[選手番号]],"")</f>
        <v>687</v>
      </c>
      <c r="E227" s="28" t="str">
        <f>IFERROR(VLOOKUP(C227,Sheet3!A:H,8,0),"")</f>
        <v xml:space="preserve">伊予ＳＣ        </v>
      </c>
      <c r="F227" s="29" t="str">
        <f t="shared" si="7"/>
        <v xml:space="preserve">福井　康介  </v>
      </c>
      <c r="G227" s="30" t="str">
        <f>IFERROR(VLOOKUP(C227,Sheet3!A:H,3,0),"")</f>
        <v xml:space="preserve">福井　康介                    </v>
      </c>
      <c r="H227" s="48" t="str">
        <f>IFERROR(VLOOKUP(C227,Sheet7!E:O,11,0),"")</f>
        <v xml:space="preserve"> 200m 個人メドレー</v>
      </c>
    </row>
    <row r="228" spans="3:8" x14ac:dyDescent="0.15">
      <c r="C228" s="24">
        <f t="shared" si="6"/>
        <v>688</v>
      </c>
      <c r="D228" s="32">
        <f>IFERROR(テーブル_Swim014[[#This Row],[選手番号]],"")</f>
        <v>688</v>
      </c>
      <c r="E228" s="28" t="str">
        <f>IFERROR(VLOOKUP(C228,Sheet3!A:H,8,0),"")</f>
        <v xml:space="preserve">伊予ＳＣ        </v>
      </c>
      <c r="F228" s="29" t="str">
        <f t="shared" si="7"/>
        <v xml:space="preserve">福井　康介  </v>
      </c>
      <c r="G228" s="30" t="str">
        <f>IFERROR(VLOOKUP(C228,Sheet3!A:H,3,0),"")</f>
        <v xml:space="preserve">福井　康介                    </v>
      </c>
      <c r="H228" s="48" t="str">
        <f>IFERROR(VLOOKUP(C228,Sheet7!E:O,11,0),"")</f>
        <v xml:space="preserve"> 100m 背泳ぎ</v>
      </c>
    </row>
    <row r="229" spans="3:8" x14ac:dyDescent="0.15">
      <c r="C229" s="24">
        <f t="shared" si="6"/>
        <v>689</v>
      </c>
      <c r="D229" s="32">
        <f>IFERROR(テーブル_Swim014[[#This Row],[選手番号]],"")</f>
        <v>689</v>
      </c>
      <c r="E229" s="28" t="str">
        <f>IFERROR(VLOOKUP(C229,Sheet3!A:H,8,0),"")</f>
        <v xml:space="preserve">伊予ＳＣ        </v>
      </c>
      <c r="F229" s="29" t="str">
        <f t="shared" si="7"/>
        <v xml:space="preserve">福井　康介  </v>
      </c>
      <c r="G229" s="30" t="str">
        <f>IFERROR(VLOOKUP(C229,Sheet3!A:H,3,0),"")</f>
        <v xml:space="preserve">福井　康介                    </v>
      </c>
      <c r="H229" s="48" t="str">
        <f>IFERROR(VLOOKUP(C229,Sheet7!E:O,11,0),"")</f>
        <v xml:space="preserve"> 200m 背泳ぎ</v>
      </c>
    </row>
    <row r="230" spans="3:8" x14ac:dyDescent="0.15">
      <c r="C230" s="24">
        <f t="shared" si="6"/>
        <v>690</v>
      </c>
      <c r="D230" s="32">
        <f>IFERROR(テーブル_Swim014[[#This Row],[選手番号]],"")</f>
        <v>690</v>
      </c>
      <c r="E230" s="28" t="str">
        <f>IFERROR(VLOOKUP(C230,Sheet3!A:H,8,0),"")</f>
        <v xml:space="preserve">伊予ＳＣ        </v>
      </c>
      <c r="F230" s="29" t="str">
        <f t="shared" si="7"/>
        <v xml:space="preserve">岡部　拓音  </v>
      </c>
      <c r="G230" s="30" t="str">
        <f>IFERROR(VLOOKUP(C230,Sheet3!A:H,3,0),"")</f>
        <v xml:space="preserve">岡部　拓音                    </v>
      </c>
      <c r="H230" s="48" t="str">
        <f>IFERROR(VLOOKUP(C230,Sheet7!E:O,11,0),"")</f>
        <v xml:space="preserve">  50m 自由形</v>
      </c>
    </row>
    <row r="231" spans="3:8" x14ac:dyDescent="0.15">
      <c r="C231" s="24">
        <f t="shared" si="6"/>
        <v>691</v>
      </c>
      <c r="D231" s="32">
        <f>IFERROR(テーブル_Swim014[[#This Row],[選手番号]],"")</f>
        <v>691</v>
      </c>
      <c r="E231" s="28" t="str">
        <f>IFERROR(VLOOKUP(C231,Sheet3!A:H,8,0),"")</f>
        <v xml:space="preserve">伊予ＳＣ        </v>
      </c>
      <c r="F231" s="29" t="str">
        <f t="shared" si="7"/>
        <v xml:space="preserve">岡部　拓音  </v>
      </c>
      <c r="G231" s="30" t="str">
        <f>IFERROR(VLOOKUP(C231,Sheet3!A:H,3,0),"")</f>
        <v xml:space="preserve">岡部　拓音                    </v>
      </c>
      <c r="H231" s="48" t="str">
        <f>IFERROR(VLOOKUP(C231,Sheet7!E:O,11,0),"")</f>
        <v xml:space="preserve"> 100m 平泳ぎ</v>
      </c>
    </row>
    <row r="232" spans="3:8" x14ac:dyDescent="0.15">
      <c r="C232" s="24">
        <f t="shared" si="6"/>
        <v>692</v>
      </c>
      <c r="D232" s="32">
        <f>IFERROR(テーブル_Swim014[[#This Row],[選手番号]],"")</f>
        <v>692</v>
      </c>
      <c r="E232" s="28" t="str">
        <f>IFERROR(VLOOKUP(C232,Sheet3!A:H,8,0),"")</f>
        <v xml:space="preserve">伊予ＳＣ        </v>
      </c>
      <c r="F232" s="29" t="str">
        <f t="shared" si="7"/>
        <v xml:space="preserve">岡部　拓音  </v>
      </c>
      <c r="G232" s="30" t="str">
        <f>IFERROR(VLOOKUP(C232,Sheet3!A:H,3,0),"")</f>
        <v xml:space="preserve">岡部　拓音                    </v>
      </c>
      <c r="H232" s="48" t="str">
        <f>IFERROR(VLOOKUP(C232,Sheet7!E:O,11,0),"")</f>
        <v xml:space="preserve"> 200m 平泳ぎ</v>
      </c>
    </row>
    <row r="233" spans="3:8" x14ac:dyDescent="0.15">
      <c r="C233" s="24">
        <f t="shared" si="6"/>
        <v>693</v>
      </c>
      <c r="D233" s="32">
        <f>IFERROR(テーブル_Swim014[[#This Row],[選手番号]],"")</f>
        <v>693</v>
      </c>
      <c r="E233" s="28" t="str">
        <f>IFERROR(VLOOKUP(C233,Sheet3!A:H,8,0),"")</f>
        <v xml:space="preserve">伊予ＳＣ        </v>
      </c>
      <c r="F233" s="29" t="str">
        <f t="shared" si="7"/>
        <v xml:space="preserve">福嶌　悠人  </v>
      </c>
      <c r="G233" s="30" t="str">
        <f>IFERROR(VLOOKUP(C233,Sheet3!A:H,3,0),"")</f>
        <v xml:space="preserve">福嶌　悠人                    </v>
      </c>
      <c r="H233" s="48" t="str">
        <f>IFERROR(VLOOKUP(C233,Sheet7!E:O,11,0),"")</f>
        <v xml:space="preserve">  50m 自由形</v>
      </c>
    </row>
    <row r="234" spans="3:8" x14ac:dyDescent="0.15">
      <c r="C234" s="24">
        <f t="shared" si="6"/>
        <v>694</v>
      </c>
      <c r="D234" s="32">
        <f>IFERROR(テーブル_Swim014[[#This Row],[選手番号]],"")</f>
        <v>694</v>
      </c>
      <c r="E234" s="28" t="str">
        <f>IFERROR(VLOOKUP(C234,Sheet3!A:H,8,0),"")</f>
        <v xml:space="preserve">伊予ＳＣ        </v>
      </c>
      <c r="F234" s="29" t="str">
        <f t="shared" si="7"/>
        <v xml:space="preserve">福嶌　悠人  </v>
      </c>
      <c r="G234" s="30" t="str">
        <f>IFERROR(VLOOKUP(C234,Sheet3!A:H,3,0),"")</f>
        <v xml:space="preserve">福嶌　悠人                    </v>
      </c>
      <c r="H234" s="48" t="str">
        <f>IFERROR(VLOOKUP(C234,Sheet7!E:O,11,0),"")</f>
        <v xml:space="preserve"> 100m 自由形</v>
      </c>
    </row>
    <row r="235" spans="3:8" x14ac:dyDescent="0.15">
      <c r="C235" s="24">
        <f t="shared" si="6"/>
        <v>695</v>
      </c>
      <c r="D235" s="32">
        <f>IFERROR(テーブル_Swim014[[#This Row],[選手番号]],"")</f>
        <v>695</v>
      </c>
      <c r="E235" s="28" t="str">
        <f>IFERROR(VLOOKUP(C235,Sheet3!A:H,8,0),"")</f>
        <v xml:space="preserve">伊予ＳＣ        </v>
      </c>
      <c r="F235" s="29" t="str">
        <f t="shared" si="7"/>
        <v xml:space="preserve">福嶌　悠人  </v>
      </c>
      <c r="G235" s="30" t="str">
        <f>IFERROR(VLOOKUP(C235,Sheet3!A:H,3,0),"")</f>
        <v xml:space="preserve">福嶌　悠人                    </v>
      </c>
      <c r="H235" s="48" t="str">
        <f>IFERROR(VLOOKUP(C235,Sheet7!E:O,11,0),"")</f>
        <v xml:space="preserve"> 200m 自由形</v>
      </c>
    </row>
    <row r="236" spans="3:8" x14ac:dyDescent="0.15">
      <c r="C236" s="24">
        <f t="shared" si="6"/>
        <v>696</v>
      </c>
      <c r="D236" s="32">
        <f>IFERROR(テーブル_Swim014[[#This Row],[選手番号]],"")</f>
        <v>696</v>
      </c>
      <c r="E236" s="28" t="str">
        <f>IFERROR(VLOOKUP(C236,Sheet3!A:H,8,0),"")</f>
        <v xml:space="preserve">伊予ＳＣ        </v>
      </c>
      <c r="F236" s="29" t="str">
        <f t="shared" si="7"/>
        <v xml:space="preserve">鶴間　桜介  </v>
      </c>
      <c r="G236" s="30" t="str">
        <f>IFERROR(VLOOKUP(C236,Sheet3!A:H,3,0),"")</f>
        <v xml:space="preserve">鶴間　桜介                    </v>
      </c>
      <c r="H236" s="48" t="str">
        <f>IFERROR(VLOOKUP(C236,Sheet7!E:O,11,0),"")</f>
        <v xml:space="preserve">  50m 自由形</v>
      </c>
    </row>
    <row r="237" spans="3:8" x14ac:dyDescent="0.15">
      <c r="C237" s="24">
        <f t="shared" si="6"/>
        <v>697</v>
      </c>
      <c r="D237" s="32">
        <f>IFERROR(テーブル_Swim014[[#This Row],[選手番号]],"")</f>
        <v>697</v>
      </c>
      <c r="E237" s="28" t="str">
        <f>IFERROR(VLOOKUP(C237,Sheet3!A:H,8,0),"")</f>
        <v xml:space="preserve">伊予ＳＣ        </v>
      </c>
      <c r="F237" s="29" t="str">
        <f t="shared" si="7"/>
        <v xml:space="preserve">鶴間　桜介  </v>
      </c>
      <c r="G237" s="30" t="str">
        <f>IFERROR(VLOOKUP(C237,Sheet3!A:H,3,0),"")</f>
        <v xml:space="preserve">鶴間　桜介                    </v>
      </c>
      <c r="H237" s="48" t="str">
        <f>IFERROR(VLOOKUP(C237,Sheet7!E:O,11,0),"")</f>
        <v xml:space="preserve">  50m 平泳ぎ</v>
      </c>
    </row>
    <row r="238" spans="3:8" x14ac:dyDescent="0.15">
      <c r="C238" s="24">
        <f t="shared" si="6"/>
        <v>698</v>
      </c>
      <c r="D238" s="32">
        <f>IFERROR(テーブル_Swim014[[#This Row],[選手番号]],"")</f>
        <v>698</v>
      </c>
      <c r="E238" s="28" t="str">
        <f>IFERROR(VLOOKUP(C238,Sheet3!A:H,8,0),"")</f>
        <v xml:space="preserve">伊予ＳＣ        </v>
      </c>
      <c r="F238" s="29" t="str">
        <f t="shared" si="7"/>
        <v xml:space="preserve">鶴間　桜介  </v>
      </c>
      <c r="G238" s="30" t="str">
        <f>IFERROR(VLOOKUP(C238,Sheet3!A:H,3,0),"")</f>
        <v xml:space="preserve">鶴間　桜介                    </v>
      </c>
      <c r="H238" s="48" t="str">
        <f>IFERROR(VLOOKUP(C238,Sheet7!E:O,11,0),"")</f>
        <v xml:space="preserve"> 100m 平泳ぎ</v>
      </c>
    </row>
    <row r="239" spans="3:8" x14ac:dyDescent="0.15">
      <c r="C239" s="24">
        <f t="shared" si="6"/>
        <v>699</v>
      </c>
      <c r="D239" s="32">
        <f>IFERROR(テーブル_Swim014[[#This Row],[選手番号]],"")</f>
        <v>699</v>
      </c>
      <c r="E239" s="28" t="str">
        <f>IFERROR(VLOOKUP(C239,Sheet3!A:H,8,0),"")</f>
        <v xml:space="preserve">伊予ＳＣ        </v>
      </c>
      <c r="F239" s="29" t="str">
        <f t="shared" si="7"/>
        <v xml:space="preserve">細川　翔平  </v>
      </c>
      <c r="G239" s="30" t="str">
        <f>IFERROR(VLOOKUP(C239,Sheet3!A:H,3,0),"")</f>
        <v xml:space="preserve">細川　翔平                    </v>
      </c>
      <c r="H239" s="48" t="str">
        <f>IFERROR(VLOOKUP(C239,Sheet7!E:O,11,0),"")</f>
        <v xml:space="preserve">  50m 自由形</v>
      </c>
    </row>
    <row r="240" spans="3:8" x14ac:dyDescent="0.15">
      <c r="C240" s="24">
        <f t="shared" si="6"/>
        <v>700</v>
      </c>
      <c r="D240" s="32">
        <f>IFERROR(テーブル_Swim014[[#This Row],[選手番号]],"")</f>
        <v>700</v>
      </c>
      <c r="E240" s="28" t="str">
        <f>IFERROR(VLOOKUP(C240,Sheet3!A:H,8,0),"")</f>
        <v xml:space="preserve">伊予ＳＣ        </v>
      </c>
      <c r="F240" s="29" t="str">
        <f t="shared" si="7"/>
        <v xml:space="preserve">細川　翔平  </v>
      </c>
      <c r="G240" s="30" t="str">
        <f>IFERROR(VLOOKUP(C240,Sheet3!A:H,3,0),"")</f>
        <v xml:space="preserve">細川　翔平                    </v>
      </c>
      <c r="H240" s="48" t="str">
        <f>IFERROR(VLOOKUP(C240,Sheet7!E:O,11,0),"")</f>
        <v xml:space="preserve">  50m 背泳ぎ</v>
      </c>
    </row>
    <row r="241" spans="3:8" x14ac:dyDescent="0.15">
      <c r="C241" s="24">
        <f t="shared" si="6"/>
        <v>701</v>
      </c>
      <c r="D241" s="32">
        <f>IFERROR(テーブル_Swim014[[#This Row],[選手番号]],"")</f>
        <v>701</v>
      </c>
      <c r="E241" s="28" t="str">
        <f>IFERROR(VLOOKUP(C241,Sheet3!A:H,8,0),"")</f>
        <v xml:space="preserve">伊予ＳＣ        </v>
      </c>
      <c r="F241" s="29" t="str">
        <f t="shared" si="7"/>
        <v xml:space="preserve">細川　翔平  </v>
      </c>
      <c r="G241" s="30" t="str">
        <f>IFERROR(VLOOKUP(C241,Sheet3!A:H,3,0),"")</f>
        <v xml:space="preserve">細川　翔平                    </v>
      </c>
      <c r="H241" s="48" t="str">
        <f>IFERROR(VLOOKUP(C241,Sheet7!E:O,11,0),"")</f>
        <v xml:space="preserve"> 100m 背泳ぎ</v>
      </c>
    </row>
    <row r="242" spans="3:8" x14ac:dyDescent="0.15">
      <c r="C242" s="24">
        <f t="shared" si="6"/>
        <v>702</v>
      </c>
      <c r="D242" s="32">
        <f>IFERROR(テーブル_Swim014[[#This Row],[選手番号]],"")</f>
        <v>702</v>
      </c>
      <c r="E242" s="28" t="str">
        <f>IFERROR(VLOOKUP(C242,Sheet3!A:H,8,0),"")</f>
        <v xml:space="preserve">伊予ＳＣ        </v>
      </c>
      <c r="F242" s="29" t="str">
        <f t="shared" si="7"/>
        <v xml:space="preserve">細川さくら  </v>
      </c>
      <c r="G242" s="30" t="str">
        <f>IFERROR(VLOOKUP(C242,Sheet3!A:H,3,0),"")</f>
        <v xml:space="preserve">細川さくら                    </v>
      </c>
      <c r="H242" s="48" t="str">
        <f>IFERROR(VLOOKUP(C242,Sheet7!E:O,11,0),"")</f>
        <v xml:space="preserve">  50m 背泳ぎ</v>
      </c>
    </row>
    <row r="243" spans="3:8" x14ac:dyDescent="0.15">
      <c r="C243" s="24">
        <f t="shared" si="6"/>
        <v>703</v>
      </c>
      <c r="D243" s="32">
        <f>IFERROR(テーブル_Swim014[[#This Row],[選手番号]],"")</f>
        <v>703</v>
      </c>
      <c r="E243" s="28" t="str">
        <f>IFERROR(VLOOKUP(C243,Sheet3!A:H,8,0),"")</f>
        <v xml:space="preserve">伊予ＳＣ        </v>
      </c>
      <c r="F243" s="29" t="str">
        <f t="shared" si="7"/>
        <v xml:space="preserve">細川さくら  </v>
      </c>
      <c r="G243" s="30" t="str">
        <f>IFERROR(VLOOKUP(C243,Sheet3!A:H,3,0),"")</f>
        <v xml:space="preserve">細川さくら                    </v>
      </c>
      <c r="H243" s="48" t="str">
        <f>IFERROR(VLOOKUP(C243,Sheet7!E:O,11,0),"")</f>
        <v xml:space="preserve"> 100m 背泳ぎ</v>
      </c>
    </row>
    <row r="244" spans="3:8" x14ac:dyDescent="0.15">
      <c r="C244" s="24">
        <f t="shared" si="6"/>
        <v>704</v>
      </c>
      <c r="D244" s="32">
        <f>IFERROR(テーブル_Swim014[[#This Row],[選手番号]],"")</f>
        <v>704</v>
      </c>
      <c r="E244" s="28" t="str">
        <f>IFERROR(VLOOKUP(C244,Sheet3!A:H,8,0),"")</f>
        <v xml:space="preserve">伊予ＳＣ        </v>
      </c>
      <c r="F244" s="29" t="str">
        <f t="shared" si="7"/>
        <v xml:space="preserve">細川さくら  </v>
      </c>
      <c r="G244" s="30" t="str">
        <f>IFERROR(VLOOKUP(C244,Sheet3!A:H,3,0),"")</f>
        <v xml:space="preserve">細川さくら                    </v>
      </c>
      <c r="H244" s="48" t="str">
        <f>IFERROR(VLOOKUP(C244,Sheet7!E:O,11,0),"")</f>
        <v xml:space="preserve"> 200m 背泳ぎ</v>
      </c>
    </row>
    <row r="245" spans="3:8" x14ac:dyDescent="0.15">
      <c r="C245" s="24">
        <f t="shared" si="6"/>
        <v>705</v>
      </c>
      <c r="D245" s="32">
        <f>IFERROR(テーブル_Swim014[[#This Row],[選手番号]],"")</f>
        <v>705</v>
      </c>
      <c r="E245" s="28" t="str">
        <f>IFERROR(VLOOKUP(C245,Sheet3!A:H,8,0),"")</f>
        <v xml:space="preserve">伊予ＳＣ        </v>
      </c>
      <c r="F245" s="29" t="str">
        <f t="shared" si="7"/>
        <v xml:space="preserve">祖母谷菜々美 </v>
      </c>
      <c r="G245" s="30" t="str">
        <f>IFERROR(VLOOKUP(C245,Sheet3!A:H,3,0),"")</f>
        <v xml:space="preserve">祖母谷菜々美                  </v>
      </c>
      <c r="H245" s="48" t="str">
        <f>IFERROR(VLOOKUP(C245,Sheet7!E:O,11,0),"")</f>
        <v xml:space="preserve"> 100m バタフライ</v>
      </c>
    </row>
    <row r="246" spans="3:8" x14ac:dyDescent="0.15">
      <c r="C246" s="24">
        <f t="shared" si="6"/>
        <v>706</v>
      </c>
      <c r="D246" s="32">
        <f>IFERROR(テーブル_Swim014[[#This Row],[選手番号]],"")</f>
        <v>706</v>
      </c>
      <c r="E246" s="28" t="str">
        <f>IFERROR(VLOOKUP(C246,Sheet3!A:H,8,0),"")</f>
        <v xml:space="preserve">伊予ＳＣ        </v>
      </c>
      <c r="F246" s="29" t="str">
        <f t="shared" si="7"/>
        <v xml:space="preserve">祖母谷菜々美 </v>
      </c>
      <c r="G246" s="30" t="str">
        <f>IFERROR(VLOOKUP(C246,Sheet3!A:H,3,0),"")</f>
        <v xml:space="preserve">祖母谷菜々美                  </v>
      </c>
      <c r="H246" s="48" t="str">
        <f>IFERROR(VLOOKUP(C246,Sheet7!E:O,11,0),"")</f>
        <v xml:space="preserve"> 200m 個人メドレー</v>
      </c>
    </row>
    <row r="247" spans="3:8" x14ac:dyDescent="0.15">
      <c r="C247" s="24">
        <f t="shared" si="6"/>
        <v>707</v>
      </c>
      <c r="D247" s="32">
        <f>IFERROR(テーブル_Swim014[[#This Row],[選手番号]],"")</f>
        <v>707</v>
      </c>
      <c r="E247" s="28" t="str">
        <f>IFERROR(VLOOKUP(C247,Sheet3!A:H,8,0),"")</f>
        <v xml:space="preserve">フィッタ松前    </v>
      </c>
      <c r="F247" s="29" t="str">
        <f t="shared" si="7"/>
        <v xml:space="preserve">忽那　海音  </v>
      </c>
      <c r="G247" s="30" t="str">
        <f>IFERROR(VLOOKUP(C247,Sheet3!A:H,3,0),"")</f>
        <v xml:space="preserve">忽那　海音                    </v>
      </c>
      <c r="H247" s="48" t="str">
        <f>IFERROR(VLOOKUP(C247,Sheet7!E:O,11,0),"")</f>
        <v xml:space="preserve"> 100m 自由形</v>
      </c>
    </row>
    <row r="248" spans="3:8" x14ac:dyDescent="0.15">
      <c r="C248" s="24">
        <f t="shared" si="6"/>
        <v>708</v>
      </c>
      <c r="D248" s="32">
        <f>IFERROR(テーブル_Swim014[[#This Row],[選手番号]],"")</f>
        <v>708</v>
      </c>
      <c r="E248" s="28" t="str">
        <f>IFERROR(VLOOKUP(C248,Sheet3!A:H,8,0),"")</f>
        <v xml:space="preserve">フィッタ松前    </v>
      </c>
      <c r="F248" s="29" t="str">
        <f t="shared" si="7"/>
        <v xml:space="preserve">忽那　海音  </v>
      </c>
      <c r="G248" s="30" t="str">
        <f>IFERROR(VLOOKUP(C248,Sheet3!A:H,3,0),"")</f>
        <v xml:space="preserve">忽那　海音                    </v>
      </c>
      <c r="H248" s="48" t="str">
        <f>IFERROR(VLOOKUP(C248,Sheet7!E:O,11,0),"")</f>
        <v xml:space="preserve"> 100m バタフライ</v>
      </c>
    </row>
    <row r="249" spans="3:8" x14ac:dyDescent="0.15">
      <c r="C249" s="24">
        <f t="shared" si="6"/>
        <v>709</v>
      </c>
      <c r="D249" s="32">
        <f>IFERROR(テーブル_Swim014[[#This Row],[選手番号]],"")</f>
        <v>709</v>
      </c>
      <c r="E249" s="28" t="str">
        <f>IFERROR(VLOOKUP(C249,Sheet3!A:H,8,0),"")</f>
        <v xml:space="preserve">フィッタ松前    </v>
      </c>
      <c r="F249" s="29" t="str">
        <f t="shared" si="7"/>
        <v xml:space="preserve">忽那　海音  </v>
      </c>
      <c r="G249" s="30" t="str">
        <f>IFERROR(VLOOKUP(C249,Sheet3!A:H,3,0),"")</f>
        <v xml:space="preserve">忽那　海音                    </v>
      </c>
      <c r="H249" s="48" t="str">
        <f>IFERROR(VLOOKUP(C249,Sheet7!E:O,11,0),"")</f>
        <v xml:space="preserve"> 200m 平泳ぎ</v>
      </c>
    </row>
    <row r="250" spans="3:8" x14ac:dyDescent="0.15">
      <c r="C250" s="24">
        <f t="shared" si="6"/>
        <v>710</v>
      </c>
      <c r="D250" s="32">
        <f>IFERROR(テーブル_Swim014[[#This Row],[選手番号]],"")</f>
        <v>710</v>
      </c>
      <c r="E250" s="28" t="str">
        <f>IFERROR(VLOOKUP(C250,Sheet3!A:H,8,0),"")</f>
        <v xml:space="preserve">フィッタ松前    </v>
      </c>
      <c r="F250" s="29" t="str">
        <f t="shared" si="7"/>
        <v xml:space="preserve">兵頭虎太朗  </v>
      </c>
      <c r="G250" s="30" t="str">
        <f>IFERROR(VLOOKUP(C250,Sheet3!A:H,3,0),"")</f>
        <v xml:space="preserve">兵頭虎太朗                    </v>
      </c>
      <c r="H250" s="48" t="str">
        <f>IFERROR(VLOOKUP(C250,Sheet7!E:O,11,0),"")</f>
        <v xml:space="preserve"> 100m バタフライ</v>
      </c>
    </row>
    <row r="251" spans="3:8" x14ac:dyDescent="0.15">
      <c r="C251" s="24">
        <f t="shared" si="6"/>
        <v>711</v>
      </c>
      <c r="D251" s="32">
        <f>IFERROR(テーブル_Swim014[[#This Row],[選手番号]],"")</f>
        <v>711</v>
      </c>
      <c r="E251" s="28" t="str">
        <f>IFERROR(VLOOKUP(C251,Sheet3!A:H,8,0),"")</f>
        <v xml:space="preserve">フィッタ松前    </v>
      </c>
      <c r="F251" s="29" t="str">
        <f t="shared" si="7"/>
        <v xml:space="preserve">兵頭虎太朗  </v>
      </c>
      <c r="G251" s="30" t="str">
        <f>IFERROR(VLOOKUP(C251,Sheet3!A:H,3,0),"")</f>
        <v xml:space="preserve">兵頭虎太朗                    </v>
      </c>
      <c r="H251" s="48" t="str">
        <f>IFERROR(VLOOKUP(C251,Sheet7!E:O,11,0),"")</f>
        <v xml:space="preserve"> 200m 個人メドレー</v>
      </c>
    </row>
    <row r="252" spans="3:8" x14ac:dyDescent="0.15">
      <c r="C252" s="24">
        <f t="shared" si="6"/>
        <v>712</v>
      </c>
      <c r="D252" s="32">
        <f>IFERROR(テーブル_Swim014[[#This Row],[選手番号]],"")</f>
        <v>712</v>
      </c>
      <c r="E252" s="28" t="str">
        <f>IFERROR(VLOOKUP(C252,Sheet3!A:H,8,0),"")</f>
        <v xml:space="preserve">フィッタ松前    </v>
      </c>
      <c r="F252" s="29" t="str">
        <f t="shared" si="7"/>
        <v xml:space="preserve">大石　陵雅  </v>
      </c>
      <c r="G252" s="30" t="str">
        <f>IFERROR(VLOOKUP(C252,Sheet3!A:H,3,0),"")</f>
        <v xml:space="preserve">大石　陵雅                    </v>
      </c>
      <c r="H252" s="48" t="str">
        <f>IFERROR(VLOOKUP(C252,Sheet7!E:O,11,0),"")</f>
        <v xml:space="preserve"> 200m 平泳ぎ</v>
      </c>
    </row>
    <row r="253" spans="3:8" x14ac:dyDescent="0.15">
      <c r="C253" s="24">
        <f t="shared" si="6"/>
        <v>713</v>
      </c>
      <c r="D253" s="32">
        <f>IFERROR(テーブル_Swim014[[#This Row],[選手番号]],"")</f>
        <v>713</v>
      </c>
      <c r="E253" s="28" t="str">
        <f>IFERROR(VLOOKUP(C253,Sheet3!A:H,8,0),"")</f>
        <v xml:space="preserve">フィッタ松前    </v>
      </c>
      <c r="F253" s="29" t="str">
        <f t="shared" si="7"/>
        <v xml:space="preserve">大石　陵雅  </v>
      </c>
      <c r="G253" s="30" t="str">
        <f>IFERROR(VLOOKUP(C253,Sheet3!A:H,3,0),"")</f>
        <v xml:space="preserve">大石　陵雅                    </v>
      </c>
      <c r="H253" s="48" t="str">
        <f>IFERROR(VLOOKUP(C253,Sheet7!E:O,11,0),"")</f>
        <v xml:space="preserve"> 100m バタフライ</v>
      </c>
    </row>
    <row r="254" spans="3:8" x14ac:dyDescent="0.15">
      <c r="C254" s="24">
        <f t="shared" si="6"/>
        <v>714</v>
      </c>
      <c r="D254" s="32">
        <f>IFERROR(テーブル_Swim014[[#This Row],[選手番号]],"")</f>
        <v>714</v>
      </c>
      <c r="E254" s="28" t="str">
        <f>IFERROR(VLOOKUP(C254,Sheet3!A:H,8,0),"")</f>
        <v xml:space="preserve">フィッタ松前    </v>
      </c>
      <c r="F254" s="29" t="str">
        <f t="shared" si="7"/>
        <v xml:space="preserve">大石　陵雅  </v>
      </c>
      <c r="G254" s="30" t="str">
        <f>IFERROR(VLOOKUP(C254,Sheet3!A:H,3,0),"")</f>
        <v xml:space="preserve">大石　陵雅                    </v>
      </c>
      <c r="H254" s="48" t="str">
        <f>IFERROR(VLOOKUP(C254,Sheet7!E:O,11,0),"")</f>
        <v xml:space="preserve"> 200m 個人メドレー</v>
      </c>
    </row>
    <row r="255" spans="3:8" x14ac:dyDescent="0.15">
      <c r="C255" s="24">
        <f t="shared" si="6"/>
        <v>715</v>
      </c>
      <c r="D255" s="32">
        <f>IFERROR(テーブル_Swim014[[#This Row],[選手番号]],"")</f>
        <v>715</v>
      </c>
      <c r="E255" s="28" t="str">
        <f>IFERROR(VLOOKUP(C255,Sheet3!A:H,8,0),"")</f>
        <v xml:space="preserve">フィッタ松前    </v>
      </c>
      <c r="F255" s="29" t="str">
        <f t="shared" si="7"/>
        <v xml:space="preserve">谷　　宗賢  </v>
      </c>
      <c r="G255" s="30" t="str">
        <f>IFERROR(VLOOKUP(C255,Sheet3!A:H,3,0),"")</f>
        <v xml:space="preserve">谷　　宗賢                    </v>
      </c>
      <c r="H255" s="48" t="str">
        <f>IFERROR(VLOOKUP(C255,Sheet7!E:O,11,0),"")</f>
        <v xml:space="preserve">  50m 自由形</v>
      </c>
    </row>
    <row r="256" spans="3:8" x14ac:dyDescent="0.15">
      <c r="C256" s="24">
        <f t="shared" si="6"/>
        <v>716</v>
      </c>
      <c r="D256" s="32">
        <f>IFERROR(テーブル_Swim014[[#This Row],[選手番号]],"")</f>
        <v>716</v>
      </c>
      <c r="E256" s="28" t="str">
        <f>IFERROR(VLOOKUP(C256,Sheet3!A:H,8,0),"")</f>
        <v xml:space="preserve">フィッタ松前    </v>
      </c>
      <c r="F256" s="29" t="str">
        <f t="shared" si="7"/>
        <v xml:space="preserve">谷　　宗賢  </v>
      </c>
      <c r="G256" s="30" t="str">
        <f>IFERROR(VLOOKUP(C256,Sheet3!A:H,3,0),"")</f>
        <v xml:space="preserve">谷　　宗賢                    </v>
      </c>
      <c r="H256" s="48" t="str">
        <f>IFERROR(VLOOKUP(C256,Sheet7!E:O,11,0),"")</f>
        <v xml:space="preserve"> 100m 背泳ぎ</v>
      </c>
    </row>
    <row r="257" spans="3:8" x14ac:dyDescent="0.15">
      <c r="C257" s="24">
        <f t="shared" si="6"/>
        <v>717</v>
      </c>
      <c r="D257" s="32">
        <f>IFERROR(テーブル_Swim014[[#This Row],[選手番号]],"")</f>
        <v>717</v>
      </c>
      <c r="E257" s="28" t="str">
        <f>IFERROR(VLOOKUP(C257,Sheet3!A:H,8,0),"")</f>
        <v xml:space="preserve">フィッタ松前    </v>
      </c>
      <c r="F257" s="29" t="str">
        <f t="shared" si="7"/>
        <v xml:space="preserve">谷　　宗賢  </v>
      </c>
      <c r="G257" s="30" t="str">
        <f>IFERROR(VLOOKUP(C257,Sheet3!A:H,3,0),"")</f>
        <v xml:space="preserve">谷　　宗賢                    </v>
      </c>
      <c r="H257" s="48" t="str">
        <f>IFERROR(VLOOKUP(C257,Sheet7!E:O,11,0),"")</f>
        <v xml:space="preserve">  50m バタフライ</v>
      </c>
    </row>
    <row r="258" spans="3:8" x14ac:dyDescent="0.15">
      <c r="C258" s="24">
        <f t="shared" ref="C258:C321" si="8">IF(AND(D258=""),"",D258)</f>
        <v>718</v>
      </c>
      <c r="D258" s="32">
        <f>IFERROR(テーブル_Swim014[[#This Row],[選手番号]],"")</f>
        <v>718</v>
      </c>
      <c r="E258" s="28" t="str">
        <f>IFERROR(VLOOKUP(C258,Sheet3!A:H,8,0),"")</f>
        <v xml:space="preserve">フィッタ松前    </v>
      </c>
      <c r="F258" s="29" t="str">
        <f t="shared" ref="F258:F321" si="9">MID(G258,1,7)</f>
        <v xml:space="preserve">長野　愛斗  </v>
      </c>
      <c r="G258" s="30" t="str">
        <f>IFERROR(VLOOKUP(C258,Sheet3!A:H,3,0),"")</f>
        <v xml:space="preserve">長野　愛斗                    </v>
      </c>
      <c r="H258" s="48" t="str">
        <f>IFERROR(VLOOKUP(C258,Sheet7!E:O,11,0),"")</f>
        <v xml:space="preserve"> 100m 自由形</v>
      </c>
    </row>
    <row r="259" spans="3:8" x14ac:dyDescent="0.15">
      <c r="C259" s="24">
        <f t="shared" si="8"/>
        <v>719</v>
      </c>
      <c r="D259" s="32">
        <f>IFERROR(テーブル_Swim014[[#This Row],[選手番号]],"")</f>
        <v>719</v>
      </c>
      <c r="E259" s="28" t="str">
        <f>IFERROR(VLOOKUP(C259,Sheet3!A:H,8,0),"")</f>
        <v xml:space="preserve">フィッタ松前    </v>
      </c>
      <c r="F259" s="29" t="str">
        <f t="shared" si="9"/>
        <v xml:space="preserve">長野　愛斗  </v>
      </c>
      <c r="G259" s="30" t="str">
        <f>IFERROR(VLOOKUP(C259,Sheet3!A:H,3,0),"")</f>
        <v xml:space="preserve">長野　愛斗                    </v>
      </c>
      <c r="H259" s="48" t="str">
        <f>IFERROR(VLOOKUP(C259,Sheet7!E:O,11,0),"")</f>
        <v xml:space="preserve">  50m 平泳ぎ</v>
      </c>
    </row>
    <row r="260" spans="3:8" x14ac:dyDescent="0.15">
      <c r="C260" s="24">
        <f t="shared" si="8"/>
        <v>720</v>
      </c>
      <c r="D260" s="32">
        <f>IFERROR(テーブル_Swim014[[#This Row],[選手番号]],"")</f>
        <v>720</v>
      </c>
      <c r="E260" s="28" t="str">
        <f>IFERROR(VLOOKUP(C260,Sheet3!A:H,8,0),"")</f>
        <v xml:space="preserve">フィッタ松前    </v>
      </c>
      <c r="F260" s="29" t="str">
        <f t="shared" si="9"/>
        <v xml:space="preserve">長野　愛斗  </v>
      </c>
      <c r="G260" s="30" t="str">
        <f>IFERROR(VLOOKUP(C260,Sheet3!A:H,3,0),"")</f>
        <v xml:space="preserve">長野　愛斗                    </v>
      </c>
      <c r="H260" s="48" t="str">
        <f>IFERROR(VLOOKUP(C260,Sheet7!E:O,11,0),"")</f>
        <v xml:space="preserve"> 200m 個人メドレー</v>
      </c>
    </row>
    <row r="261" spans="3:8" x14ac:dyDescent="0.15">
      <c r="C261" s="24">
        <f t="shared" si="8"/>
        <v>721</v>
      </c>
      <c r="D261" s="32">
        <f>IFERROR(テーブル_Swim014[[#This Row],[選手番号]],"")</f>
        <v>721</v>
      </c>
      <c r="E261" s="28" t="str">
        <f>IFERROR(VLOOKUP(C261,Sheet3!A:H,8,0),"")</f>
        <v xml:space="preserve">フィッタ松前    </v>
      </c>
      <c r="F261" s="29" t="str">
        <f t="shared" si="9"/>
        <v xml:space="preserve">大森　真慶  </v>
      </c>
      <c r="G261" s="30" t="str">
        <f>IFERROR(VLOOKUP(C261,Sheet3!A:H,3,0),"")</f>
        <v xml:space="preserve">大森　真慶                    </v>
      </c>
      <c r="H261" s="48" t="str">
        <f>IFERROR(VLOOKUP(C261,Sheet7!E:O,11,0),"")</f>
        <v xml:space="preserve">  50m 自由形</v>
      </c>
    </row>
    <row r="262" spans="3:8" x14ac:dyDescent="0.15">
      <c r="C262" s="24">
        <f t="shared" si="8"/>
        <v>722</v>
      </c>
      <c r="D262" s="32">
        <f>IFERROR(テーブル_Swim014[[#This Row],[選手番号]],"")</f>
        <v>722</v>
      </c>
      <c r="E262" s="28" t="str">
        <f>IFERROR(VLOOKUP(C262,Sheet3!A:H,8,0),"")</f>
        <v xml:space="preserve">フィッタ松前    </v>
      </c>
      <c r="F262" s="29" t="str">
        <f t="shared" si="9"/>
        <v xml:space="preserve">大森　真慶  </v>
      </c>
      <c r="G262" s="30" t="str">
        <f>IFERROR(VLOOKUP(C262,Sheet3!A:H,3,0),"")</f>
        <v xml:space="preserve">大森　真慶                    </v>
      </c>
      <c r="H262" s="48" t="str">
        <f>IFERROR(VLOOKUP(C262,Sheet7!E:O,11,0),"")</f>
        <v xml:space="preserve">  50m 背泳ぎ</v>
      </c>
    </row>
    <row r="263" spans="3:8" x14ac:dyDescent="0.15">
      <c r="C263" s="24">
        <f t="shared" si="8"/>
        <v>723</v>
      </c>
      <c r="D263" s="32">
        <f>IFERROR(テーブル_Swim014[[#This Row],[選手番号]],"")</f>
        <v>723</v>
      </c>
      <c r="E263" s="28" t="str">
        <f>IFERROR(VLOOKUP(C263,Sheet3!A:H,8,0),"")</f>
        <v xml:space="preserve">フィッタ松前    </v>
      </c>
      <c r="F263" s="29" t="str">
        <f t="shared" si="9"/>
        <v xml:space="preserve">大森　真慶  </v>
      </c>
      <c r="G263" s="30" t="str">
        <f>IFERROR(VLOOKUP(C263,Sheet3!A:H,3,0),"")</f>
        <v xml:space="preserve">大森　真慶                    </v>
      </c>
      <c r="H263" s="48" t="str">
        <f>IFERROR(VLOOKUP(C263,Sheet7!E:O,11,0),"")</f>
        <v xml:space="preserve"> 200m 個人メドレー</v>
      </c>
    </row>
    <row r="264" spans="3:8" x14ac:dyDescent="0.15">
      <c r="C264" s="24">
        <f t="shared" si="8"/>
        <v>724</v>
      </c>
      <c r="D264" s="32">
        <f>IFERROR(テーブル_Swim014[[#This Row],[選手番号]],"")</f>
        <v>724</v>
      </c>
      <c r="E264" s="28" t="str">
        <f>IFERROR(VLOOKUP(C264,Sheet3!A:H,8,0),"")</f>
        <v xml:space="preserve">フィッタ松前    </v>
      </c>
      <c r="F264" s="29" t="str">
        <f t="shared" si="9"/>
        <v xml:space="preserve">明比　琉斗  </v>
      </c>
      <c r="G264" s="30" t="str">
        <f>IFERROR(VLOOKUP(C264,Sheet3!A:H,3,0),"")</f>
        <v xml:space="preserve">明比　琉斗                    </v>
      </c>
      <c r="H264" s="48" t="str">
        <f>IFERROR(VLOOKUP(C264,Sheet7!E:O,11,0),"")</f>
        <v xml:space="preserve">  50m 自由形</v>
      </c>
    </row>
    <row r="265" spans="3:8" x14ac:dyDescent="0.15">
      <c r="C265" s="24">
        <f t="shared" si="8"/>
        <v>725</v>
      </c>
      <c r="D265" s="32">
        <f>IFERROR(テーブル_Swim014[[#This Row],[選手番号]],"")</f>
        <v>725</v>
      </c>
      <c r="E265" s="28" t="str">
        <f>IFERROR(VLOOKUP(C265,Sheet3!A:H,8,0),"")</f>
        <v xml:space="preserve">フィッタ松前    </v>
      </c>
      <c r="F265" s="29" t="str">
        <f t="shared" si="9"/>
        <v xml:space="preserve">明比　琉斗  </v>
      </c>
      <c r="G265" s="30" t="str">
        <f>IFERROR(VLOOKUP(C265,Sheet3!A:H,3,0),"")</f>
        <v xml:space="preserve">明比　琉斗                    </v>
      </c>
      <c r="H265" s="48" t="str">
        <f>IFERROR(VLOOKUP(C265,Sheet7!E:O,11,0),"")</f>
        <v xml:space="preserve">  50m 平泳ぎ</v>
      </c>
    </row>
    <row r="266" spans="3:8" x14ac:dyDescent="0.15">
      <c r="C266" s="24">
        <f t="shared" si="8"/>
        <v>726</v>
      </c>
      <c r="D266" s="32">
        <f>IFERROR(テーブル_Swim014[[#This Row],[選手番号]],"")</f>
        <v>726</v>
      </c>
      <c r="E266" s="28" t="str">
        <f>IFERROR(VLOOKUP(C266,Sheet3!A:H,8,0),"")</f>
        <v xml:space="preserve">フィッタ松前    </v>
      </c>
      <c r="F266" s="29" t="str">
        <f t="shared" si="9"/>
        <v xml:space="preserve">明比　琉斗  </v>
      </c>
      <c r="G266" s="30" t="str">
        <f>IFERROR(VLOOKUP(C266,Sheet3!A:H,3,0),"")</f>
        <v xml:space="preserve">明比　琉斗                    </v>
      </c>
      <c r="H266" s="48" t="str">
        <f>IFERROR(VLOOKUP(C266,Sheet7!E:O,11,0),"")</f>
        <v xml:space="preserve"> 100m 平泳ぎ</v>
      </c>
    </row>
    <row r="267" spans="3:8" x14ac:dyDescent="0.15">
      <c r="C267" s="24">
        <f t="shared" si="8"/>
        <v>727</v>
      </c>
      <c r="D267" s="32">
        <f>IFERROR(テーブル_Swim014[[#This Row],[選手番号]],"")</f>
        <v>727</v>
      </c>
      <c r="E267" s="28" t="str">
        <f>IFERROR(VLOOKUP(C267,Sheet3!A:H,8,0),"")</f>
        <v xml:space="preserve">フィッタ松前    </v>
      </c>
      <c r="F267" s="29" t="str">
        <f t="shared" si="9"/>
        <v xml:space="preserve">弓達　歩夢  </v>
      </c>
      <c r="G267" s="30" t="str">
        <f>IFERROR(VLOOKUP(C267,Sheet3!A:H,3,0),"")</f>
        <v xml:space="preserve">弓達　歩夢                    </v>
      </c>
      <c r="H267" s="48" t="str">
        <f>IFERROR(VLOOKUP(C267,Sheet7!E:O,11,0),"")</f>
        <v xml:space="preserve">  50m 自由形</v>
      </c>
    </row>
    <row r="268" spans="3:8" x14ac:dyDescent="0.15">
      <c r="C268" s="24">
        <f t="shared" si="8"/>
        <v>728</v>
      </c>
      <c r="D268" s="32">
        <f>IFERROR(テーブル_Swim014[[#This Row],[選手番号]],"")</f>
        <v>728</v>
      </c>
      <c r="E268" s="28" t="str">
        <f>IFERROR(VLOOKUP(C268,Sheet3!A:H,8,0),"")</f>
        <v xml:space="preserve">フィッタ松前    </v>
      </c>
      <c r="F268" s="29" t="str">
        <f t="shared" si="9"/>
        <v xml:space="preserve">弓達　歩夢  </v>
      </c>
      <c r="G268" s="30" t="str">
        <f>IFERROR(VLOOKUP(C268,Sheet3!A:H,3,0),"")</f>
        <v xml:space="preserve">弓達　歩夢                    </v>
      </c>
      <c r="H268" s="48" t="str">
        <f>IFERROR(VLOOKUP(C268,Sheet7!E:O,11,0),"")</f>
        <v xml:space="preserve"> 100m 自由形</v>
      </c>
    </row>
    <row r="269" spans="3:8" x14ac:dyDescent="0.15">
      <c r="C269" s="24">
        <f t="shared" si="8"/>
        <v>729</v>
      </c>
      <c r="D269" s="32">
        <f>IFERROR(テーブル_Swim014[[#This Row],[選手番号]],"")</f>
        <v>729</v>
      </c>
      <c r="E269" s="28" t="str">
        <f>IFERROR(VLOOKUP(C269,Sheet3!A:H,8,0),"")</f>
        <v xml:space="preserve">フィッタ松前    </v>
      </c>
      <c r="F269" s="29" t="str">
        <f t="shared" si="9"/>
        <v xml:space="preserve">弓達　歩夢  </v>
      </c>
      <c r="G269" s="30" t="str">
        <f>IFERROR(VLOOKUP(C269,Sheet3!A:H,3,0),"")</f>
        <v xml:space="preserve">弓達　歩夢                    </v>
      </c>
      <c r="H269" s="48" t="str">
        <f>IFERROR(VLOOKUP(C269,Sheet7!E:O,11,0),"")</f>
        <v xml:space="preserve">  50m 平泳ぎ</v>
      </c>
    </row>
    <row r="270" spans="3:8" x14ac:dyDescent="0.15">
      <c r="C270" s="24">
        <f t="shared" si="8"/>
        <v>730</v>
      </c>
      <c r="D270" s="32">
        <f>IFERROR(テーブル_Swim014[[#This Row],[選手番号]],"")</f>
        <v>730</v>
      </c>
      <c r="E270" s="28" t="str">
        <f>IFERROR(VLOOKUP(C270,Sheet3!A:H,8,0),"")</f>
        <v xml:space="preserve">フィッタ松前    </v>
      </c>
      <c r="F270" s="29" t="str">
        <f t="shared" si="9"/>
        <v xml:space="preserve">弓達　歩夢  </v>
      </c>
      <c r="G270" s="30" t="str">
        <f>IFERROR(VLOOKUP(C270,Sheet3!A:H,3,0),"")</f>
        <v xml:space="preserve">弓達　歩夢                    </v>
      </c>
      <c r="H270" s="48" t="str">
        <f>IFERROR(VLOOKUP(C270,Sheet7!E:O,11,0),"")</f>
        <v xml:space="preserve">  50m バタフライ</v>
      </c>
    </row>
    <row r="271" spans="3:8" x14ac:dyDescent="0.15">
      <c r="C271" s="24">
        <f t="shared" si="8"/>
        <v>731</v>
      </c>
      <c r="D271" s="32">
        <f>IFERROR(テーブル_Swim014[[#This Row],[選手番号]],"")</f>
        <v>731</v>
      </c>
      <c r="E271" s="28" t="str">
        <f>IFERROR(VLOOKUP(C271,Sheet3!A:H,8,0),"")</f>
        <v xml:space="preserve">フィッタ松前    </v>
      </c>
      <c r="F271" s="29" t="str">
        <f t="shared" si="9"/>
        <v xml:space="preserve">弓達　歩夢  </v>
      </c>
      <c r="G271" s="30" t="str">
        <f>IFERROR(VLOOKUP(C271,Sheet3!A:H,3,0),"")</f>
        <v xml:space="preserve">弓達　歩夢                    </v>
      </c>
      <c r="H271" s="48" t="str">
        <f>IFERROR(VLOOKUP(C271,Sheet7!E:O,11,0),"")</f>
        <v xml:space="preserve"> 200m 個人メドレー</v>
      </c>
    </row>
    <row r="272" spans="3:8" x14ac:dyDescent="0.15">
      <c r="C272" s="24">
        <f t="shared" si="8"/>
        <v>732</v>
      </c>
      <c r="D272" s="32">
        <f>IFERROR(テーブル_Swim014[[#This Row],[選手番号]],"")</f>
        <v>732</v>
      </c>
      <c r="E272" s="28" t="str">
        <f>IFERROR(VLOOKUP(C272,Sheet3!A:H,8,0),"")</f>
        <v xml:space="preserve">フィッタ松前    </v>
      </c>
      <c r="F272" s="29" t="str">
        <f t="shared" si="9"/>
        <v xml:space="preserve">小松　久人  </v>
      </c>
      <c r="G272" s="30" t="str">
        <f>IFERROR(VLOOKUP(C272,Sheet3!A:H,3,0),"")</f>
        <v xml:space="preserve">小松　久人                    </v>
      </c>
      <c r="H272" s="48" t="str">
        <f>IFERROR(VLOOKUP(C272,Sheet7!E:O,11,0),"")</f>
        <v xml:space="preserve">  50m 自由形</v>
      </c>
    </row>
    <row r="273" spans="3:8" x14ac:dyDescent="0.15">
      <c r="C273" s="24">
        <f t="shared" si="8"/>
        <v>733</v>
      </c>
      <c r="D273" s="32">
        <f>IFERROR(テーブル_Swim014[[#This Row],[選手番号]],"")</f>
        <v>733</v>
      </c>
      <c r="E273" s="28" t="str">
        <f>IFERROR(VLOOKUP(C273,Sheet3!A:H,8,0),"")</f>
        <v xml:space="preserve">フィッタ松前    </v>
      </c>
      <c r="F273" s="29" t="str">
        <f t="shared" si="9"/>
        <v xml:space="preserve">小松　久人  </v>
      </c>
      <c r="G273" s="30" t="str">
        <f>IFERROR(VLOOKUP(C273,Sheet3!A:H,3,0),"")</f>
        <v xml:space="preserve">小松　久人                    </v>
      </c>
      <c r="H273" s="48" t="str">
        <f>IFERROR(VLOOKUP(C273,Sheet7!E:O,11,0),"")</f>
        <v xml:space="preserve"> 100m 背泳ぎ</v>
      </c>
    </row>
    <row r="274" spans="3:8" x14ac:dyDescent="0.15">
      <c r="C274" s="24">
        <f t="shared" si="8"/>
        <v>734</v>
      </c>
      <c r="D274" s="32">
        <f>IFERROR(テーブル_Swim014[[#This Row],[選手番号]],"")</f>
        <v>734</v>
      </c>
      <c r="E274" s="28" t="str">
        <f>IFERROR(VLOOKUP(C274,Sheet3!A:H,8,0),"")</f>
        <v xml:space="preserve">フィッタ松前    </v>
      </c>
      <c r="F274" s="29" t="str">
        <f t="shared" si="9"/>
        <v xml:space="preserve">牧野　源志  </v>
      </c>
      <c r="G274" s="30" t="str">
        <f>IFERROR(VLOOKUP(C274,Sheet3!A:H,3,0),"")</f>
        <v xml:space="preserve">牧野　源志                    </v>
      </c>
      <c r="H274" s="48" t="str">
        <f>IFERROR(VLOOKUP(C274,Sheet7!E:O,11,0),"")</f>
        <v xml:space="preserve"> 100m 自由形</v>
      </c>
    </row>
    <row r="275" spans="3:8" x14ac:dyDescent="0.15">
      <c r="C275" s="24">
        <f t="shared" si="8"/>
        <v>735</v>
      </c>
      <c r="D275" s="32">
        <f>IFERROR(テーブル_Swim014[[#This Row],[選手番号]],"")</f>
        <v>735</v>
      </c>
      <c r="E275" s="28" t="str">
        <f>IFERROR(VLOOKUP(C275,Sheet3!A:H,8,0),"")</f>
        <v xml:space="preserve">フィッタ松前    </v>
      </c>
      <c r="F275" s="29" t="str">
        <f t="shared" si="9"/>
        <v xml:space="preserve">牧野　源志  </v>
      </c>
      <c r="G275" s="30" t="str">
        <f>IFERROR(VLOOKUP(C275,Sheet3!A:H,3,0),"")</f>
        <v xml:space="preserve">牧野　源志                    </v>
      </c>
      <c r="H275" s="48" t="str">
        <f>IFERROR(VLOOKUP(C275,Sheet7!E:O,11,0),"")</f>
        <v xml:space="preserve">  50m 背泳ぎ</v>
      </c>
    </row>
    <row r="276" spans="3:8" x14ac:dyDescent="0.15">
      <c r="C276" s="24">
        <f t="shared" si="8"/>
        <v>736</v>
      </c>
      <c r="D276" s="32">
        <f>IFERROR(テーブル_Swim014[[#This Row],[選手番号]],"")</f>
        <v>736</v>
      </c>
      <c r="E276" s="28" t="str">
        <f>IFERROR(VLOOKUP(C276,Sheet3!A:H,8,0),"")</f>
        <v xml:space="preserve">フィッタ松前    </v>
      </c>
      <c r="F276" s="29" t="str">
        <f t="shared" si="9"/>
        <v xml:space="preserve">牧野　源志  </v>
      </c>
      <c r="G276" s="30" t="str">
        <f>IFERROR(VLOOKUP(C276,Sheet3!A:H,3,0),"")</f>
        <v xml:space="preserve">牧野　源志                    </v>
      </c>
      <c r="H276" s="48" t="str">
        <f>IFERROR(VLOOKUP(C276,Sheet7!E:O,11,0),"")</f>
        <v xml:space="preserve">  50m 平泳ぎ</v>
      </c>
    </row>
    <row r="277" spans="3:8" x14ac:dyDescent="0.15">
      <c r="C277" s="24">
        <f t="shared" si="8"/>
        <v>737</v>
      </c>
      <c r="D277" s="32">
        <f>IFERROR(テーブル_Swim014[[#This Row],[選手番号]],"")</f>
        <v>737</v>
      </c>
      <c r="E277" s="28" t="str">
        <f>IFERROR(VLOOKUP(C277,Sheet3!A:H,8,0),"")</f>
        <v xml:space="preserve">フィッタ松前    </v>
      </c>
      <c r="F277" s="29" t="str">
        <f t="shared" si="9"/>
        <v xml:space="preserve">牧野　源志  </v>
      </c>
      <c r="G277" s="30" t="str">
        <f>IFERROR(VLOOKUP(C277,Sheet3!A:H,3,0),"")</f>
        <v xml:space="preserve">牧野　源志                    </v>
      </c>
      <c r="H277" s="48" t="str">
        <f>IFERROR(VLOOKUP(C277,Sheet7!E:O,11,0),"")</f>
        <v xml:space="preserve"> 100m バタフライ</v>
      </c>
    </row>
    <row r="278" spans="3:8" x14ac:dyDescent="0.15">
      <c r="C278" s="24">
        <f t="shared" si="8"/>
        <v>738</v>
      </c>
      <c r="D278" s="32">
        <f>IFERROR(テーブル_Swim014[[#This Row],[選手番号]],"")</f>
        <v>738</v>
      </c>
      <c r="E278" s="28" t="str">
        <f>IFERROR(VLOOKUP(C278,Sheet3!A:H,8,0),"")</f>
        <v xml:space="preserve">フィッタ松前    </v>
      </c>
      <c r="F278" s="29" t="str">
        <f t="shared" si="9"/>
        <v xml:space="preserve">梅﨑　　煌  </v>
      </c>
      <c r="G278" s="30" t="str">
        <f>IFERROR(VLOOKUP(C278,Sheet3!A:H,3,0),"")</f>
        <v xml:space="preserve">梅﨑　　煌                    </v>
      </c>
      <c r="H278" s="48" t="str">
        <f>IFERROR(VLOOKUP(C278,Sheet7!E:O,11,0),"")</f>
        <v xml:space="preserve">  50m 自由形</v>
      </c>
    </row>
    <row r="279" spans="3:8" x14ac:dyDescent="0.15">
      <c r="C279" s="24">
        <f t="shared" si="8"/>
        <v>739</v>
      </c>
      <c r="D279" s="32">
        <f>IFERROR(テーブル_Swim014[[#This Row],[選手番号]],"")</f>
        <v>739</v>
      </c>
      <c r="E279" s="28" t="str">
        <f>IFERROR(VLOOKUP(C279,Sheet3!A:H,8,0),"")</f>
        <v xml:space="preserve">フィッタ松前    </v>
      </c>
      <c r="F279" s="29" t="str">
        <f t="shared" si="9"/>
        <v xml:space="preserve">梅﨑　　煌  </v>
      </c>
      <c r="G279" s="30" t="str">
        <f>IFERROR(VLOOKUP(C279,Sheet3!A:H,3,0),"")</f>
        <v xml:space="preserve">梅﨑　　煌                    </v>
      </c>
      <c r="H279" s="48" t="str">
        <f>IFERROR(VLOOKUP(C279,Sheet7!E:O,11,0),"")</f>
        <v xml:space="preserve">  50m 背泳ぎ</v>
      </c>
    </row>
    <row r="280" spans="3:8" x14ac:dyDescent="0.15">
      <c r="C280" s="24">
        <f t="shared" si="8"/>
        <v>740</v>
      </c>
      <c r="D280" s="32">
        <f>IFERROR(テーブル_Swim014[[#This Row],[選手番号]],"")</f>
        <v>740</v>
      </c>
      <c r="E280" s="28" t="str">
        <f>IFERROR(VLOOKUP(C280,Sheet3!A:H,8,0),"")</f>
        <v xml:space="preserve">フィッタ松前    </v>
      </c>
      <c r="F280" s="29" t="str">
        <f t="shared" si="9"/>
        <v xml:space="preserve">梅﨑　　煌  </v>
      </c>
      <c r="G280" s="30" t="str">
        <f>IFERROR(VLOOKUP(C280,Sheet3!A:H,3,0),"")</f>
        <v xml:space="preserve">梅﨑　　煌                    </v>
      </c>
      <c r="H280" s="48" t="str">
        <f>IFERROR(VLOOKUP(C280,Sheet7!E:O,11,0),"")</f>
        <v xml:space="preserve"> 100m 背泳ぎ</v>
      </c>
    </row>
    <row r="281" spans="3:8" x14ac:dyDescent="0.15">
      <c r="C281" s="24">
        <f t="shared" si="8"/>
        <v>741</v>
      </c>
      <c r="D281" s="32">
        <f>IFERROR(テーブル_Swim014[[#This Row],[選手番号]],"")</f>
        <v>741</v>
      </c>
      <c r="E281" s="28" t="str">
        <f>IFERROR(VLOOKUP(C281,Sheet3!A:H,8,0),"")</f>
        <v xml:space="preserve">フィッタ松前    </v>
      </c>
      <c r="F281" s="29" t="str">
        <f t="shared" si="9"/>
        <v xml:space="preserve">二宮　海哩  </v>
      </c>
      <c r="G281" s="30" t="str">
        <f>IFERROR(VLOOKUP(C281,Sheet3!A:H,3,0),"")</f>
        <v xml:space="preserve">二宮　海哩                    </v>
      </c>
      <c r="H281" s="48" t="str">
        <f>IFERROR(VLOOKUP(C281,Sheet7!E:O,11,0),"")</f>
        <v xml:space="preserve">  50m 自由形</v>
      </c>
    </row>
    <row r="282" spans="3:8" x14ac:dyDescent="0.15">
      <c r="C282" s="24">
        <f t="shared" si="8"/>
        <v>742</v>
      </c>
      <c r="D282" s="32">
        <f>IFERROR(テーブル_Swim014[[#This Row],[選手番号]],"")</f>
        <v>742</v>
      </c>
      <c r="E282" s="28" t="str">
        <f>IFERROR(VLOOKUP(C282,Sheet3!A:H,8,0),"")</f>
        <v xml:space="preserve">フィッタ松前    </v>
      </c>
      <c r="F282" s="29" t="str">
        <f t="shared" si="9"/>
        <v xml:space="preserve">二宮　海哩  </v>
      </c>
      <c r="G282" s="30" t="str">
        <f>IFERROR(VLOOKUP(C282,Sheet3!A:H,3,0),"")</f>
        <v xml:space="preserve">二宮　海哩                    </v>
      </c>
      <c r="H282" s="48" t="str">
        <f>IFERROR(VLOOKUP(C282,Sheet7!E:O,11,0),"")</f>
        <v xml:space="preserve"> 100m 自由形</v>
      </c>
    </row>
    <row r="283" spans="3:8" x14ac:dyDescent="0.15">
      <c r="C283" s="24">
        <f t="shared" si="8"/>
        <v>743</v>
      </c>
      <c r="D283" s="32">
        <f>IFERROR(テーブル_Swim014[[#This Row],[選手番号]],"")</f>
        <v>743</v>
      </c>
      <c r="E283" s="28" t="str">
        <f>IFERROR(VLOOKUP(C283,Sheet3!A:H,8,0),"")</f>
        <v xml:space="preserve">フィッタ松前    </v>
      </c>
      <c r="F283" s="29" t="str">
        <f t="shared" si="9"/>
        <v xml:space="preserve">二宮　海哩  </v>
      </c>
      <c r="G283" s="30" t="str">
        <f>IFERROR(VLOOKUP(C283,Sheet3!A:H,3,0),"")</f>
        <v xml:space="preserve">二宮　海哩                    </v>
      </c>
      <c r="H283" s="48" t="str">
        <f>IFERROR(VLOOKUP(C283,Sheet7!E:O,11,0),"")</f>
        <v xml:space="preserve">  50m 背泳ぎ</v>
      </c>
    </row>
    <row r="284" spans="3:8" x14ac:dyDescent="0.15">
      <c r="C284" s="24">
        <f t="shared" si="8"/>
        <v>744</v>
      </c>
      <c r="D284" s="32">
        <f>IFERROR(テーブル_Swim014[[#This Row],[選手番号]],"")</f>
        <v>744</v>
      </c>
      <c r="E284" s="28" t="str">
        <f>IFERROR(VLOOKUP(C284,Sheet3!A:H,8,0),"")</f>
        <v xml:space="preserve">フィッタ松前    </v>
      </c>
      <c r="F284" s="29" t="str">
        <f t="shared" si="9"/>
        <v xml:space="preserve">山下　　陸  </v>
      </c>
      <c r="G284" s="30" t="str">
        <f>IFERROR(VLOOKUP(C284,Sheet3!A:H,3,0),"")</f>
        <v xml:space="preserve">山下　　陸                    </v>
      </c>
      <c r="H284" s="48" t="str">
        <f>IFERROR(VLOOKUP(C284,Sheet7!E:O,11,0),"")</f>
        <v xml:space="preserve">  50m 自由形</v>
      </c>
    </row>
    <row r="285" spans="3:8" x14ac:dyDescent="0.15">
      <c r="C285" s="24">
        <f t="shared" si="8"/>
        <v>745</v>
      </c>
      <c r="D285" s="32">
        <f>IFERROR(テーブル_Swim014[[#This Row],[選手番号]],"")</f>
        <v>745</v>
      </c>
      <c r="E285" s="28" t="str">
        <f>IFERROR(VLOOKUP(C285,Sheet3!A:H,8,0),"")</f>
        <v xml:space="preserve">フィッタ松前    </v>
      </c>
      <c r="F285" s="29" t="str">
        <f t="shared" si="9"/>
        <v xml:space="preserve">山下　　陸  </v>
      </c>
      <c r="G285" s="30" t="str">
        <f>IFERROR(VLOOKUP(C285,Sheet3!A:H,3,0),"")</f>
        <v xml:space="preserve">山下　　陸                    </v>
      </c>
      <c r="H285" s="48" t="str">
        <f>IFERROR(VLOOKUP(C285,Sheet7!E:O,11,0),"")</f>
        <v xml:space="preserve"> 100m 自由形</v>
      </c>
    </row>
    <row r="286" spans="3:8" x14ac:dyDescent="0.15">
      <c r="C286" s="24">
        <f t="shared" si="8"/>
        <v>746</v>
      </c>
      <c r="D286" s="32">
        <f>IFERROR(テーブル_Swim014[[#This Row],[選手番号]],"")</f>
        <v>746</v>
      </c>
      <c r="E286" s="28" t="str">
        <f>IFERROR(VLOOKUP(C286,Sheet3!A:H,8,0),"")</f>
        <v xml:space="preserve">フィッタ松前    </v>
      </c>
      <c r="F286" s="29" t="str">
        <f t="shared" si="9"/>
        <v xml:space="preserve">山下　　陸  </v>
      </c>
      <c r="G286" s="30" t="str">
        <f>IFERROR(VLOOKUP(C286,Sheet3!A:H,3,0),"")</f>
        <v xml:space="preserve">山下　　陸                    </v>
      </c>
      <c r="H286" s="48" t="str">
        <f>IFERROR(VLOOKUP(C286,Sheet7!E:O,11,0),"")</f>
        <v xml:space="preserve">  50m 背泳ぎ</v>
      </c>
    </row>
    <row r="287" spans="3:8" x14ac:dyDescent="0.15">
      <c r="C287" s="24">
        <f t="shared" si="8"/>
        <v>747</v>
      </c>
      <c r="D287" s="32">
        <f>IFERROR(テーブル_Swim014[[#This Row],[選手番号]],"")</f>
        <v>747</v>
      </c>
      <c r="E287" s="28" t="str">
        <f>IFERROR(VLOOKUP(C287,Sheet3!A:H,8,0),"")</f>
        <v xml:space="preserve">フィッタ松前    </v>
      </c>
      <c r="F287" s="29" t="str">
        <f t="shared" si="9"/>
        <v xml:space="preserve">山下　　陸  </v>
      </c>
      <c r="G287" s="30" t="str">
        <f>IFERROR(VLOOKUP(C287,Sheet3!A:H,3,0),"")</f>
        <v xml:space="preserve">山下　　陸                    </v>
      </c>
      <c r="H287" s="48" t="str">
        <f>IFERROR(VLOOKUP(C287,Sheet7!E:O,11,0),"")</f>
        <v xml:space="preserve">  50m 平泳ぎ</v>
      </c>
    </row>
    <row r="288" spans="3:8" x14ac:dyDescent="0.15">
      <c r="C288" s="24">
        <f t="shared" si="8"/>
        <v>748</v>
      </c>
      <c r="D288" s="32">
        <f>IFERROR(テーブル_Swim014[[#This Row],[選手番号]],"")</f>
        <v>748</v>
      </c>
      <c r="E288" s="28" t="str">
        <f>IFERROR(VLOOKUP(C288,Sheet3!A:H,8,0),"")</f>
        <v xml:space="preserve">フィッタ松前    </v>
      </c>
      <c r="F288" s="29" t="str">
        <f t="shared" si="9"/>
        <v xml:space="preserve">井上　恭吾  </v>
      </c>
      <c r="G288" s="30" t="str">
        <f>IFERROR(VLOOKUP(C288,Sheet3!A:H,3,0),"")</f>
        <v xml:space="preserve">井上　恭吾                    </v>
      </c>
      <c r="H288" s="48" t="str">
        <f>IFERROR(VLOOKUP(C288,Sheet7!E:O,11,0),"")</f>
        <v xml:space="preserve">  50m 自由形</v>
      </c>
    </row>
    <row r="289" spans="3:8" x14ac:dyDescent="0.15">
      <c r="C289" s="24">
        <f t="shared" si="8"/>
        <v>749</v>
      </c>
      <c r="D289" s="32">
        <f>IFERROR(テーブル_Swim014[[#This Row],[選手番号]],"")</f>
        <v>749</v>
      </c>
      <c r="E289" s="28" t="str">
        <f>IFERROR(VLOOKUP(C289,Sheet3!A:H,8,0),"")</f>
        <v xml:space="preserve">フィッタ松前    </v>
      </c>
      <c r="F289" s="29" t="str">
        <f t="shared" si="9"/>
        <v xml:space="preserve">井上　恭吾  </v>
      </c>
      <c r="G289" s="30" t="str">
        <f>IFERROR(VLOOKUP(C289,Sheet3!A:H,3,0),"")</f>
        <v xml:space="preserve">井上　恭吾                    </v>
      </c>
      <c r="H289" s="48" t="str">
        <f>IFERROR(VLOOKUP(C289,Sheet7!E:O,11,0),"")</f>
        <v xml:space="preserve">  50m 背泳ぎ</v>
      </c>
    </row>
    <row r="290" spans="3:8" x14ac:dyDescent="0.15">
      <c r="C290" s="24">
        <f t="shared" si="8"/>
        <v>750</v>
      </c>
      <c r="D290" s="32">
        <f>IFERROR(テーブル_Swim014[[#This Row],[選手番号]],"")</f>
        <v>750</v>
      </c>
      <c r="E290" s="28" t="str">
        <f>IFERROR(VLOOKUP(C290,Sheet3!A:H,8,0),"")</f>
        <v xml:space="preserve">フィッタ松前    </v>
      </c>
      <c r="F290" s="29" t="str">
        <f t="shared" si="9"/>
        <v xml:space="preserve">井上　恭吾  </v>
      </c>
      <c r="G290" s="30" t="str">
        <f>IFERROR(VLOOKUP(C290,Sheet3!A:H,3,0),"")</f>
        <v xml:space="preserve">井上　恭吾                    </v>
      </c>
      <c r="H290" s="48" t="str">
        <f>IFERROR(VLOOKUP(C290,Sheet7!E:O,11,0),"")</f>
        <v xml:space="preserve">  50m 平泳ぎ</v>
      </c>
    </row>
    <row r="291" spans="3:8" x14ac:dyDescent="0.15">
      <c r="C291" s="24">
        <f t="shared" si="8"/>
        <v>751</v>
      </c>
      <c r="D291" s="32">
        <f>IFERROR(テーブル_Swim014[[#This Row],[選手番号]],"")</f>
        <v>751</v>
      </c>
      <c r="E291" s="28" t="str">
        <f>IFERROR(VLOOKUP(C291,Sheet3!A:H,8,0),"")</f>
        <v xml:space="preserve">フィッタ松前    </v>
      </c>
      <c r="F291" s="29" t="str">
        <f t="shared" si="9"/>
        <v xml:space="preserve">井上　恭吾  </v>
      </c>
      <c r="G291" s="30" t="str">
        <f>IFERROR(VLOOKUP(C291,Sheet3!A:H,3,0),"")</f>
        <v xml:space="preserve">井上　恭吾                    </v>
      </c>
      <c r="H291" s="48" t="str">
        <f>IFERROR(VLOOKUP(C291,Sheet7!E:O,11,0),"")</f>
        <v xml:space="preserve">  50m バタフライ</v>
      </c>
    </row>
    <row r="292" spans="3:8" x14ac:dyDescent="0.15">
      <c r="C292" s="24">
        <f t="shared" si="8"/>
        <v>752</v>
      </c>
      <c r="D292" s="32">
        <f>IFERROR(テーブル_Swim014[[#This Row],[選手番号]],"")</f>
        <v>752</v>
      </c>
      <c r="E292" s="28" t="str">
        <f>IFERROR(VLOOKUP(C292,Sheet3!A:H,8,0),"")</f>
        <v xml:space="preserve">フィッタ松前    </v>
      </c>
      <c r="F292" s="29" t="str">
        <f t="shared" si="9"/>
        <v xml:space="preserve">武知　海斗  </v>
      </c>
      <c r="G292" s="30" t="str">
        <f>IFERROR(VLOOKUP(C292,Sheet3!A:H,3,0),"")</f>
        <v xml:space="preserve">武知　海斗                    </v>
      </c>
      <c r="H292" s="48" t="str">
        <f>IFERROR(VLOOKUP(C292,Sheet7!E:O,11,0),"")</f>
        <v xml:space="preserve">  50m 自由形</v>
      </c>
    </row>
    <row r="293" spans="3:8" x14ac:dyDescent="0.15">
      <c r="C293" s="24">
        <f t="shared" si="8"/>
        <v>753</v>
      </c>
      <c r="D293" s="32">
        <f>IFERROR(テーブル_Swim014[[#This Row],[選手番号]],"")</f>
        <v>753</v>
      </c>
      <c r="E293" s="28" t="str">
        <f>IFERROR(VLOOKUP(C293,Sheet3!A:H,8,0),"")</f>
        <v xml:space="preserve">フィッタ松前    </v>
      </c>
      <c r="F293" s="29" t="str">
        <f t="shared" si="9"/>
        <v xml:space="preserve">武知　海斗  </v>
      </c>
      <c r="G293" s="30" t="str">
        <f>IFERROR(VLOOKUP(C293,Sheet3!A:H,3,0),"")</f>
        <v xml:space="preserve">武知　海斗                    </v>
      </c>
      <c r="H293" s="48" t="str">
        <f>IFERROR(VLOOKUP(C293,Sheet7!E:O,11,0),"")</f>
        <v xml:space="preserve">  50m 背泳ぎ</v>
      </c>
    </row>
    <row r="294" spans="3:8" x14ac:dyDescent="0.15">
      <c r="C294" s="24">
        <f t="shared" si="8"/>
        <v>754</v>
      </c>
      <c r="D294" s="32">
        <f>IFERROR(テーブル_Swim014[[#This Row],[選手番号]],"")</f>
        <v>754</v>
      </c>
      <c r="E294" s="28" t="str">
        <f>IFERROR(VLOOKUP(C294,Sheet3!A:H,8,0),"")</f>
        <v xml:space="preserve">フィッタ松前    </v>
      </c>
      <c r="F294" s="29" t="str">
        <f t="shared" si="9"/>
        <v xml:space="preserve">武知　海斗  </v>
      </c>
      <c r="G294" s="30" t="str">
        <f>IFERROR(VLOOKUP(C294,Sheet3!A:H,3,0),"")</f>
        <v xml:space="preserve">武知　海斗                    </v>
      </c>
      <c r="H294" s="48" t="str">
        <f>IFERROR(VLOOKUP(C294,Sheet7!E:O,11,0),"")</f>
        <v xml:space="preserve">  50m バタフライ</v>
      </c>
    </row>
    <row r="295" spans="3:8" x14ac:dyDescent="0.15">
      <c r="C295" s="24">
        <f t="shared" si="8"/>
        <v>755</v>
      </c>
      <c r="D295" s="32">
        <f>IFERROR(テーブル_Swim014[[#This Row],[選手番号]],"")</f>
        <v>755</v>
      </c>
      <c r="E295" s="28" t="str">
        <f>IFERROR(VLOOKUP(C295,Sheet3!A:H,8,0),"")</f>
        <v xml:space="preserve">フィッタ松前    </v>
      </c>
      <c r="F295" s="29" t="str">
        <f t="shared" si="9"/>
        <v xml:space="preserve">鶴田　勇心  </v>
      </c>
      <c r="G295" s="30" t="str">
        <f>IFERROR(VLOOKUP(C295,Sheet3!A:H,3,0),"")</f>
        <v xml:space="preserve">鶴田　勇心                    </v>
      </c>
      <c r="H295" s="48" t="str">
        <f>IFERROR(VLOOKUP(C295,Sheet7!E:O,11,0),"")</f>
        <v xml:space="preserve">  50m 自由形</v>
      </c>
    </row>
    <row r="296" spans="3:8" x14ac:dyDescent="0.15">
      <c r="C296" s="24">
        <f t="shared" si="8"/>
        <v>756</v>
      </c>
      <c r="D296" s="32">
        <f>IFERROR(テーブル_Swim014[[#This Row],[選手番号]],"")</f>
        <v>756</v>
      </c>
      <c r="E296" s="28" t="str">
        <f>IFERROR(VLOOKUP(C296,Sheet3!A:H,8,0),"")</f>
        <v xml:space="preserve">フィッタ松前    </v>
      </c>
      <c r="F296" s="29" t="str">
        <f t="shared" si="9"/>
        <v xml:space="preserve">鶴田　勇心  </v>
      </c>
      <c r="G296" s="30" t="str">
        <f>IFERROR(VLOOKUP(C296,Sheet3!A:H,3,0),"")</f>
        <v xml:space="preserve">鶴田　勇心                    </v>
      </c>
      <c r="H296" s="48" t="str">
        <f>IFERROR(VLOOKUP(C296,Sheet7!E:O,11,0),"")</f>
        <v xml:space="preserve">  50m 背泳ぎ</v>
      </c>
    </row>
    <row r="297" spans="3:8" x14ac:dyDescent="0.15">
      <c r="C297" s="24">
        <f t="shared" si="8"/>
        <v>757</v>
      </c>
      <c r="D297" s="32">
        <f>IFERROR(テーブル_Swim014[[#This Row],[選手番号]],"")</f>
        <v>757</v>
      </c>
      <c r="E297" s="28" t="str">
        <f>IFERROR(VLOOKUP(C297,Sheet3!A:H,8,0),"")</f>
        <v xml:space="preserve">フィッタ松前    </v>
      </c>
      <c r="F297" s="29" t="str">
        <f t="shared" si="9"/>
        <v xml:space="preserve">鶴田　勇心  </v>
      </c>
      <c r="G297" s="30" t="str">
        <f>IFERROR(VLOOKUP(C297,Sheet3!A:H,3,0),"")</f>
        <v xml:space="preserve">鶴田　勇心                    </v>
      </c>
      <c r="H297" s="48" t="str">
        <f>IFERROR(VLOOKUP(C297,Sheet7!E:O,11,0),"")</f>
        <v xml:space="preserve">  50m 平泳ぎ</v>
      </c>
    </row>
    <row r="298" spans="3:8" x14ac:dyDescent="0.15">
      <c r="C298" s="24">
        <f t="shared" si="8"/>
        <v>758</v>
      </c>
      <c r="D298" s="32">
        <f>IFERROR(テーブル_Swim014[[#This Row],[選手番号]],"")</f>
        <v>758</v>
      </c>
      <c r="E298" s="28" t="str">
        <f>IFERROR(VLOOKUP(C298,Sheet3!A:H,8,0),"")</f>
        <v xml:space="preserve">フィッタ松前    </v>
      </c>
      <c r="F298" s="29" t="str">
        <f t="shared" si="9"/>
        <v xml:space="preserve">鶴田　勇心  </v>
      </c>
      <c r="G298" s="30" t="str">
        <f>IFERROR(VLOOKUP(C298,Sheet3!A:H,3,0),"")</f>
        <v xml:space="preserve">鶴田　勇心                    </v>
      </c>
      <c r="H298" s="48" t="str">
        <f>IFERROR(VLOOKUP(C298,Sheet7!E:O,11,0),"")</f>
        <v xml:space="preserve">  50m バタフライ</v>
      </c>
    </row>
    <row r="299" spans="3:8" x14ac:dyDescent="0.15">
      <c r="C299" s="24">
        <f t="shared" si="8"/>
        <v>759</v>
      </c>
      <c r="D299" s="32">
        <f>IFERROR(テーブル_Swim014[[#This Row],[選手番号]],"")</f>
        <v>759</v>
      </c>
      <c r="E299" s="28" t="str">
        <f>IFERROR(VLOOKUP(C299,Sheet3!A:H,8,0),"")</f>
        <v xml:space="preserve">フィッタ松前    </v>
      </c>
      <c r="F299" s="29" t="str">
        <f t="shared" si="9"/>
        <v xml:space="preserve">西岡　　駿  </v>
      </c>
      <c r="G299" s="30" t="str">
        <f>IFERROR(VLOOKUP(C299,Sheet3!A:H,3,0),"")</f>
        <v xml:space="preserve">西岡　　駿                    </v>
      </c>
      <c r="H299" s="48" t="str">
        <f>IFERROR(VLOOKUP(C299,Sheet7!E:O,11,0),"")</f>
        <v xml:space="preserve">  50m 自由形</v>
      </c>
    </row>
    <row r="300" spans="3:8" x14ac:dyDescent="0.15">
      <c r="C300" s="24">
        <f t="shared" si="8"/>
        <v>760</v>
      </c>
      <c r="D300" s="32">
        <f>IFERROR(テーブル_Swim014[[#This Row],[選手番号]],"")</f>
        <v>760</v>
      </c>
      <c r="E300" s="28" t="str">
        <f>IFERROR(VLOOKUP(C300,Sheet3!A:H,8,0),"")</f>
        <v xml:space="preserve">フィッタ松前    </v>
      </c>
      <c r="F300" s="29" t="str">
        <f t="shared" si="9"/>
        <v xml:space="preserve">西岡　　駿  </v>
      </c>
      <c r="G300" s="30" t="str">
        <f>IFERROR(VLOOKUP(C300,Sheet3!A:H,3,0),"")</f>
        <v xml:space="preserve">西岡　　駿                    </v>
      </c>
      <c r="H300" s="48" t="str">
        <f>IFERROR(VLOOKUP(C300,Sheet7!E:O,11,0),"")</f>
        <v xml:space="preserve">  50m 背泳ぎ</v>
      </c>
    </row>
    <row r="301" spans="3:8" x14ac:dyDescent="0.15">
      <c r="C301" s="24">
        <f t="shared" si="8"/>
        <v>761</v>
      </c>
      <c r="D301" s="32">
        <f>IFERROR(テーブル_Swim014[[#This Row],[選手番号]],"")</f>
        <v>761</v>
      </c>
      <c r="E301" s="28" t="str">
        <f>IFERROR(VLOOKUP(C301,Sheet3!A:H,8,0),"")</f>
        <v xml:space="preserve">フィッタ松前    </v>
      </c>
      <c r="F301" s="29" t="str">
        <f t="shared" si="9"/>
        <v xml:space="preserve">西岡　　駿  </v>
      </c>
      <c r="G301" s="30" t="str">
        <f>IFERROR(VLOOKUP(C301,Sheet3!A:H,3,0),"")</f>
        <v xml:space="preserve">西岡　　駿                    </v>
      </c>
      <c r="H301" s="48" t="str">
        <f>IFERROR(VLOOKUP(C301,Sheet7!E:O,11,0),"")</f>
        <v xml:space="preserve">  50m 平泳ぎ</v>
      </c>
    </row>
    <row r="302" spans="3:8" x14ac:dyDescent="0.15">
      <c r="C302" s="24">
        <f t="shared" si="8"/>
        <v>762</v>
      </c>
      <c r="D302" s="32">
        <f>IFERROR(テーブル_Swim014[[#This Row],[選手番号]],"")</f>
        <v>762</v>
      </c>
      <c r="E302" s="28" t="str">
        <f>IFERROR(VLOOKUP(C302,Sheet3!A:H,8,0),"")</f>
        <v xml:space="preserve">フィッタ松前    </v>
      </c>
      <c r="F302" s="29" t="str">
        <f t="shared" si="9"/>
        <v xml:space="preserve">西岡　　駿  </v>
      </c>
      <c r="G302" s="30" t="str">
        <f>IFERROR(VLOOKUP(C302,Sheet3!A:H,3,0),"")</f>
        <v xml:space="preserve">西岡　　駿                    </v>
      </c>
      <c r="H302" s="48" t="str">
        <f>IFERROR(VLOOKUP(C302,Sheet7!E:O,11,0),"")</f>
        <v xml:space="preserve">  50m バタフライ</v>
      </c>
    </row>
    <row r="303" spans="3:8" x14ac:dyDescent="0.15">
      <c r="C303" s="24">
        <f t="shared" si="8"/>
        <v>763</v>
      </c>
      <c r="D303" s="32">
        <f>IFERROR(テーブル_Swim014[[#This Row],[選手番号]],"")</f>
        <v>763</v>
      </c>
      <c r="E303" s="28" t="str">
        <f>IFERROR(VLOOKUP(C303,Sheet3!A:H,8,0),"")</f>
        <v xml:space="preserve">フィッタ松前    </v>
      </c>
      <c r="F303" s="29" t="str">
        <f t="shared" si="9"/>
        <v xml:space="preserve">藤本　悠晴  </v>
      </c>
      <c r="G303" s="30" t="str">
        <f>IFERROR(VLOOKUP(C303,Sheet3!A:H,3,0),"")</f>
        <v xml:space="preserve">藤本　悠晴                    </v>
      </c>
      <c r="H303" s="48" t="str">
        <f>IFERROR(VLOOKUP(C303,Sheet7!E:O,11,0),"")</f>
        <v xml:space="preserve">  50m 自由形</v>
      </c>
    </row>
    <row r="304" spans="3:8" x14ac:dyDescent="0.15">
      <c r="C304" s="24">
        <f t="shared" si="8"/>
        <v>764</v>
      </c>
      <c r="D304" s="32">
        <f>IFERROR(テーブル_Swim014[[#This Row],[選手番号]],"")</f>
        <v>764</v>
      </c>
      <c r="E304" s="28" t="str">
        <f>IFERROR(VLOOKUP(C304,Sheet3!A:H,8,0),"")</f>
        <v xml:space="preserve">フィッタ松前    </v>
      </c>
      <c r="F304" s="29" t="str">
        <f t="shared" si="9"/>
        <v xml:space="preserve">藤本　悠晴  </v>
      </c>
      <c r="G304" s="30" t="str">
        <f>IFERROR(VLOOKUP(C304,Sheet3!A:H,3,0),"")</f>
        <v xml:space="preserve">藤本　悠晴                    </v>
      </c>
      <c r="H304" s="48" t="str">
        <f>IFERROR(VLOOKUP(C304,Sheet7!E:O,11,0),"")</f>
        <v xml:space="preserve">  50m 背泳ぎ</v>
      </c>
    </row>
    <row r="305" spans="3:8" x14ac:dyDescent="0.15">
      <c r="C305" s="24">
        <f t="shared" si="8"/>
        <v>765</v>
      </c>
      <c r="D305" s="32">
        <f>IFERROR(テーブル_Swim014[[#This Row],[選手番号]],"")</f>
        <v>765</v>
      </c>
      <c r="E305" s="28" t="str">
        <f>IFERROR(VLOOKUP(C305,Sheet3!A:H,8,0),"")</f>
        <v xml:space="preserve">フィッタ松前    </v>
      </c>
      <c r="F305" s="29" t="str">
        <f t="shared" si="9"/>
        <v xml:space="preserve">藤本　悠晴  </v>
      </c>
      <c r="G305" s="30" t="str">
        <f>IFERROR(VLOOKUP(C305,Sheet3!A:H,3,0),"")</f>
        <v xml:space="preserve">藤本　悠晴                    </v>
      </c>
      <c r="H305" s="48" t="str">
        <f>IFERROR(VLOOKUP(C305,Sheet7!E:O,11,0),"")</f>
        <v xml:space="preserve">  50m バタフライ</v>
      </c>
    </row>
    <row r="306" spans="3:8" x14ac:dyDescent="0.15">
      <c r="C306" s="24">
        <f t="shared" si="8"/>
        <v>766</v>
      </c>
      <c r="D306" s="32">
        <f>IFERROR(テーブル_Swim014[[#This Row],[選手番号]],"")</f>
        <v>766</v>
      </c>
      <c r="E306" s="28" t="str">
        <f>IFERROR(VLOOKUP(C306,Sheet3!A:H,8,0),"")</f>
        <v xml:space="preserve">フィッタ松前    </v>
      </c>
      <c r="F306" s="29" t="str">
        <f t="shared" si="9"/>
        <v xml:space="preserve">森實　駿斗  </v>
      </c>
      <c r="G306" s="30" t="str">
        <f>IFERROR(VLOOKUP(C306,Sheet3!A:H,3,0),"")</f>
        <v xml:space="preserve">森實　駿斗                    </v>
      </c>
      <c r="H306" s="48" t="str">
        <f>IFERROR(VLOOKUP(C306,Sheet7!E:O,11,0),"")</f>
        <v xml:space="preserve">  50m 自由形</v>
      </c>
    </row>
    <row r="307" spans="3:8" x14ac:dyDescent="0.15">
      <c r="C307" s="24">
        <f t="shared" si="8"/>
        <v>767</v>
      </c>
      <c r="D307" s="32">
        <f>IFERROR(テーブル_Swim014[[#This Row],[選手番号]],"")</f>
        <v>767</v>
      </c>
      <c r="E307" s="28" t="str">
        <f>IFERROR(VLOOKUP(C307,Sheet3!A:H,8,0),"")</f>
        <v xml:space="preserve">フィッタ松前    </v>
      </c>
      <c r="F307" s="29" t="str">
        <f t="shared" si="9"/>
        <v xml:space="preserve">森實　駿斗  </v>
      </c>
      <c r="G307" s="30" t="str">
        <f>IFERROR(VLOOKUP(C307,Sheet3!A:H,3,0),"")</f>
        <v xml:space="preserve">森實　駿斗                    </v>
      </c>
      <c r="H307" s="48" t="str">
        <f>IFERROR(VLOOKUP(C307,Sheet7!E:O,11,0),"")</f>
        <v xml:space="preserve">  50m 背泳ぎ</v>
      </c>
    </row>
    <row r="308" spans="3:8" x14ac:dyDescent="0.15">
      <c r="C308" s="24">
        <f t="shared" si="8"/>
        <v>768</v>
      </c>
      <c r="D308" s="32">
        <f>IFERROR(テーブル_Swim014[[#This Row],[選手番号]],"")</f>
        <v>768</v>
      </c>
      <c r="E308" s="28" t="str">
        <f>IFERROR(VLOOKUP(C308,Sheet3!A:H,8,0),"")</f>
        <v xml:space="preserve">フィッタ松前    </v>
      </c>
      <c r="F308" s="29" t="str">
        <f t="shared" si="9"/>
        <v xml:space="preserve">森實　駿斗  </v>
      </c>
      <c r="G308" s="30" t="str">
        <f>IFERROR(VLOOKUP(C308,Sheet3!A:H,3,0),"")</f>
        <v xml:space="preserve">森實　駿斗                    </v>
      </c>
      <c r="H308" s="48" t="str">
        <f>IFERROR(VLOOKUP(C308,Sheet7!E:O,11,0),"")</f>
        <v xml:space="preserve">  50m 平泳ぎ</v>
      </c>
    </row>
    <row r="309" spans="3:8" x14ac:dyDescent="0.15">
      <c r="C309" s="24">
        <f t="shared" si="8"/>
        <v>769</v>
      </c>
      <c r="D309" s="32">
        <f>IFERROR(テーブル_Swim014[[#This Row],[選手番号]],"")</f>
        <v>769</v>
      </c>
      <c r="E309" s="28" t="str">
        <f>IFERROR(VLOOKUP(C309,Sheet3!A:H,8,0),"")</f>
        <v xml:space="preserve">フィッタ松前    </v>
      </c>
      <c r="F309" s="29" t="str">
        <f t="shared" si="9"/>
        <v xml:space="preserve">森實　駿斗  </v>
      </c>
      <c r="G309" s="30" t="str">
        <f>IFERROR(VLOOKUP(C309,Sheet3!A:H,3,0),"")</f>
        <v xml:space="preserve">森實　駿斗                    </v>
      </c>
      <c r="H309" s="48" t="str">
        <f>IFERROR(VLOOKUP(C309,Sheet7!E:O,11,0),"")</f>
        <v xml:space="preserve">  50m バタフライ</v>
      </c>
    </row>
    <row r="310" spans="3:8" x14ac:dyDescent="0.15">
      <c r="C310" s="24">
        <f t="shared" si="8"/>
        <v>770</v>
      </c>
      <c r="D310" s="32">
        <f>IFERROR(テーブル_Swim014[[#This Row],[選手番号]],"")</f>
        <v>770</v>
      </c>
      <c r="E310" s="28" t="str">
        <f>IFERROR(VLOOKUP(C310,Sheet3!A:H,8,0),"")</f>
        <v xml:space="preserve">フィッタ松前    </v>
      </c>
      <c r="F310" s="29" t="str">
        <f t="shared" si="9"/>
        <v xml:space="preserve">萩野　由菜  </v>
      </c>
      <c r="G310" s="30" t="str">
        <f>IFERROR(VLOOKUP(C310,Sheet3!A:H,3,0),"")</f>
        <v xml:space="preserve">萩野　由菜                    </v>
      </c>
      <c r="H310" s="48" t="str">
        <f>IFERROR(VLOOKUP(C310,Sheet7!E:O,11,0),"")</f>
        <v xml:space="preserve">  50m 背泳ぎ</v>
      </c>
    </row>
    <row r="311" spans="3:8" x14ac:dyDescent="0.15">
      <c r="C311" s="24">
        <f t="shared" si="8"/>
        <v>771</v>
      </c>
      <c r="D311" s="32">
        <f>IFERROR(テーブル_Swim014[[#This Row],[選手番号]],"")</f>
        <v>771</v>
      </c>
      <c r="E311" s="28" t="str">
        <f>IFERROR(VLOOKUP(C311,Sheet3!A:H,8,0),"")</f>
        <v xml:space="preserve">フィッタ松前    </v>
      </c>
      <c r="F311" s="29" t="str">
        <f t="shared" si="9"/>
        <v xml:space="preserve">萩野　由菜  </v>
      </c>
      <c r="G311" s="30" t="str">
        <f>IFERROR(VLOOKUP(C311,Sheet3!A:H,3,0),"")</f>
        <v xml:space="preserve">萩野　由菜                    </v>
      </c>
      <c r="H311" s="48" t="str">
        <f>IFERROR(VLOOKUP(C311,Sheet7!E:O,11,0),"")</f>
        <v xml:space="preserve"> 200m 個人メドレー</v>
      </c>
    </row>
    <row r="312" spans="3:8" x14ac:dyDescent="0.15">
      <c r="C312" s="24">
        <f t="shared" si="8"/>
        <v>772</v>
      </c>
      <c r="D312" s="32">
        <f>IFERROR(テーブル_Swim014[[#This Row],[選手番号]],"")</f>
        <v>772</v>
      </c>
      <c r="E312" s="28" t="str">
        <f>IFERROR(VLOOKUP(C312,Sheet3!A:H,8,0),"")</f>
        <v xml:space="preserve">フィッタ松前    </v>
      </c>
      <c r="F312" s="29" t="str">
        <f t="shared" si="9"/>
        <v xml:space="preserve">内藤　結華  </v>
      </c>
      <c r="G312" s="30" t="str">
        <f>IFERROR(VLOOKUP(C312,Sheet3!A:H,3,0),"")</f>
        <v xml:space="preserve">内藤　結華                    </v>
      </c>
      <c r="H312" s="48" t="str">
        <f>IFERROR(VLOOKUP(C312,Sheet7!E:O,11,0),"")</f>
        <v xml:space="preserve">  50m バタフライ</v>
      </c>
    </row>
    <row r="313" spans="3:8" x14ac:dyDescent="0.15">
      <c r="C313" s="24">
        <f t="shared" si="8"/>
        <v>773</v>
      </c>
      <c r="D313" s="32">
        <f>IFERROR(テーブル_Swim014[[#This Row],[選手番号]],"")</f>
        <v>773</v>
      </c>
      <c r="E313" s="28" t="str">
        <f>IFERROR(VLOOKUP(C313,Sheet3!A:H,8,0),"")</f>
        <v xml:space="preserve">フィッタ松前    </v>
      </c>
      <c r="F313" s="29" t="str">
        <f t="shared" si="9"/>
        <v xml:space="preserve">内藤　結華  </v>
      </c>
      <c r="G313" s="30" t="str">
        <f>IFERROR(VLOOKUP(C313,Sheet3!A:H,3,0),"")</f>
        <v xml:space="preserve">内藤　結華                    </v>
      </c>
      <c r="H313" s="48" t="str">
        <f>IFERROR(VLOOKUP(C313,Sheet7!E:O,11,0),"")</f>
        <v xml:space="preserve"> 100m バタフライ</v>
      </c>
    </row>
    <row r="314" spans="3:8" x14ac:dyDescent="0.15">
      <c r="C314" s="24">
        <f t="shared" si="8"/>
        <v>774</v>
      </c>
      <c r="D314" s="32">
        <f>IFERROR(テーブル_Swim014[[#This Row],[選手番号]],"")</f>
        <v>774</v>
      </c>
      <c r="E314" s="28" t="str">
        <f>IFERROR(VLOOKUP(C314,Sheet3!A:H,8,0),"")</f>
        <v xml:space="preserve">フィッタ松前    </v>
      </c>
      <c r="F314" s="29" t="str">
        <f t="shared" si="9"/>
        <v xml:space="preserve">藤本　結香  </v>
      </c>
      <c r="G314" s="30" t="str">
        <f>IFERROR(VLOOKUP(C314,Sheet3!A:H,3,0),"")</f>
        <v xml:space="preserve">藤本　結香                    </v>
      </c>
      <c r="H314" s="48" t="str">
        <f>IFERROR(VLOOKUP(C314,Sheet7!E:O,11,0),"")</f>
        <v xml:space="preserve">  50m 自由形</v>
      </c>
    </row>
    <row r="315" spans="3:8" x14ac:dyDescent="0.15">
      <c r="C315" s="24">
        <f t="shared" si="8"/>
        <v>775</v>
      </c>
      <c r="D315" s="32">
        <f>IFERROR(テーブル_Swim014[[#This Row],[選手番号]],"")</f>
        <v>775</v>
      </c>
      <c r="E315" s="28" t="str">
        <f>IFERROR(VLOOKUP(C315,Sheet3!A:H,8,0),"")</f>
        <v xml:space="preserve">フィッタ松前    </v>
      </c>
      <c r="F315" s="29" t="str">
        <f t="shared" si="9"/>
        <v xml:space="preserve">藤本　結香  </v>
      </c>
      <c r="G315" s="30" t="str">
        <f>IFERROR(VLOOKUP(C315,Sheet3!A:H,3,0),"")</f>
        <v xml:space="preserve">藤本　結香                    </v>
      </c>
      <c r="H315" s="48" t="str">
        <f>IFERROR(VLOOKUP(C315,Sheet7!E:O,11,0),"")</f>
        <v xml:space="preserve"> 100m 自由形</v>
      </c>
    </row>
    <row r="316" spans="3:8" x14ac:dyDescent="0.15">
      <c r="C316" s="24">
        <f t="shared" si="8"/>
        <v>776</v>
      </c>
      <c r="D316" s="32">
        <f>IFERROR(テーブル_Swim014[[#This Row],[選手番号]],"")</f>
        <v>776</v>
      </c>
      <c r="E316" s="28" t="str">
        <f>IFERROR(VLOOKUP(C316,Sheet3!A:H,8,0),"")</f>
        <v xml:space="preserve">フィッタ松前    </v>
      </c>
      <c r="F316" s="29" t="str">
        <f t="shared" si="9"/>
        <v xml:space="preserve">藤本　結香  </v>
      </c>
      <c r="G316" s="30" t="str">
        <f>IFERROR(VLOOKUP(C316,Sheet3!A:H,3,0),"")</f>
        <v xml:space="preserve">藤本　結香                    </v>
      </c>
      <c r="H316" s="48" t="str">
        <f>IFERROR(VLOOKUP(C316,Sheet7!E:O,11,0),"")</f>
        <v xml:space="preserve">  50m 平泳ぎ</v>
      </c>
    </row>
    <row r="317" spans="3:8" x14ac:dyDescent="0.15">
      <c r="C317" s="24">
        <f t="shared" si="8"/>
        <v>777</v>
      </c>
      <c r="D317" s="32">
        <f>IFERROR(テーブル_Swim014[[#This Row],[選手番号]],"")</f>
        <v>777</v>
      </c>
      <c r="E317" s="28" t="str">
        <f>IFERROR(VLOOKUP(C317,Sheet3!A:H,8,0),"")</f>
        <v xml:space="preserve">フィッタ松前    </v>
      </c>
      <c r="F317" s="29" t="str">
        <f t="shared" si="9"/>
        <v xml:space="preserve">藤本　結香  </v>
      </c>
      <c r="G317" s="30" t="str">
        <f>IFERROR(VLOOKUP(C317,Sheet3!A:H,3,0),"")</f>
        <v xml:space="preserve">藤本　結香                    </v>
      </c>
      <c r="H317" s="48" t="str">
        <f>IFERROR(VLOOKUP(C317,Sheet7!E:O,11,0),"")</f>
        <v xml:space="preserve"> 100m 平泳ぎ</v>
      </c>
    </row>
    <row r="318" spans="3:8" x14ac:dyDescent="0.15">
      <c r="C318" s="24">
        <f t="shared" si="8"/>
        <v>778</v>
      </c>
      <c r="D318" s="32">
        <f>IFERROR(テーブル_Swim014[[#This Row],[選手番号]],"")</f>
        <v>778</v>
      </c>
      <c r="E318" s="28" t="str">
        <f>IFERROR(VLOOKUP(C318,Sheet3!A:H,8,0),"")</f>
        <v xml:space="preserve">フィッタ松前    </v>
      </c>
      <c r="F318" s="29" t="str">
        <f t="shared" si="9"/>
        <v xml:space="preserve">森實　乃愛  </v>
      </c>
      <c r="G318" s="30" t="str">
        <f>IFERROR(VLOOKUP(C318,Sheet3!A:H,3,0),"")</f>
        <v xml:space="preserve">森實　乃愛                    </v>
      </c>
      <c r="H318" s="48" t="str">
        <f>IFERROR(VLOOKUP(C318,Sheet7!E:O,11,0),"")</f>
        <v xml:space="preserve">  50m 自由形</v>
      </c>
    </row>
    <row r="319" spans="3:8" x14ac:dyDescent="0.15">
      <c r="C319" s="24">
        <f t="shared" si="8"/>
        <v>779</v>
      </c>
      <c r="D319" s="32">
        <f>IFERROR(テーブル_Swim014[[#This Row],[選手番号]],"")</f>
        <v>779</v>
      </c>
      <c r="E319" s="28" t="str">
        <f>IFERROR(VLOOKUP(C319,Sheet3!A:H,8,0),"")</f>
        <v xml:space="preserve">フィッタ松前    </v>
      </c>
      <c r="F319" s="29" t="str">
        <f t="shared" si="9"/>
        <v xml:space="preserve">森實　乃愛  </v>
      </c>
      <c r="G319" s="30" t="str">
        <f>IFERROR(VLOOKUP(C319,Sheet3!A:H,3,0),"")</f>
        <v xml:space="preserve">森實　乃愛                    </v>
      </c>
      <c r="H319" s="48" t="str">
        <f>IFERROR(VLOOKUP(C319,Sheet7!E:O,11,0),"")</f>
        <v xml:space="preserve"> 100m 背泳ぎ</v>
      </c>
    </row>
    <row r="320" spans="3:8" x14ac:dyDescent="0.15">
      <c r="C320" s="24">
        <f t="shared" si="8"/>
        <v>780</v>
      </c>
      <c r="D320" s="32">
        <f>IFERROR(テーブル_Swim014[[#This Row],[選手番号]],"")</f>
        <v>780</v>
      </c>
      <c r="E320" s="28" t="str">
        <f>IFERROR(VLOOKUP(C320,Sheet3!A:H,8,0),"")</f>
        <v xml:space="preserve">フィッタ松前    </v>
      </c>
      <c r="F320" s="29" t="str">
        <f t="shared" si="9"/>
        <v xml:space="preserve">森實　乃愛  </v>
      </c>
      <c r="G320" s="30" t="str">
        <f>IFERROR(VLOOKUP(C320,Sheet3!A:H,3,0),"")</f>
        <v xml:space="preserve">森實　乃愛                    </v>
      </c>
      <c r="H320" s="48" t="str">
        <f>IFERROR(VLOOKUP(C320,Sheet7!E:O,11,0),"")</f>
        <v xml:space="preserve">  50m 平泳ぎ</v>
      </c>
    </row>
    <row r="321" spans="3:8" x14ac:dyDescent="0.15">
      <c r="C321" s="24">
        <f t="shared" si="8"/>
        <v>781</v>
      </c>
      <c r="D321" s="32">
        <f>IFERROR(テーブル_Swim014[[#This Row],[選手番号]],"")</f>
        <v>781</v>
      </c>
      <c r="E321" s="28" t="str">
        <f>IFERROR(VLOOKUP(C321,Sheet3!A:H,8,0),"")</f>
        <v xml:space="preserve">フィッタ松前    </v>
      </c>
      <c r="F321" s="29" t="str">
        <f t="shared" si="9"/>
        <v xml:space="preserve">森實　乃愛  </v>
      </c>
      <c r="G321" s="30" t="str">
        <f>IFERROR(VLOOKUP(C321,Sheet3!A:H,3,0),"")</f>
        <v xml:space="preserve">森實　乃愛                    </v>
      </c>
      <c r="H321" s="48" t="str">
        <f>IFERROR(VLOOKUP(C321,Sheet7!E:O,11,0),"")</f>
        <v xml:space="preserve"> 100m 平泳ぎ</v>
      </c>
    </row>
    <row r="322" spans="3:8" x14ac:dyDescent="0.15">
      <c r="C322" s="24">
        <f t="shared" ref="C322:C385" si="10">IF(AND(D322=""),"",D322)</f>
        <v>782</v>
      </c>
      <c r="D322" s="32">
        <f>IFERROR(テーブル_Swim014[[#This Row],[選手番号]],"")</f>
        <v>782</v>
      </c>
      <c r="E322" s="28" t="str">
        <f>IFERROR(VLOOKUP(C322,Sheet3!A:H,8,0),"")</f>
        <v xml:space="preserve">フィッタ松前    </v>
      </c>
      <c r="F322" s="29" t="str">
        <f t="shared" ref="F322:F385" si="11">MID(G322,1,7)</f>
        <v xml:space="preserve">森實　乃愛  </v>
      </c>
      <c r="G322" s="30" t="str">
        <f>IFERROR(VLOOKUP(C322,Sheet3!A:H,3,0),"")</f>
        <v xml:space="preserve">森實　乃愛                    </v>
      </c>
      <c r="H322" s="48" t="str">
        <f>IFERROR(VLOOKUP(C322,Sheet7!E:O,11,0),"")</f>
        <v xml:space="preserve">  50m バタフライ</v>
      </c>
    </row>
    <row r="323" spans="3:8" x14ac:dyDescent="0.15">
      <c r="C323" s="24">
        <f t="shared" si="10"/>
        <v>783</v>
      </c>
      <c r="D323" s="32">
        <f>IFERROR(テーブル_Swim014[[#This Row],[選手番号]],"")</f>
        <v>783</v>
      </c>
      <c r="E323" s="28" t="str">
        <f>IFERROR(VLOOKUP(C323,Sheet3!A:H,8,0),"")</f>
        <v xml:space="preserve">フィッタ松前    </v>
      </c>
      <c r="F323" s="29" t="str">
        <f t="shared" si="11"/>
        <v xml:space="preserve">渡邊　杏奈  </v>
      </c>
      <c r="G323" s="30" t="str">
        <f>IFERROR(VLOOKUP(C323,Sheet3!A:H,3,0),"")</f>
        <v xml:space="preserve">渡邊　杏奈                    </v>
      </c>
      <c r="H323" s="48" t="str">
        <f>IFERROR(VLOOKUP(C323,Sheet7!E:O,11,0),"")</f>
        <v xml:space="preserve">  50m 自由形</v>
      </c>
    </row>
    <row r="324" spans="3:8" x14ac:dyDescent="0.15">
      <c r="C324" s="24">
        <f t="shared" si="10"/>
        <v>784</v>
      </c>
      <c r="D324" s="32">
        <f>IFERROR(テーブル_Swim014[[#This Row],[選手番号]],"")</f>
        <v>784</v>
      </c>
      <c r="E324" s="28" t="str">
        <f>IFERROR(VLOOKUP(C324,Sheet3!A:H,8,0),"")</f>
        <v xml:space="preserve">フィッタ松前    </v>
      </c>
      <c r="F324" s="29" t="str">
        <f t="shared" si="11"/>
        <v xml:space="preserve">渡邊　杏奈  </v>
      </c>
      <c r="G324" s="30" t="str">
        <f>IFERROR(VLOOKUP(C324,Sheet3!A:H,3,0),"")</f>
        <v xml:space="preserve">渡邊　杏奈                    </v>
      </c>
      <c r="H324" s="48" t="str">
        <f>IFERROR(VLOOKUP(C324,Sheet7!E:O,11,0),"")</f>
        <v xml:space="preserve"> 100m 自由形</v>
      </c>
    </row>
    <row r="325" spans="3:8" x14ac:dyDescent="0.15">
      <c r="C325" s="24">
        <f t="shared" si="10"/>
        <v>785</v>
      </c>
      <c r="D325" s="32">
        <f>IFERROR(テーブル_Swim014[[#This Row],[選手番号]],"")</f>
        <v>785</v>
      </c>
      <c r="E325" s="28" t="str">
        <f>IFERROR(VLOOKUP(C325,Sheet3!A:H,8,0),"")</f>
        <v xml:space="preserve">フィッタ松前    </v>
      </c>
      <c r="F325" s="29" t="str">
        <f t="shared" si="11"/>
        <v xml:space="preserve">渡邊　杏奈  </v>
      </c>
      <c r="G325" s="30" t="str">
        <f>IFERROR(VLOOKUP(C325,Sheet3!A:H,3,0),"")</f>
        <v xml:space="preserve">渡邊　杏奈                    </v>
      </c>
      <c r="H325" s="48" t="str">
        <f>IFERROR(VLOOKUP(C325,Sheet7!E:O,11,0),"")</f>
        <v xml:space="preserve">  50m 背泳ぎ</v>
      </c>
    </row>
    <row r="326" spans="3:8" x14ac:dyDescent="0.15">
      <c r="C326" s="24">
        <f t="shared" si="10"/>
        <v>786</v>
      </c>
      <c r="D326" s="32">
        <f>IFERROR(テーブル_Swim014[[#This Row],[選手番号]],"")</f>
        <v>786</v>
      </c>
      <c r="E326" s="28" t="str">
        <f>IFERROR(VLOOKUP(C326,Sheet3!A:H,8,0),"")</f>
        <v xml:space="preserve">フィッタ松前    </v>
      </c>
      <c r="F326" s="29" t="str">
        <f t="shared" si="11"/>
        <v xml:space="preserve">忽那　風香  </v>
      </c>
      <c r="G326" s="30" t="str">
        <f>IFERROR(VLOOKUP(C326,Sheet3!A:H,3,0),"")</f>
        <v xml:space="preserve">忽那　風香                    </v>
      </c>
      <c r="H326" s="48" t="str">
        <f>IFERROR(VLOOKUP(C326,Sheet7!E:O,11,0),"")</f>
        <v xml:space="preserve">  50m 自由形</v>
      </c>
    </row>
    <row r="327" spans="3:8" x14ac:dyDescent="0.15">
      <c r="C327" s="24">
        <f t="shared" si="10"/>
        <v>787</v>
      </c>
      <c r="D327" s="32">
        <f>IFERROR(テーブル_Swim014[[#This Row],[選手番号]],"")</f>
        <v>787</v>
      </c>
      <c r="E327" s="28" t="str">
        <f>IFERROR(VLOOKUP(C327,Sheet3!A:H,8,0),"")</f>
        <v xml:space="preserve">フィッタ松前    </v>
      </c>
      <c r="F327" s="29" t="str">
        <f t="shared" si="11"/>
        <v xml:space="preserve">忽那　風香  </v>
      </c>
      <c r="G327" s="30" t="str">
        <f>IFERROR(VLOOKUP(C327,Sheet3!A:H,3,0),"")</f>
        <v xml:space="preserve">忽那　風香                    </v>
      </c>
      <c r="H327" s="48" t="str">
        <f>IFERROR(VLOOKUP(C327,Sheet7!E:O,11,0),"")</f>
        <v xml:space="preserve">  50m 背泳ぎ</v>
      </c>
    </row>
    <row r="328" spans="3:8" x14ac:dyDescent="0.15">
      <c r="C328" s="24">
        <f t="shared" si="10"/>
        <v>788</v>
      </c>
      <c r="D328" s="32">
        <f>IFERROR(テーブル_Swim014[[#This Row],[選手番号]],"")</f>
        <v>788</v>
      </c>
      <c r="E328" s="28" t="str">
        <f>IFERROR(VLOOKUP(C328,Sheet3!A:H,8,0),"")</f>
        <v xml:space="preserve">フィッタ松前    </v>
      </c>
      <c r="F328" s="29" t="str">
        <f t="shared" si="11"/>
        <v xml:space="preserve">忽那　風香  </v>
      </c>
      <c r="G328" s="30" t="str">
        <f>IFERROR(VLOOKUP(C328,Sheet3!A:H,3,0),"")</f>
        <v xml:space="preserve">忽那　風香                    </v>
      </c>
      <c r="H328" s="48" t="str">
        <f>IFERROR(VLOOKUP(C328,Sheet7!E:O,11,0),"")</f>
        <v xml:space="preserve">  50m バタフライ</v>
      </c>
    </row>
    <row r="329" spans="3:8" x14ac:dyDescent="0.15">
      <c r="C329" s="24">
        <f t="shared" si="10"/>
        <v>789</v>
      </c>
      <c r="D329" s="32">
        <f>IFERROR(テーブル_Swim014[[#This Row],[選手番号]],"")</f>
        <v>789</v>
      </c>
      <c r="E329" s="28" t="str">
        <f>IFERROR(VLOOKUP(C329,Sheet3!A:H,8,0),"")</f>
        <v xml:space="preserve">フィッタ松前    </v>
      </c>
      <c r="F329" s="29" t="str">
        <f t="shared" si="11"/>
        <v xml:space="preserve">忽那　風香  </v>
      </c>
      <c r="G329" s="30" t="str">
        <f>IFERROR(VLOOKUP(C329,Sheet3!A:H,3,0),"")</f>
        <v xml:space="preserve">忽那　風香                    </v>
      </c>
      <c r="H329" s="48" t="str">
        <f>IFERROR(VLOOKUP(C329,Sheet7!E:O,11,0),"")</f>
        <v xml:space="preserve"> 100m バタフライ</v>
      </c>
    </row>
    <row r="330" spans="3:8" x14ac:dyDescent="0.15">
      <c r="C330" s="24">
        <f t="shared" si="10"/>
        <v>790</v>
      </c>
      <c r="D330" s="32">
        <f>IFERROR(テーブル_Swim014[[#This Row],[選手番号]],"")</f>
        <v>790</v>
      </c>
      <c r="E330" s="28" t="str">
        <f>IFERROR(VLOOKUP(C330,Sheet3!A:H,8,0),"")</f>
        <v xml:space="preserve">フィッタ松前    </v>
      </c>
      <c r="F330" s="29" t="str">
        <f t="shared" si="11"/>
        <v xml:space="preserve">黒田　　菫  </v>
      </c>
      <c r="G330" s="30" t="str">
        <f>IFERROR(VLOOKUP(C330,Sheet3!A:H,3,0),"")</f>
        <v xml:space="preserve">黒田　　菫                    </v>
      </c>
      <c r="H330" s="48" t="str">
        <f>IFERROR(VLOOKUP(C330,Sheet7!E:O,11,0),"")</f>
        <v xml:space="preserve">  50m 自由形</v>
      </c>
    </row>
    <row r="331" spans="3:8" x14ac:dyDescent="0.15">
      <c r="C331" s="24">
        <f t="shared" si="10"/>
        <v>791</v>
      </c>
      <c r="D331" s="32">
        <f>IFERROR(テーブル_Swim014[[#This Row],[選手番号]],"")</f>
        <v>791</v>
      </c>
      <c r="E331" s="28" t="str">
        <f>IFERROR(VLOOKUP(C331,Sheet3!A:H,8,0),"")</f>
        <v xml:space="preserve">フィッタ松前    </v>
      </c>
      <c r="F331" s="29" t="str">
        <f t="shared" si="11"/>
        <v xml:space="preserve">黒田　　菫  </v>
      </c>
      <c r="G331" s="30" t="str">
        <f>IFERROR(VLOOKUP(C331,Sheet3!A:H,3,0),"")</f>
        <v xml:space="preserve">黒田　　菫                    </v>
      </c>
      <c r="H331" s="48" t="str">
        <f>IFERROR(VLOOKUP(C331,Sheet7!E:O,11,0),"")</f>
        <v xml:space="preserve">  50m 平泳ぎ</v>
      </c>
    </row>
    <row r="332" spans="3:8" x14ac:dyDescent="0.15">
      <c r="C332" s="24">
        <f t="shared" si="10"/>
        <v>792</v>
      </c>
      <c r="D332" s="32">
        <f>IFERROR(テーブル_Swim014[[#This Row],[選手番号]],"")</f>
        <v>792</v>
      </c>
      <c r="E332" s="28" t="str">
        <f>IFERROR(VLOOKUP(C332,Sheet3!A:H,8,0),"")</f>
        <v xml:space="preserve">フィッタ松前    </v>
      </c>
      <c r="F332" s="29" t="str">
        <f t="shared" si="11"/>
        <v xml:space="preserve">黒田　　菫  </v>
      </c>
      <c r="G332" s="30" t="str">
        <f>IFERROR(VLOOKUP(C332,Sheet3!A:H,3,0),"")</f>
        <v xml:space="preserve">黒田　　菫                    </v>
      </c>
      <c r="H332" s="48" t="str">
        <f>IFERROR(VLOOKUP(C332,Sheet7!E:O,11,0),"")</f>
        <v xml:space="preserve"> 100m 平泳ぎ</v>
      </c>
    </row>
    <row r="333" spans="3:8" x14ac:dyDescent="0.15">
      <c r="C333" s="24">
        <f t="shared" si="10"/>
        <v>793</v>
      </c>
      <c r="D333" s="32">
        <f>IFERROR(テーブル_Swim014[[#This Row],[選手番号]],"")</f>
        <v>793</v>
      </c>
      <c r="E333" s="28" t="str">
        <f>IFERROR(VLOOKUP(C333,Sheet3!A:H,8,0),"")</f>
        <v xml:space="preserve">フィッタ松前    </v>
      </c>
      <c r="F333" s="29" t="str">
        <f t="shared" si="11"/>
        <v xml:space="preserve">黒田　　菫  </v>
      </c>
      <c r="G333" s="30" t="str">
        <f>IFERROR(VLOOKUP(C333,Sheet3!A:H,3,0),"")</f>
        <v xml:space="preserve">黒田　　菫                    </v>
      </c>
      <c r="H333" s="48" t="str">
        <f>IFERROR(VLOOKUP(C333,Sheet7!E:O,11,0),"")</f>
        <v xml:space="preserve">  50m バタフライ</v>
      </c>
    </row>
    <row r="334" spans="3:8" x14ac:dyDescent="0.15">
      <c r="C334" s="24">
        <f t="shared" si="10"/>
        <v>794</v>
      </c>
      <c r="D334" s="32">
        <f>IFERROR(テーブル_Swim014[[#This Row],[選手番号]],"")</f>
        <v>794</v>
      </c>
      <c r="E334" s="28" t="str">
        <f>IFERROR(VLOOKUP(C334,Sheet3!A:H,8,0),"")</f>
        <v xml:space="preserve">フィッタ松前    </v>
      </c>
      <c r="F334" s="29" t="str">
        <f t="shared" si="11"/>
        <v xml:space="preserve">江戸　絆夏  </v>
      </c>
      <c r="G334" s="30" t="str">
        <f>IFERROR(VLOOKUP(C334,Sheet3!A:H,3,0),"")</f>
        <v xml:space="preserve">江戸　絆夏                    </v>
      </c>
      <c r="H334" s="48" t="str">
        <f>IFERROR(VLOOKUP(C334,Sheet7!E:O,11,0),"")</f>
        <v xml:space="preserve">  50m 自由形</v>
      </c>
    </row>
    <row r="335" spans="3:8" x14ac:dyDescent="0.15">
      <c r="C335" s="24">
        <f t="shared" si="10"/>
        <v>795</v>
      </c>
      <c r="D335" s="32">
        <f>IFERROR(テーブル_Swim014[[#This Row],[選手番号]],"")</f>
        <v>795</v>
      </c>
      <c r="E335" s="28" t="str">
        <f>IFERROR(VLOOKUP(C335,Sheet3!A:H,8,0),"")</f>
        <v xml:space="preserve">フィッタ松前    </v>
      </c>
      <c r="F335" s="29" t="str">
        <f t="shared" si="11"/>
        <v xml:space="preserve">江戸　絆夏  </v>
      </c>
      <c r="G335" s="30" t="str">
        <f>IFERROR(VLOOKUP(C335,Sheet3!A:H,3,0),"")</f>
        <v xml:space="preserve">江戸　絆夏                    </v>
      </c>
      <c r="H335" s="48" t="str">
        <f>IFERROR(VLOOKUP(C335,Sheet7!E:O,11,0),"")</f>
        <v xml:space="preserve">  50m 背泳ぎ</v>
      </c>
    </row>
    <row r="336" spans="3:8" x14ac:dyDescent="0.15">
      <c r="C336" s="24">
        <f t="shared" si="10"/>
        <v>796</v>
      </c>
      <c r="D336" s="32">
        <f>IFERROR(テーブル_Swim014[[#This Row],[選手番号]],"")</f>
        <v>796</v>
      </c>
      <c r="E336" s="28" t="str">
        <f>IFERROR(VLOOKUP(C336,Sheet3!A:H,8,0),"")</f>
        <v xml:space="preserve">フィッタ松前    </v>
      </c>
      <c r="F336" s="29" t="str">
        <f t="shared" si="11"/>
        <v xml:space="preserve">江戸　絆夏  </v>
      </c>
      <c r="G336" s="30" t="str">
        <f>IFERROR(VLOOKUP(C336,Sheet3!A:H,3,0),"")</f>
        <v xml:space="preserve">江戸　絆夏                    </v>
      </c>
      <c r="H336" s="48" t="str">
        <f>IFERROR(VLOOKUP(C336,Sheet7!E:O,11,0),"")</f>
        <v xml:space="preserve">  50m 平泳ぎ</v>
      </c>
    </row>
    <row r="337" spans="3:8" x14ac:dyDescent="0.15">
      <c r="C337" s="24">
        <f t="shared" si="10"/>
        <v>797</v>
      </c>
      <c r="D337" s="32">
        <f>IFERROR(テーブル_Swim014[[#This Row],[選手番号]],"")</f>
        <v>797</v>
      </c>
      <c r="E337" s="28" t="str">
        <f>IFERROR(VLOOKUP(C337,Sheet3!A:H,8,0),"")</f>
        <v xml:space="preserve">フィッタ松前    </v>
      </c>
      <c r="F337" s="29" t="str">
        <f t="shared" si="11"/>
        <v xml:space="preserve">木村さくら  </v>
      </c>
      <c r="G337" s="30" t="str">
        <f>IFERROR(VLOOKUP(C337,Sheet3!A:H,3,0),"")</f>
        <v xml:space="preserve">木村さくら                    </v>
      </c>
      <c r="H337" s="48" t="str">
        <f>IFERROR(VLOOKUP(C337,Sheet7!E:O,11,0),"")</f>
        <v xml:space="preserve">  50m 自由形</v>
      </c>
    </row>
    <row r="338" spans="3:8" x14ac:dyDescent="0.15">
      <c r="C338" s="24">
        <f t="shared" si="10"/>
        <v>798</v>
      </c>
      <c r="D338" s="32">
        <f>IFERROR(テーブル_Swim014[[#This Row],[選手番号]],"")</f>
        <v>798</v>
      </c>
      <c r="E338" s="28" t="str">
        <f>IFERROR(VLOOKUP(C338,Sheet3!A:H,8,0),"")</f>
        <v xml:space="preserve">フィッタ松前    </v>
      </c>
      <c r="F338" s="29" t="str">
        <f t="shared" si="11"/>
        <v xml:space="preserve">木村さくら  </v>
      </c>
      <c r="G338" s="30" t="str">
        <f>IFERROR(VLOOKUP(C338,Sheet3!A:H,3,0),"")</f>
        <v xml:space="preserve">木村さくら                    </v>
      </c>
      <c r="H338" s="48" t="str">
        <f>IFERROR(VLOOKUP(C338,Sheet7!E:O,11,0),"")</f>
        <v xml:space="preserve"> 100m 自由形</v>
      </c>
    </row>
    <row r="339" spans="3:8" x14ac:dyDescent="0.15">
      <c r="C339" s="24">
        <f t="shared" si="10"/>
        <v>799</v>
      </c>
      <c r="D339" s="32">
        <f>IFERROR(テーブル_Swim014[[#This Row],[選手番号]],"")</f>
        <v>799</v>
      </c>
      <c r="E339" s="28" t="str">
        <f>IFERROR(VLOOKUP(C339,Sheet3!A:H,8,0),"")</f>
        <v xml:space="preserve">フィッタ松前    </v>
      </c>
      <c r="F339" s="29" t="str">
        <f t="shared" si="11"/>
        <v xml:space="preserve">木村さくら  </v>
      </c>
      <c r="G339" s="30" t="str">
        <f>IFERROR(VLOOKUP(C339,Sheet3!A:H,3,0),"")</f>
        <v xml:space="preserve">木村さくら                    </v>
      </c>
      <c r="H339" s="48" t="str">
        <f>IFERROR(VLOOKUP(C339,Sheet7!E:O,11,0),"")</f>
        <v xml:space="preserve">  50m 背泳ぎ</v>
      </c>
    </row>
    <row r="340" spans="3:8" x14ac:dyDescent="0.15">
      <c r="C340" s="24">
        <f t="shared" si="10"/>
        <v>800</v>
      </c>
      <c r="D340" s="32">
        <f>IFERROR(テーブル_Swim014[[#This Row],[選手番号]],"")</f>
        <v>800</v>
      </c>
      <c r="E340" s="28" t="str">
        <f>IFERROR(VLOOKUP(C340,Sheet3!A:H,8,0),"")</f>
        <v xml:space="preserve">フィッタ松前    </v>
      </c>
      <c r="F340" s="29" t="str">
        <f t="shared" si="11"/>
        <v xml:space="preserve">木村さくら  </v>
      </c>
      <c r="G340" s="30" t="str">
        <f>IFERROR(VLOOKUP(C340,Sheet3!A:H,3,0),"")</f>
        <v xml:space="preserve">木村さくら                    </v>
      </c>
      <c r="H340" s="48" t="str">
        <f>IFERROR(VLOOKUP(C340,Sheet7!E:O,11,0),"")</f>
        <v xml:space="preserve">  50m 平泳ぎ</v>
      </c>
    </row>
    <row r="341" spans="3:8" x14ac:dyDescent="0.15">
      <c r="C341" s="24">
        <f t="shared" si="10"/>
        <v>801</v>
      </c>
      <c r="D341" s="32">
        <f>IFERROR(テーブル_Swim014[[#This Row],[選手番号]],"")</f>
        <v>801</v>
      </c>
      <c r="E341" s="28" t="str">
        <f>IFERROR(VLOOKUP(C341,Sheet3!A:H,8,0),"")</f>
        <v xml:space="preserve">フィッタ松前    </v>
      </c>
      <c r="F341" s="29" t="str">
        <f t="shared" si="11"/>
        <v xml:space="preserve">木村さくら  </v>
      </c>
      <c r="G341" s="30" t="str">
        <f>IFERROR(VLOOKUP(C341,Sheet3!A:H,3,0),"")</f>
        <v xml:space="preserve">木村さくら                    </v>
      </c>
      <c r="H341" s="48" t="str">
        <f>IFERROR(VLOOKUP(C341,Sheet7!E:O,11,0),"")</f>
        <v xml:space="preserve">  50m バタフライ</v>
      </c>
    </row>
    <row r="342" spans="3:8" x14ac:dyDescent="0.15">
      <c r="C342" s="24">
        <f t="shared" si="10"/>
        <v>802</v>
      </c>
      <c r="D342" s="32">
        <f>IFERROR(テーブル_Swim014[[#This Row],[選手番号]],"")</f>
        <v>802</v>
      </c>
      <c r="E342" s="28" t="str">
        <f>IFERROR(VLOOKUP(C342,Sheet3!A:H,8,0),"")</f>
        <v xml:space="preserve">フィッタ松前    </v>
      </c>
      <c r="F342" s="29" t="str">
        <f t="shared" si="11"/>
        <v xml:space="preserve">渡邊　柚希  </v>
      </c>
      <c r="G342" s="30" t="str">
        <f>IFERROR(VLOOKUP(C342,Sheet3!A:H,3,0),"")</f>
        <v xml:space="preserve">渡邊　柚希                    </v>
      </c>
      <c r="H342" s="48" t="str">
        <f>IFERROR(VLOOKUP(C342,Sheet7!E:O,11,0),"")</f>
        <v xml:space="preserve">  50m 自由形</v>
      </c>
    </row>
    <row r="343" spans="3:8" x14ac:dyDescent="0.15">
      <c r="C343" s="24">
        <f t="shared" si="10"/>
        <v>803</v>
      </c>
      <c r="D343" s="32">
        <f>IFERROR(テーブル_Swim014[[#This Row],[選手番号]],"")</f>
        <v>803</v>
      </c>
      <c r="E343" s="28" t="str">
        <f>IFERROR(VLOOKUP(C343,Sheet3!A:H,8,0),"")</f>
        <v xml:space="preserve">フィッタ松前    </v>
      </c>
      <c r="F343" s="29" t="str">
        <f t="shared" si="11"/>
        <v xml:space="preserve">渡邊　柚希  </v>
      </c>
      <c r="G343" s="30" t="str">
        <f>IFERROR(VLOOKUP(C343,Sheet3!A:H,3,0),"")</f>
        <v xml:space="preserve">渡邊　柚希                    </v>
      </c>
      <c r="H343" s="48" t="str">
        <f>IFERROR(VLOOKUP(C343,Sheet7!E:O,11,0),"")</f>
        <v xml:space="preserve">  50m 平泳ぎ</v>
      </c>
    </row>
    <row r="344" spans="3:8" x14ac:dyDescent="0.15">
      <c r="C344" s="24">
        <f t="shared" si="10"/>
        <v>804</v>
      </c>
      <c r="D344" s="32">
        <f>IFERROR(テーブル_Swim014[[#This Row],[選手番号]],"")</f>
        <v>804</v>
      </c>
      <c r="E344" s="28" t="str">
        <f>IFERROR(VLOOKUP(C344,Sheet3!A:H,8,0),"")</f>
        <v xml:space="preserve">フィッタ松前    </v>
      </c>
      <c r="F344" s="29" t="str">
        <f t="shared" si="11"/>
        <v xml:space="preserve">渡邊　柚希  </v>
      </c>
      <c r="G344" s="30" t="str">
        <f>IFERROR(VLOOKUP(C344,Sheet3!A:H,3,0),"")</f>
        <v xml:space="preserve">渡邊　柚希                    </v>
      </c>
      <c r="H344" s="48" t="str">
        <f>IFERROR(VLOOKUP(C344,Sheet7!E:O,11,0),"")</f>
        <v xml:space="preserve">  50m バタフライ</v>
      </c>
    </row>
    <row r="345" spans="3:8" x14ac:dyDescent="0.15">
      <c r="C345" s="24">
        <f t="shared" si="10"/>
        <v>805</v>
      </c>
      <c r="D345" s="32">
        <f>IFERROR(テーブル_Swim014[[#This Row],[選手番号]],"")</f>
        <v>805</v>
      </c>
      <c r="E345" s="28" t="str">
        <f>IFERROR(VLOOKUP(C345,Sheet3!A:H,8,0),"")</f>
        <v xml:space="preserve">フィッタ松前    </v>
      </c>
      <c r="F345" s="29" t="str">
        <f t="shared" si="11"/>
        <v xml:space="preserve">武智　咲來  </v>
      </c>
      <c r="G345" s="30" t="str">
        <f>IFERROR(VLOOKUP(C345,Sheet3!A:H,3,0),"")</f>
        <v xml:space="preserve">武智　咲來                    </v>
      </c>
      <c r="H345" s="48" t="str">
        <f>IFERROR(VLOOKUP(C345,Sheet7!E:O,11,0),"")</f>
        <v xml:space="preserve">  50m 自由形</v>
      </c>
    </row>
    <row r="346" spans="3:8" x14ac:dyDescent="0.15">
      <c r="C346" s="24">
        <f t="shared" si="10"/>
        <v>806</v>
      </c>
      <c r="D346" s="32">
        <f>IFERROR(テーブル_Swim014[[#This Row],[選手番号]],"")</f>
        <v>806</v>
      </c>
      <c r="E346" s="28" t="str">
        <f>IFERROR(VLOOKUP(C346,Sheet3!A:H,8,0),"")</f>
        <v xml:space="preserve">フィッタ松前    </v>
      </c>
      <c r="F346" s="29" t="str">
        <f t="shared" si="11"/>
        <v xml:space="preserve">武智　咲來  </v>
      </c>
      <c r="G346" s="30" t="str">
        <f>IFERROR(VLOOKUP(C346,Sheet3!A:H,3,0),"")</f>
        <v xml:space="preserve">武智　咲來                    </v>
      </c>
      <c r="H346" s="48" t="str">
        <f>IFERROR(VLOOKUP(C346,Sheet7!E:O,11,0),"")</f>
        <v xml:space="preserve">  50m 背泳ぎ</v>
      </c>
    </row>
    <row r="347" spans="3:8" x14ac:dyDescent="0.15">
      <c r="C347" s="24">
        <f t="shared" si="10"/>
        <v>807</v>
      </c>
      <c r="D347" s="32">
        <f>IFERROR(テーブル_Swim014[[#This Row],[選手番号]],"")</f>
        <v>807</v>
      </c>
      <c r="E347" s="28" t="str">
        <f>IFERROR(VLOOKUP(C347,Sheet3!A:H,8,0),"")</f>
        <v xml:space="preserve">フィッタ松前    </v>
      </c>
      <c r="F347" s="29" t="str">
        <f t="shared" si="11"/>
        <v xml:space="preserve">武智　咲來  </v>
      </c>
      <c r="G347" s="30" t="str">
        <f>IFERROR(VLOOKUP(C347,Sheet3!A:H,3,0),"")</f>
        <v xml:space="preserve">武智　咲來                    </v>
      </c>
      <c r="H347" s="48" t="str">
        <f>IFERROR(VLOOKUP(C347,Sheet7!E:O,11,0),"")</f>
        <v xml:space="preserve">  50m バタフライ</v>
      </c>
    </row>
    <row r="348" spans="3:8" x14ac:dyDescent="0.15">
      <c r="C348" s="24">
        <f t="shared" si="10"/>
        <v>808</v>
      </c>
      <c r="D348" s="32">
        <f>IFERROR(テーブル_Swim014[[#This Row],[選手番号]],"")</f>
        <v>808</v>
      </c>
      <c r="E348" s="28" t="str">
        <f>IFERROR(VLOOKUP(C348,Sheet3!A:H,8,0),"")</f>
        <v xml:space="preserve">フィッタ松前    </v>
      </c>
      <c r="F348" s="29" t="str">
        <f t="shared" si="11"/>
        <v xml:space="preserve">松浦　有里  </v>
      </c>
      <c r="G348" s="30" t="str">
        <f>IFERROR(VLOOKUP(C348,Sheet3!A:H,3,0),"")</f>
        <v xml:space="preserve">松浦　有里                    </v>
      </c>
      <c r="H348" s="48" t="str">
        <f>IFERROR(VLOOKUP(C348,Sheet7!E:O,11,0),"")</f>
        <v xml:space="preserve">  50m 自由形</v>
      </c>
    </row>
    <row r="349" spans="3:8" x14ac:dyDescent="0.15">
      <c r="C349" s="24">
        <f t="shared" si="10"/>
        <v>809</v>
      </c>
      <c r="D349" s="32">
        <f>IFERROR(テーブル_Swim014[[#This Row],[選手番号]],"")</f>
        <v>809</v>
      </c>
      <c r="E349" s="28" t="str">
        <f>IFERROR(VLOOKUP(C349,Sheet3!A:H,8,0),"")</f>
        <v xml:space="preserve">フィッタ松前    </v>
      </c>
      <c r="F349" s="29" t="str">
        <f t="shared" si="11"/>
        <v xml:space="preserve">松浦　有里  </v>
      </c>
      <c r="G349" s="30" t="str">
        <f>IFERROR(VLOOKUP(C349,Sheet3!A:H,3,0),"")</f>
        <v xml:space="preserve">松浦　有里                    </v>
      </c>
      <c r="H349" s="48" t="str">
        <f>IFERROR(VLOOKUP(C349,Sheet7!E:O,11,0),"")</f>
        <v xml:space="preserve">  50m 平泳ぎ</v>
      </c>
    </row>
    <row r="350" spans="3:8" x14ac:dyDescent="0.15">
      <c r="C350" s="24">
        <f t="shared" si="10"/>
        <v>810</v>
      </c>
      <c r="D350" s="32">
        <f>IFERROR(テーブル_Swim014[[#This Row],[選手番号]],"")</f>
        <v>810</v>
      </c>
      <c r="E350" s="28" t="str">
        <f>IFERROR(VLOOKUP(C350,Sheet3!A:H,8,0),"")</f>
        <v xml:space="preserve">フィッタ松前    </v>
      </c>
      <c r="F350" s="29" t="str">
        <f t="shared" si="11"/>
        <v xml:space="preserve">松浦　有里  </v>
      </c>
      <c r="G350" s="30" t="str">
        <f>IFERROR(VLOOKUP(C350,Sheet3!A:H,3,0),"")</f>
        <v xml:space="preserve">松浦　有里                    </v>
      </c>
      <c r="H350" s="48" t="str">
        <f>IFERROR(VLOOKUP(C350,Sheet7!E:O,11,0),"")</f>
        <v xml:space="preserve">  50m バタフライ</v>
      </c>
    </row>
    <row r="351" spans="3:8" x14ac:dyDescent="0.15">
      <c r="C351" s="24">
        <f t="shared" si="10"/>
        <v>811</v>
      </c>
      <c r="D351" s="32">
        <f>IFERROR(テーブル_Swim014[[#This Row],[選手番号]],"")</f>
        <v>811</v>
      </c>
      <c r="E351" s="28" t="str">
        <f>IFERROR(VLOOKUP(C351,Sheet3!A:H,8,0),"")</f>
        <v xml:space="preserve">フィッタ松前    </v>
      </c>
      <c r="F351" s="29" t="str">
        <f t="shared" si="11"/>
        <v xml:space="preserve">古川　夏妃  </v>
      </c>
      <c r="G351" s="30" t="str">
        <f>IFERROR(VLOOKUP(C351,Sheet3!A:H,3,0),"")</f>
        <v xml:space="preserve">古川　夏妃                    </v>
      </c>
      <c r="H351" s="48" t="str">
        <f>IFERROR(VLOOKUP(C351,Sheet7!E:O,11,0),"")</f>
        <v xml:space="preserve">  50m 自由形</v>
      </c>
    </row>
    <row r="352" spans="3:8" x14ac:dyDescent="0.15">
      <c r="C352" s="24">
        <f t="shared" si="10"/>
        <v>812</v>
      </c>
      <c r="D352" s="32">
        <f>IFERROR(テーブル_Swim014[[#This Row],[選手番号]],"")</f>
        <v>812</v>
      </c>
      <c r="E352" s="28" t="str">
        <f>IFERROR(VLOOKUP(C352,Sheet3!A:H,8,0),"")</f>
        <v xml:space="preserve">フィッタ松前    </v>
      </c>
      <c r="F352" s="29" t="str">
        <f t="shared" si="11"/>
        <v xml:space="preserve">古川　夏妃  </v>
      </c>
      <c r="G352" s="30" t="str">
        <f>IFERROR(VLOOKUP(C352,Sheet3!A:H,3,0),"")</f>
        <v xml:space="preserve">古川　夏妃                    </v>
      </c>
      <c r="H352" s="48" t="str">
        <f>IFERROR(VLOOKUP(C352,Sheet7!E:O,11,0),"")</f>
        <v xml:space="preserve">  50m 背泳ぎ</v>
      </c>
    </row>
    <row r="353" spans="3:8" x14ac:dyDescent="0.15">
      <c r="C353" s="24">
        <f t="shared" si="10"/>
        <v>813</v>
      </c>
      <c r="D353" s="32">
        <f>IFERROR(テーブル_Swim014[[#This Row],[選手番号]],"")</f>
        <v>813</v>
      </c>
      <c r="E353" s="28" t="str">
        <f>IFERROR(VLOOKUP(C353,Sheet3!A:H,8,0),"")</f>
        <v xml:space="preserve">フィッタ松前    </v>
      </c>
      <c r="F353" s="29" t="str">
        <f t="shared" si="11"/>
        <v xml:space="preserve">古川　夏妃  </v>
      </c>
      <c r="G353" s="30" t="str">
        <f>IFERROR(VLOOKUP(C353,Sheet3!A:H,3,0),"")</f>
        <v xml:space="preserve">古川　夏妃                    </v>
      </c>
      <c r="H353" s="48" t="str">
        <f>IFERROR(VLOOKUP(C353,Sheet7!E:O,11,0),"")</f>
        <v xml:space="preserve">  50m バタフライ</v>
      </c>
    </row>
    <row r="354" spans="3:8" x14ac:dyDescent="0.15">
      <c r="C354" s="24">
        <f t="shared" si="10"/>
        <v>814</v>
      </c>
      <c r="D354" s="32">
        <f>IFERROR(テーブル_Swim014[[#This Row],[選手番号]],"")</f>
        <v>814</v>
      </c>
      <c r="E354" s="28" t="str">
        <f>IFERROR(VLOOKUP(C354,Sheet3!A:H,8,0),"")</f>
        <v xml:space="preserve">フィッタ松前    </v>
      </c>
      <c r="F354" s="29" t="str">
        <f t="shared" si="11"/>
        <v xml:space="preserve">谷本　梨紗  </v>
      </c>
      <c r="G354" s="30" t="str">
        <f>IFERROR(VLOOKUP(C354,Sheet3!A:H,3,0),"")</f>
        <v xml:space="preserve">谷本　梨紗                    </v>
      </c>
      <c r="H354" s="48" t="str">
        <f>IFERROR(VLOOKUP(C354,Sheet7!E:O,11,0),"")</f>
        <v xml:space="preserve">  50m 自由形</v>
      </c>
    </row>
    <row r="355" spans="3:8" x14ac:dyDescent="0.15">
      <c r="C355" s="24">
        <f t="shared" si="10"/>
        <v>815</v>
      </c>
      <c r="D355" s="32">
        <f>IFERROR(テーブル_Swim014[[#This Row],[選手番号]],"")</f>
        <v>815</v>
      </c>
      <c r="E355" s="28" t="str">
        <f>IFERROR(VLOOKUP(C355,Sheet3!A:H,8,0),"")</f>
        <v xml:space="preserve">フィッタ松前    </v>
      </c>
      <c r="F355" s="29" t="str">
        <f t="shared" si="11"/>
        <v xml:space="preserve">谷本　梨紗  </v>
      </c>
      <c r="G355" s="30" t="str">
        <f>IFERROR(VLOOKUP(C355,Sheet3!A:H,3,0),"")</f>
        <v xml:space="preserve">谷本　梨紗                    </v>
      </c>
      <c r="H355" s="48" t="str">
        <f>IFERROR(VLOOKUP(C355,Sheet7!E:O,11,0),"")</f>
        <v xml:space="preserve">  50m 背泳ぎ</v>
      </c>
    </row>
    <row r="356" spans="3:8" x14ac:dyDescent="0.15">
      <c r="C356" s="24">
        <f t="shared" si="10"/>
        <v>816</v>
      </c>
      <c r="D356" s="32">
        <f>IFERROR(テーブル_Swim014[[#This Row],[選手番号]],"")</f>
        <v>816</v>
      </c>
      <c r="E356" s="28" t="str">
        <f>IFERROR(VLOOKUP(C356,Sheet3!A:H,8,0),"")</f>
        <v xml:space="preserve">フィッタ松前    </v>
      </c>
      <c r="F356" s="29" t="str">
        <f t="shared" si="11"/>
        <v xml:space="preserve">谷本　梨紗  </v>
      </c>
      <c r="G356" s="30" t="str">
        <f>IFERROR(VLOOKUP(C356,Sheet3!A:H,3,0),"")</f>
        <v xml:space="preserve">谷本　梨紗                    </v>
      </c>
      <c r="H356" s="48" t="str">
        <f>IFERROR(VLOOKUP(C356,Sheet7!E:O,11,0),"")</f>
        <v xml:space="preserve">  50m 平泳ぎ</v>
      </c>
    </row>
    <row r="357" spans="3:8" x14ac:dyDescent="0.15">
      <c r="C357" s="24">
        <f t="shared" si="10"/>
        <v>817</v>
      </c>
      <c r="D357" s="32">
        <f>IFERROR(テーブル_Swim014[[#This Row],[選手番号]],"")</f>
        <v>817</v>
      </c>
      <c r="E357" s="28" t="str">
        <f>IFERROR(VLOOKUP(C357,Sheet3!A:H,8,0),"")</f>
        <v xml:space="preserve">フィッタ松前    </v>
      </c>
      <c r="F357" s="29" t="str">
        <f t="shared" si="11"/>
        <v xml:space="preserve">谷本　梨紗  </v>
      </c>
      <c r="G357" s="30" t="str">
        <f>IFERROR(VLOOKUP(C357,Sheet3!A:H,3,0),"")</f>
        <v xml:space="preserve">谷本　梨紗                    </v>
      </c>
      <c r="H357" s="48" t="str">
        <f>IFERROR(VLOOKUP(C357,Sheet7!E:O,11,0),"")</f>
        <v xml:space="preserve">  50m バタフライ</v>
      </c>
    </row>
    <row r="358" spans="3:8" x14ac:dyDescent="0.15">
      <c r="C358" s="24">
        <f t="shared" si="10"/>
        <v>818</v>
      </c>
      <c r="D358" s="32">
        <f>IFERROR(テーブル_Swim014[[#This Row],[選手番号]],"")</f>
        <v>818</v>
      </c>
      <c r="E358" s="28" t="str">
        <f>IFERROR(VLOOKUP(C358,Sheet3!A:H,8,0),"")</f>
        <v xml:space="preserve">フィッタ松前    </v>
      </c>
      <c r="F358" s="29" t="str">
        <f t="shared" si="11"/>
        <v xml:space="preserve">此下　栞奈  </v>
      </c>
      <c r="G358" s="30" t="str">
        <f>IFERROR(VLOOKUP(C358,Sheet3!A:H,3,0),"")</f>
        <v xml:space="preserve">此下　栞奈                    </v>
      </c>
      <c r="H358" s="48" t="str">
        <f>IFERROR(VLOOKUP(C358,Sheet7!E:O,11,0),"")</f>
        <v xml:space="preserve">  50m 自由形</v>
      </c>
    </row>
    <row r="359" spans="3:8" x14ac:dyDescent="0.15">
      <c r="C359" s="24">
        <f t="shared" si="10"/>
        <v>819</v>
      </c>
      <c r="D359" s="32">
        <f>IFERROR(テーブル_Swim014[[#This Row],[選手番号]],"")</f>
        <v>819</v>
      </c>
      <c r="E359" s="28" t="str">
        <f>IFERROR(VLOOKUP(C359,Sheet3!A:H,8,0),"")</f>
        <v xml:space="preserve">フィッタ松前    </v>
      </c>
      <c r="F359" s="29" t="str">
        <f t="shared" si="11"/>
        <v xml:space="preserve">此下　栞奈  </v>
      </c>
      <c r="G359" s="30" t="str">
        <f>IFERROR(VLOOKUP(C359,Sheet3!A:H,3,0),"")</f>
        <v xml:space="preserve">此下　栞奈                    </v>
      </c>
      <c r="H359" s="48" t="str">
        <f>IFERROR(VLOOKUP(C359,Sheet7!E:O,11,0),"")</f>
        <v xml:space="preserve">  50m 背泳ぎ</v>
      </c>
    </row>
    <row r="360" spans="3:8" x14ac:dyDescent="0.15">
      <c r="C360" s="24">
        <f t="shared" si="10"/>
        <v>820</v>
      </c>
      <c r="D360" s="32">
        <f>IFERROR(テーブル_Swim014[[#This Row],[選手番号]],"")</f>
        <v>820</v>
      </c>
      <c r="E360" s="28" t="str">
        <f>IFERROR(VLOOKUP(C360,Sheet3!A:H,8,0),"")</f>
        <v xml:space="preserve">フィッタ松前    </v>
      </c>
      <c r="F360" s="29" t="str">
        <f t="shared" si="11"/>
        <v xml:space="preserve">此下　栞奈  </v>
      </c>
      <c r="G360" s="30" t="str">
        <f>IFERROR(VLOOKUP(C360,Sheet3!A:H,3,0),"")</f>
        <v xml:space="preserve">此下　栞奈                    </v>
      </c>
      <c r="H360" s="48" t="str">
        <f>IFERROR(VLOOKUP(C360,Sheet7!E:O,11,0),"")</f>
        <v xml:space="preserve">  50m バタフライ</v>
      </c>
    </row>
    <row r="361" spans="3:8" x14ac:dyDescent="0.15">
      <c r="C361" s="24">
        <f t="shared" si="10"/>
        <v>821</v>
      </c>
      <c r="D361" s="32">
        <f>IFERROR(テーブル_Swim014[[#This Row],[選手番号]],"")</f>
        <v>821</v>
      </c>
      <c r="E361" s="28" t="str">
        <f>IFERROR(VLOOKUP(C361,Sheet3!A:H,8,0),"")</f>
        <v xml:space="preserve">フィッタ松前    </v>
      </c>
      <c r="F361" s="29" t="str">
        <f t="shared" si="11"/>
        <v xml:space="preserve">牧野　史季  </v>
      </c>
      <c r="G361" s="30" t="str">
        <f>IFERROR(VLOOKUP(C361,Sheet3!A:H,3,0),"")</f>
        <v xml:space="preserve">牧野　史季                    </v>
      </c>
      <c r="H361" s="48" t="str">
        <f>IFERROR(VLOOKUP(C361,Sheet7!E:O,11,0),"")</f>
        <v xml:space="preserve">  50m 自由形</v>
      </c>
    </row>
    <row r="362" spans="3:8" x14ac:dyDescent="0.15">
      <c r="C362" s="24">
        <f t="shared" si="10"/>
        <v>822</v>
      </c>
      <c r="D362" s="32">
        <f>IFERROR(テーブル_Swim014[[#This Row],[選手番号]],"")</f>
        <v>822</v>
      </c>
      <c r="E362" s="28" t="str">
        <f>IFERROR(VLOOKUP(C362,Sheet3!A:H,8,0),"")</f>
        <v xml:space="preserve">フィッタ松前    </v>
      </c>
      <c r="F362" s="29" t="str">
        <f t="shared" si="11"/>
        <v xml:space="preserve">牧野　史季  </v>
      </c>
      <c r="G362" s="30" t="str">
        <f>IFERROR(VLOOKUP(C362,Sheet3!A:H,3,0),"")</f>
        <v xml:space="preserve">牧野　史季                    </v>
      </c>
      <c r="H362" s="48" t="str">
        <f>IFERROR(VLOOKUP(C362,Sheet7!E:O,11,0),"")</f>
        <v xml:space="preserve">  50m 背泳ぎ</v>
      </c>
    </row>
    <row r="363" spans="3:8" x14ac:dyDescent="0.15">
      <c r="C363" s="24">
        <f t="shared" si="10"/>
        <v>823</v>
      </c>
      <c r="D363" s="32">
        <f>IFERROR(テーブル_Swim014[[#This Row],[選手番号]],"")</f>
        <v>823</v>
      </c>
      <c r="E363" s="28" t="str">
        <f>IFERROR(VLOOKUP(C363,Sheet3!A:H,8,0),"")</f>
        <v xml:space="preserve">フィッタ松前    </v>
      </c>
      <c r="F363" s="29" t="str">
        <f t="shared" si="11"/>
        <v xml:space="preserve">牧野　史季  </v>
      </c>
      <c r="G363" s="30" t="str">
        <f>IFERROR(VLOOKUP(C363,Sheet3!A:H,3,0),"")</f>
        <v xml:space="preserve">牧野　史季                    </v>
      </c>
      <c r="H363" s="48" t="str">
        <f>IFERROR(VLOOKUP(C363,Sheet7!E:O,11,0),"")</f>
        <v xml:space="preserve">  50m バタフライ</v>
      </c>
    </row>
    <row r="364" spans="3:8" x14ac:dyDescent="0.15">
      <c r="C364" s="24">
        <f t="shared" si="10"/>
        <v>824</v>
      </c>
      <c r="D364" s="32">
        <f>IFERROR(テーブル_Swim014[[#This Row],[選手番号]],"")</f>
        <v>824</v>
      </c>
      <c r="E364" s="28" t="str">
        <f>IFERROR(VLOOKUP(C364,Sheet3!A:H,8,0),"")</f>
        <v xml:space="preserve">フィッタ松前    </v>
      </c>
      <c r="F364" s="29" t="str">
        <f t="shared" si="11"/>
        <v xml:space="preserve">兵頭　杏南  </v>
      </c>
      <c r="G364" s="30" t="str">
        <f>IFERROR(VLOOKUP(C364,Sheet3!A:H,3,0),"")</f>
        <v xml:space="preserve">兵頭　杏南                    </v>
      </c>
      <c r="H364" s="48" t="str">
        <f>IFERROR(VLOOKUP(C364,Sheet7!E:O,11,0),"")</f>
        <v xml:space="preserve">  50m 自由形</v>
      </c>
    </row>
    <row r="365" spans="3:8" x14ac:dyDescent="0.15">
      <c r="C365" s="24">
        <f t="shared" si="10"/>
        <v>825</v>
      </c>
      <c r="D365" s="32">
        <f>IFERROR(テーブル_Swim014[[#This Row],[選手番号]],"")</f>
        <v>825</v>
      </c>
      <c r="E365" s="28" t="str">
        <f>IFERROR(VLOOKUP(C365,Sheet3!A:H,8,0),"")</f>
        <v xml:space="preserve">フィッタ松前    </v>
      </c>
      <c r="F365" s="29" t="str">
        <f t="shared" si="11"/>
        <v xml:space="preserve">兵頭　杏南  </v>
      </c>
      <c r="G365" s="30" t="str">
        <f>IFERROR(VLOOKUP(C365,Sheet3!A:H,3,0),"")</f>
        <v xml:space="preserve">兵頭　杏南                    </v>
      </c>
      <c r="H365" s="48" t="str">
        <f>IFERROR(VLOOKUP(C365,Sheet7!E:O,11,0),"")</f>
        <v xml:space="preserve">  50m 背泳ぎ</v>
      </c>
    </row>
    <row r="366" spans="3:8" x14ac:dyDescent="0.15">
      <c r="C366" s="24">
        <f t="shared" si="10"/>
        <v>826</v>
      </c>
      <c r="D366" s="32">
        <f>IFERROR(テーブル_Swim014[[#This Row],[選手番号]],"")</f>
        <v>826</v>
      </c>
      <c r="E366" s="28" t="str">
        <f>IFERROR(VLOOKUP(C366,Sheet3!A:H,8,0),"")</f>
        <v xml:space="preserve">フィッタ松前    </v>
      </c>
      <c r="F366" s="29" t="str">
        <f t="shared" si="11"/>
        <v xml:space="preserve">兵頭　杏南  </v>
      </c>
      <c r="G366" s="30" t="str">
        <f>IFERROR(VLOOKUP(C366,Sheet3!A:H,3,0),"")</f>
        <v xml:space="preserve">兵頭　杏南                    </v>
      </c>
      <c r="H366" s="48" t="str">
        <f>IFERROR(VLOOKUP(C366,Sheet7!E:O,11,0),"")</f>
        <v xml:space="preserve">  50m 平泳ぎ</v>
      </c>
    </row>
    <row r="367" spans="3:8" x14ac:dyDescent="0.15">
      <c r="C367" s="24">
        <f t="shared" si="10"/>
        <v>827</v>
      </c>
      <c r="D367" s="32">
        <f>IFERROR(テーブル_Swim014[[#This Row],[選手番号]],"")</f>
        <v>827</v>
      </c>
      <c r="E367" s="28" t="str">
        <f>IFERROR(VLOOKUP(C367,Sheet3!A:H,8,0),"")</f>
        <v xml:space="preserve">フィッタ松前    </v>
      </c>
      <c r="F367" s="29" t="str">
        <f t="shared" si="11"/>
        <v xml:space="preserve">兵頭　杏南  </v>
      </c>
      <c r="G367" s="30" t="str">
        <f>IFERROR(VLOOKUP(C367,Sheet3!A:H,3,0),"")</f>
        <v xml:space="preserve">兵頭　杏南                    </v>
      </c>
      <c r="H367" s="48" t="str">
        <f>IFERROR(VLOOKUP(C367,Sheet7!E:O,11,0),"")</f>
        <v xml:space="preserve">  50m バタフライ</v>
      </c>
    </row>
    <row r="368" spans="3:8" x14ac:dyDescent="0.15">
      <c r="C368" s="24">
        <f t="shared" si="10"/>
        <v>828</v>
      </c>
      <c r="D368" s="32">
        <f>IFERROR(テーブル_Swim014[[#This Row],[選手番号]],"")</f>
        <v>828</v>
      </c>
      <c r="E368" s="28" t="str">
        <f>IFERROR(VLOOKUP(C368,Sheet3!A:H,8,0),"")</f>
        <v xml:space="preserve">フィッタ松前    </v>
      </c>
      <c r="F368" s="29" t="str">
        <f t="shared" si="11"/>
        <v xml:space="preserve">大石　陸斗  </v>
      </c>
      <c r="G368" s="30" t="str">
        <f>IFERROR(VLOOKUP(C368,Sheet3!A:H,3,0),"")</f>
        <v xml:space="preserve">大石　陸斗                    </v>
      </c>
      <c r="H368" s="48" t="str">
        <f>IFERROR(VLOOKUP(C368,Sheet7!E:O,11,0),"")</f>
        <v xml:space="preserve"> 200m 自由形</v>
      </c>
    </row>
    <row r="369" spans="3:8" x14ac:dyDescent="0.15">
      <c r="C369" s="24">
        <f t="shared" si="10"/>
        <v>829</v>
      </c>
      <c r="D369" s="32">
        <f>IFERROR(テーブル_Swim014[[#This Row],[選手番号]],"")</f>
        <v>829</v>
      </c>
      <c r="E369" s="28" t="str">
        <f>IFERROR(VLOOKUP(C369,Sheet3!A:H,8,0),"")</f>
        <v xml:space="preserve">フィッタ松前    </v>
      </c>
      <c r="F369" s="29" t="str">
        <f t="shared" si="11"/>
        <v xml:space="preserve">大石　陸斗  </v>
      </c>
      <c r="G369" s="30" t="str">
        <f>IFERROR(VLOOKUP(C369,Sheet3!A:H,3,0),"")</f>
        <v xml:space="preserve">大石　陸斗                    </v>
      </c>
      <c r="H369" s="48" t="str">
        <f>IFERROR(VLOOKUP(C369,Sheet7!E:O,11,0),"")</f>
        <v xml:space="preserve">  50m バタフライ</v>
      </c>
    </row>
    <row r="370" spans="3:8" x14ac:dyDescent="0.15">
      <c r="C370" s="24">
        <f t="shared" si="10"/>
        <v>830</v>
      </c>
      <c r="D370" s="32">
        <f>IFERROR(テーブル_Swim014[[#This Row],[選手番号]],"")</f>
        <v>830</v>
      </c>
      <c r="E370" s="28" t="str">
        <f>IFERROR(VLOOKUP(C370,Sheet3!A:H,8,0),"")</f>
        <v xml:space="preserve">フィッタ松前    </v>
      </c>
      <c r="F370" s="29" t="str">
        <f t="shared" si="11"/>
        <v xml:space="preserve">三ツ井歩夢  </v>
      </c>
      <c r="G370" s="30" t="str">
        <f>IFERROR(VLOOKUP(C370,Sheet3!A:H,3,0),"")</f>
        <v xml:space="preserve">三ツ井歩夢                    </v>
      </c>
      <c r="H370" s="48" t="str">
        <f>IFERROR(VLOOKUP(C370,Sheet7!E:O,11,0),"")</f>
        <v xml:space="preserve">  50m 自由形</v>
      </c>
    </row>
    <row r="371" spans="3:8" x14ac:dyDescent="0.15">
      <c r="C371" s="24">
        <f t="shared" si="10"/>
        <v>831</v>
      </c>
      <c r="D371" s="32">
        <f>IFERROR(テーブル_Swim014[[#This Row],[選手番号]],"")</f>
        <v>831</v>
      </c>
      <c r="E371" s="28" t="str">
        <f>IFERROR(VLOOKUP(C371,Sheet3!A:H,8,0),"")</f>
        <v xml:space="preserve">フィッタ松前    </v>
      </c>
      <c r="F371" s="29" t="str">
        <f t="shared" si="11"/>
        <v xml:space="preserve">三ツ井歩夢  </v>
      </c>
      <c r="G371" s="30" t="str">
        <f>IFERROR(VLOOKUP(C371,Sheet3!A:H,3,0),"")</f>
        <v xml:space="preserve">三ツ井歩夢                    </v>
      </c>
      <c r="H371" s="48" t="str">
        <f>IFERROR(VLOOKUP(C371,Sheet7!E:O,11,0),"")</f>
        <v xml:space="preserve"> 200m 自由形</v>
      </c>
    </row>
    <row r="372" spans="3:8" x14ac:dyDescent="0.15">
      <c r="C372" s="24">
        <f t="shared" si="10"/>
        <v>832</v>
      </c>
      <c r="D372" s="32">
        <f>IFERROR(テーブル_Swim014[[#This Row],[選手番号]],"")</f>
        <v>832</v>
      </c>
      <c r="E372" s="28" t="str">
        <f>IFERROR(VLOOKUP(C372,Sheet3!A:H,8,0),"")</f>
        <v xml:space="preserve">フィッタ松前    </v>
      </c>
      <c r="F372" s="29" t="str">
        <f t="shared" si="11"/>
        <v xml:space="preserve">内藤将大郎  </v>
      </c>
      <c r="G372" s="30" t="str">
        <f>IFERROR(VLOOKUP(C372,Sheet3!A:H,3,0),"")</f>
        <v xml:space="preserve">内藤将大郎                    </v>
      </c>
      <c r="H372" s="48" t="str">
        <f>IFERROR(VLOOKUP(C372,Sheet7!E:O,11,0),"")</f>
        <v xml:space="preserve"> 100m 自由形</v>
      </c>
    </row>
    <row r="373" spans="3:8" x14ac:dyDescent="0.15">
      <c r="C373" s="24">
        <f t="shared" si="10"/>
        <v>833</v>
      </c>
      <c r="D373" s="32">
        <f>IFERROR(テーブル_Swim014[[#This Row],[選手番号]],"")</f>
        <v>833</v>
      </c>
      <c r="E373" s="28" t="str">
        <f>IFERROR(VLOOKUP(C373,Sheet3!A:H,8,0),"")</f>
        <v xml:space="preserve">フィッタ松前    </v>
      </c>
      <c r="F373" s="29" t="str">
        <f t="shared" si="11"/>
        <v xml:space="preserve">内藤将大郎  </v>
      </c>
      <c r="G373" s="30" t="str">
        <f>IFERROR(VLOOKUP(C373,Sheet3!A:H,3,0),"")</f>
        <v xml:space="preserve">内藤将大郎                    </v>
      </c>
      <c r="H373" s="48" t="str">
        <f>IFERROR(VLOOKUP(C373,Sheet7!E:O,11,0),"")</f>
        <v xml:space="preserve">  50m バタフライ</v>
      </c>
    </row>
    <row r="374" spans="3:8" x14ac:dyDescent="0.15">
      <c r="C374" s="24">
        <f t="shared" si="10"/>
        <v>834</v>
      </c>
      <c r="D374" s="32">
        <f>IFERROR(テーブル_Swim014[[#This Row],[選手番号]],"")</f>
        <v>834</v>
      </c>
      <c r="E374" s="28" t="str">
        <f>IFERROR(VLOOKUP(C374,Sheet3!A:H,8,0),"")</f>
        <v xml:space="preserve">フィッタ松前    </v>
      </c>
      <c r="F374" s="29" t="str">
        <f t="shared" si="11"/>
        <v xml:space="preserve">吉田　芽央  </v>
      </c>
      <c r="G374" s="30" t="str">
        <f>IFERROR(VLOOKUP(C374,Sheet3!A:H,3,0),"")</f>
        <v xml:space="preserve">吉田　芽央                    </v>
      </c>
      <c r="H374" s="48" t="str">
        <f>IFERROR(VLOOKUP(C374,Sheet7!E:O,11,0),"")</f>
        <v xml:space="preserve">  50m 自由形</v>
      </c>
    </row>
    <row r="375" spans="3:8" x14ac:dyDescent="0.15">
      <c r="C375" s="24">
        <f t="shared" si="10"/>
        <v>835</v>
      </c>
      <c r="D375" s="32">
        <f>IFERROR(テーブル_Swim014[[#This Row],[選手番号]],"")</f>
        <v>835</v>
      </c>
      <c r="E375" s="28" t="str">
        <f>IFERROR(VLOOKUP(C375,Sheet3!A:H,8,0),"")</f>
        <v xml:space="preserve">フィッタ松前    </v>
      </c>
      <c r="F375" s="29" t="str">
        <f t="shared" si="11"/>
        <v xml:space="preserve">吉田　芽央  </v>
      </c>
      <c r="G375" s="30" t="str">
        <f>IFERROR(VLOOKUP(C375,Sheet3!A:H,3,0),"")</f>
        <v xml:space="preserve">吉田　芽央                    </v>
      </c>
      <c r="H375" s="48" t="str">
        <f>IFERROR(VLOOKUP(C375,Sheet7!E:O,11,0),"")</f>
        <v xml:space="preserve"> 100m 自由形</v>
      </c>
    </row>
    <row r="376" spans="3:8" x14ac:dyDescent="0.15">
      <c r="C376" s="24">
        <f t="shared" si="10"/>
        <v>836</v>
      </c>
      <c r="D376" s="32">
        <f>IFERROR(テーブル_Swim014[[#This Row],[選手番号]],"")</f>
        <v>836</v>
      </c>
      <c r="E376" s="28" t="str">
        <f>IFERROR(VLOOKUP(C376,Sheet3!A:H,8,0),"")</f>
        <v xml:space="preserve">フィッタ松前    </v>
      </c>
      <c r="F376" s="29" t="str">
        <f t="shared" si="11"/>
        <v xml:space="preserve">成城　美和  </v>
      </c>
      <c r="G376" s="30" t="str">
        <f>IFERROR(VLOOKUP(C376,Sheet3!A:H,3,0),"")</f>
        <v xml:space="preserve">成城　美和                    </v>
      </c>
      <c r="H376" s="48" t="str">
        <f>IFERROR(VLOOKUP(C376,Sheet7!E:O,11,0),"")</f>
        <v xml:space="preserve"> 200m 個人メドレー</v>
      </c>
    </row>
    <row r="377" spans="3:8" x14ac:dyDescent="0.15">
      <c r="C377" s="24">
        <f t="shared" si="10"/>
        <v>837</v>
      </c>
      <c r="D377" s="32">
        <f>IFERROR(テーブル_Swim014[[#This Row],[選手番号]],"")</f>
        <v>837</v>
      </c>
      <c r="E377" s="28" t="str">
        <f>IFERROR(VLOOKUP(C377,Sheet3!A:H,8,0),"")</f>
        <v xml:space="preserve">フィッタ松前    </v>
      </c>
      <c r="F377" s="29" t="str">
        <f t="shared" si="11"/>
        <v xml:space="preserve">菅　　百花  </v>
      </c>
      <c r="G377" s="30" t="str">
        <f>IFERROR(VLOOKUP(C377,Sheet3!A:H,3,0),"")</f>
        <v xml:space="preserve">菅　　百花                    </v>
      </c>
      <c r="H377" s="48" t="str">
        <f>IFERROR(VLOOKUP(C377,Sheet7!E:O,11,0),"")</f>
        <v xml:space="preserve">  50m 自由形</v>
      </c>
    </row>
    <row r="378" spans="3:8" x14ac:dyDescent="0.15">
      <c r="C378" s="24">
        <f t="shared" si="10"/>
        <v>838</v>
      </c>
      <c r="D378" s="32">
        <f>IFERROR(テーブル_Swim014[[#This Row],[選手番号]],"")</f>
        <v>838</v>
      </c>
      <c r="E378" s="28" t="str">
        <f>IFERROR(VLOOKUP(C378,Sheet3!A:H,8,0),"")</f>
        <v xml:space="preserve">フィッタ松前    </v>
      </c>
      <c r="F378" s="29" t="str">
        <f t="shared" si="11"/>
        <v xml:space="preserve">菅　　百花  </v>
      </c>
      <c r="G378" s="30" t="str">
        <f>IFERROR(VLOOKUP(C378,Sheet3!A:H,3,0),"")</f>
        <v xml:space="preserve">菅　　百花                    </v>
      </c>
      <c r="H378" s="48" t="str">
        <f>IFERROR(VLOOKUP(C378,Sheet7!E:O,11,0),"")</f>
        <v xml:space="preserve">  50m バタフライ</v>
      </c>
    </row>
    <row r="379" spans="3:8" x14ac:dyDescent="0.15">
      <c r="C379" s="24">
        <f t="shared" si="10"/>
        <v>839</v>
      </c>
      <c r="D379" s="32">
        <f>IFERROR(テーブル_Swim014[[#This Row],[選手番号]],"")</f>
        <v>839</v>
      </c>
      <c r="E379" s="28" t="str">
        <f>IFERROR(VLOOKUP(C379,Sheet3!A:H,8,0),"")</f>
        <v xml:space="preserve">フィッタ松前    </v>
      </c>
      <c r="F379" s="29" t="str">
        <f t="shared" si="11"/>
        <v xml:space="preserve">豊田明歩実  </v>
      </c>
      <c r="G379" s="30" t="str">
        <f>IFERROR(VLOOKUP(C379,Sheet3!A:H,3,0),"")</f>
        <v xml:space="preserve">豊田明歩実                    </v>
      </c>
      <c r="H379" s="48" t="str">
        <f>IFERROR(VLOOKUP(C379,Sheet7!E:O,11,0),"")</f>
        <v xml:space="preserve"> 100m 自由形</v>
      </c>
    </row>
    <row r="380" spans="3:8" x14ac:dyDescent="0.15">
      <c r="C380" s="24">
        <f t="shared" si="10"/>
        <v>840</v>
      </c>
      <c r="D380" s="32">
        <f>IFERROR(テーブル_Swim014[[#This Row],[選手番号]],"")</f>
        <v>840</v>
      </c>
      <c r="E380" s="28" t="str">
        <f>IFERROR(VLOOKUP(C380,Sheet3!A:H,8,0),"")</f>
        <v xml:space="preserve">フィッタ松前    </v>
      </c>
      <c r="F380" s="29" t="str">
        <f t="shared" si="11"/>
        <v xml:space="preserve">豊田明歩実  </v>
      </c>
      <c r="G380" s="30" t="str">
        <f>IFERROR(VLOOKUP(C380,Sheet3!A:H,3,0),"")</f>
        <v xml:space="preserve">豊田明歩実                    </v>
      </c>
      <c r="H380" s="48" t="str">
        <f>IFERROR(VLOOKUP(C380,Sheet7!E:O,11,0),"")</f>
        <v xml:space="preserve"> 200m 自由形</v>
      </c>
    </row>
    <row r="381" spans="3:8" x14ac:dyDescent="0.15">
      <c r="C381" s="24">
        <f t="shared" si="10"/>
        <v>841</v>
      </c>
      <c r="D381" s="32">
        <f>IFERROR(テーブル_Swim014[[#This Row],[選手番号]],"")</f>
        <v>841</v>
      </c>
      <c r="E381" s="28" t="str">
        <f>IFERROR(VLOOKUP(C381,Sheet3!A:H,8,0),"")</f>
        <v xml:space="preserve">フィッタ松前    </v>
      </c>
      <c r="F381" s="29" t="str">
        <f t="shared" si="11"/>
        <v xml:space="preserve">釘宮　遥花  </v>
      </c>
      <c r="G381" s="30" t="str">
        <f>IFERROR(VLOOKUP(C381,Sheet3!A:H,3,0),"")</f>
        <v xml:space="preserve">釘宮　遥花                    </v>
      </c>
      <c r="H381" s="48" t="str">
        <f>IFERROR(VLOOKUP(C381,Sheet7!E:O,11,0),"")</f>
        <v xml:space="preserve">  50m 自由形</v>
      </c>
    </row>
    <row r="382" spans="3:8" x14ac:dyDescent="0.15">
      <c r="C382" s="24">
        <f t="shared" si="10"/>
        <v>842</v>
      </c>
      <c r="D382" s="32">
        <f>IFERROR(テーブル_Swim014[[#This Row],[選手番号]],"")</f>
        <v>842</v>
      </c>
      <c r="E382" s="28" t="str">
        <f>IFERROR(VLOOKUP(C382,Sheet3!A:H,8,0),"")</f>
        <v xml:space="preserve">フィッタ松前    </v>
      </c>
      <c r="F382" s="29" t="str">
        <f t="shared" si="11"/>
        <v xml:space="preserve">釘宮　遥花  </v>
      </c>
      <c r="G382" s="30" t="str">
        <f>IFERROR(VLOOKUP(C382,Sheet3!A:H,3,0),"")</f>
        <v xml:space="preserve">釘宮　遥花                    </v>
      </c>
      <c r="H382" s="48" t="str">
        <f>IFERROR(VLOOKUP(C382,Sheet7!E:O,11,0),"")</f>
        <v xml:space="preserve"> 200m 自由形</v>
      </c>
    </row>
    <row r="383" spans="3:8" x14ac:dyDescent="0.15">
      <c r="C383" s="24">
        <f t="shared" si="10"/>
        <v>843</v>
      </c>
      <c r="D383" s="32">
        <f>IFERROR(テーブル_Swim014[[#This Row],[選手番号]],"")</f>
        <v>843</v>
      </c>
      <c r="E383" s="28" t="str">
        <f>IFERROR(VLOOKUP(C383,Sheet3!A:H,8,0),"")</f>
        <v xml:space="preserve">フィッタ松前    </v>
      </c>
      <c r="F383" s="29" t="str">
        <f t="shared" si="11"/>
        <v xml:space="preserve">戸田　奏南  </v>
      </c>
      <c r="G383" s="30" t="str">
        <f>IFERROR(VLOOKUP(C383,Sheet3!A:H,3,0),"")</f>
        <v xml:space="preserve">戸田　奏南                    </v>
      </c>
      <c r="H383" s="48" t="str">
        <f>IFERROR(VLOOKUP(C383,Sheet7!E:O,11,0),"")</f>
        <v xml:space="preserve"> 100m 自由形</v>
      </c>
    </row>
    <row r="384" spans="3:8" x14ac:dyDescent="0.15">
      <c r="C384" s="24">
        <f t="shared" si="10"/>
        <v>844</v>
      </c>
      <c r="D384" s="32">
        <f>IFERROR(テーブル_Swim014[[#This Row],[選手番号]],"")</f>
        <v>844</v>
      </c>
      <c r="E384" s="28" t="str">
        <f>IFERROR(VLOOKUP(C384,Sheet3!A:H,8,0),"")</f>
        <v xml:space="preserve">フィッタ松前    </v>
      </c>
      <c r="F384" s="29" t="str">
        <f t="shared" si="11"/>
        <v xml:space="preserve">橋田　実和  </v>
      </c>
      <c r="G384" s="30" t="str">
        <f>IFERROR(VLOOKUP(C384,Sheet3!A:H,3,0),"")</f>
        <v xml:space="preserve">橋田　実和                    </v>
      </c>
      <c r="H384" s="48" t="str">
        <f>IFERROR(VLOOKUP(C384,Sheet7!E:O,11,0),"")</f>
        <v xml:space="preserve"> 200m 自由形</v>
      </c>
    </row>
    <row r="385" spans="3:8" x14ac:dyDescent="0.15">
      <c r="C385" s="24">
        <f t="shared" si="10"/>
        <v>845</v>
      </c>
      <c r="D385" s="32">
        <f>IFERROR(テーブル_Swim014[[#This Row],[選手番号]],"")</f>
        <v>845</v>
      </c>
      <c r="E385" s="28" t="str">
        <f>IFERROR(VLOOKUP(C385,Sheet3!A:H,8,0),"")</f>
        <v xml:space="preserve">フィッタ松前    </v>
      </c>
      <c r="F385" s="29" t="str">
        <f t="shared" si="11"/>
        <v xml:space="preserve">橋田　実和  </v>
      </c>
      <c r="G385" s="30" t="str">
        <f>IFERROR(VLOOKUP(C385,Sheet3!A:H,3,0),"")</f>
        <v xml:space="preserve">橋田　実和                    </v>
      </c>
      <c r="H385" s="48" t="str">
        <f>IFERROR(VLOOKUP(C385,Sheet7!E:O,11,0),"")</f>
        <v xml:space="preserve"> 100m バタフライ</v>
      </c>
    </row>
    <row r="386" spans="3:8" x14ac:dyDescent="0.15">
      <c r="C386" s="24">
        <f t="shared" ref="C386:C449" si="12">IF(AND(D386=""),"",D386)</f>
        <v>846</v>
      </c>
      <c r="D386" s="32">
        <f>IFERROR(テーブル_Swim014[[#This Row],[選手番号]],"")</f>
        <v>846</v>
      </c>
      <c r="E386" s="28" t="str">
        <f>IFERROR(VLOOKUP(C386,Sheet3!A:H,8,0),"")</f>
        <v xml:space="preserve">フィッタ松前    </v>
      </c>
      <c r="F386" s="29" t="str">
        <f t="shared" ref="F386:F449" si="13">MID(G386,1,7)</f>
        <v xml:space="preserve">大石　晶夢  </v>
      </c>
      <c r="G386" s="30" t="str">
        <f>IFERROR(VLOOKUP(C386,Sheet3!A:H,3,0),"")</f>
        <v xml:space="preserve">大石　晶夢                    </v>
      </c>
      <c r="H386" s="48" t="str">
        <f>IFERROR(VLOOKUP(C386,Sheet7!E:O,11,0),"")</f>
        <v xml:space="preserve">  50m 自由形</v>
      </c>
    </row>
    <row r="387" spans="3:8" x14ac:dyDescent="0.15">
      <c r="C387" s="24">
        <f t="shared" si="12"/>
        <v>847</v>
      </c>
      <c r="D387" s="32">
        <f>IFERROR(テーブル_Swim014[[#This Row],[選手番号]],"")</f>
        <v>847</v>
      </c>
      <c r="E387" s="28" t="str">
        <f>IFERROR(VLOOKUP(C387,Sheet3!A:H,8,0),"")</f>
        <v xml:space="preserve">フィッタ松前    </v>
      </c>
      <c r="F387" s="29" t="str">
        <f t="shared" si="13"/>
        <v xml:space="preserve">大石　晶夢  </v>
      </c>
      <c r="G387" s="30" t="str">
        <f>IFERROR(VLOOKUP(C387,Sheet3!A:H,3,0),"")</f>
        <v xml:space="preserve">大石　晶夢                    </v>
      </c>
      <c r="H387" s="48" t="str">
        <f>IFERROR(VLOOKUP(C387,Sheet7!E:O,11,0),"")</f>
        <v xml:space="preserve">  50m 平泳ぎ</v>
      </c>
    </row>
    <row r="388" spans="3:8" x14ac:dyDescent="0.15">
      <c r="C388" s="24">
        <f t="shared" si="12"/>
        <v>848</v>
      </c>
      <c r="D388" s="32">
        <f>IFERROR(テーブル_Swim014[[#This Row],[選手番号]],"")</f>
        <v>848</v>
      </c>
      <c r="E388" s="28" t="str">
        <f>IFERROR(VLOOKUP(C388,Sheet3!A:H,8,0),"")</f>
        <v xml:space="preserve">フィッタ松前    </v>
      </c>
      <c r="F388" s="29" t="str">
        <f t="shared" si="13"/>
        <v xml:space="preserve">大石　晶夢  </v>
      </c>
      <c r="G388" s="30" t="str">
        <f>IFERROR(VLOOKUP(C388,Sheet3!A:H,3,0),"")</f>
        <v xml:space="preserve">大石　晶夢                    </v>
      </c>
      <c r="H388" s="48" t="str">
        <f>IFERROR(VLOOKUP(C388,Sheet7!E:O,11,0),"")</f>
        <v xml:space="preserve"> 400m 個人メドレー</v>
      </c>
    </row>
    <row r="389" spans="3:8" x14ac:dyDescent="0.15">
      <c r="C389" s="24">
        <f t="shared" si="12"/>
        <v>849</v>
      </c>
      <c r="D389" s="32">
        <f>IFERROR(テーブル_Swim014[[#This Row],[選手番号]],"")</f>
        <v>849</v>
      </c>
      <c r="E389" s="28" t="str">
        <f>IFERROR(VLOOKUP(C389,Sheet3!A:H,8,0),"")</f>
        <v xml:space="preserve">フィッタ松前    </v>
      </c>
      <c r="F389" s="29" t="str">
        <f t="shared" si="13"/>
        <v xml:space="preserve">勝木　心晴  </v>
      </c>
      <c r="G389" s="30" t="str">
        <f>IFERROR(VLOOKUP(C389,Sheet3!A:H,3,0),"")</f>
        <v xml:space="preserve">勝木　心晴                    </v>
      </c>
      <c r="H389" s="48" t="str">
        <f>IFERROR(VLOOKUP(C389,Sheet7!E:O,11,0),"")</f>
        <v xml:space="preserve"> 200m 個人メドレー</v>
      </c>
    </row>
    <row r="390" spans="3:8" x14ac:dyDescent="0.15">
      <c r="C390" s="24">
        <f t="shared" si="12"/>
        <v>1242</v>
      </c>
      <c r="D390" s="32">
        <f>IFERROR(テーブル_Swim014[[#This Row],[選手番号]],"")</f>
        <v>1242</v>
      </c>
      <c r="E390" s="28" t="str">
        <f>IFERROR(VLOOKUP(C390,Sheet3!A:H,8,0),"")</f>
        <v xml:space="preserve">南海DC          </v>
      </c>
      <c r="F390" s="29" t="str">
        <f t="shared" si="13"/>
        <v xml:space="preserve">筒井　淳人  </v>
      </c>
      <c r="G390" s="30" t="str">
        <f>IFERROR(VLOOKUP(C390,Sheet3!A:H,3,0),"")</f>
        <v xml:space="preserve">筒井　淳人                    </v>
      </c>
      <c r="H390" s="48" t="str">
        <f>IFERROR(VLOOKUP(C390,Sheet7!E:O,11,0),"")</f>
        <v xml:space="preserve">  25m 自由形</v>
      </c>
    </row>
    <row r="391" spans="3:8" x14ac:dyDescent="0.15">
      <c r="C391" s="24">
        <f t="shared" si="12"/>
        <v>1243</v>
      </c>
      <c r="D391" s="32">
        <f>IFERROR(テーブル_Swim014[[#This Row],[選手番号]],"")</f>
        <v>1243</v>
      </c>
      <c r="E391" s="28" t="str">
        <f>IFERROR(VLOOKUP(C391,Sheet3!A:H,8,0),"")</f>
        <v xml:space="preserve">南海DC          </v>
      </c>
      <c r="F391" s="29" t="str">
        <f t="shared" si="13"/>
        <v xml:space="preserve">筒井　淳人  </v>
      </c>
      <c r="G391" s="30" t="str">
        <f>IFERROR(VLOOKUP(C391,Sheet3!A:H,3,0),"")</f>
        <v xml:space="preserve">筒井　淳人                    </v>
      </c>
      <c r="H391" s="48" t="str">
        <f>IFERROR(VLOOKUP(C391,Sheet7!E:O,11,0),"")</f>
        <v xml:space="preserve">  25m 背泳ぎ</v>
      </c>
    </row>
    <row r="392" spans="3:8" x14ac:dyDescent="0.15">
      <c r="C392" s="24">
        <f t="shared" si="12"/>
        <v>1244</v>
      </c>
      <c r="D392" s="32">
        <f>IFERROR(テーブル_Swim014[[#This Row],[選手番号]],"")</f>
        <v>1244</v>
      </c>
      <c r="E392" s="28" t="str">
        <f>IFERROR(VLOOKUP(C392,Sheet3!A:H,8,0),"")</f>
        <v xml:space="preserve">南海DC          </v>
      </c>
      <c r="F392" s="29" t="str">
        <f t="shared" si="13"/>
        <v xml:space="preserve">三谷　航平  </v>
      </c>
      <c r="G392" s="30" t="str">
        <f>IFERROR(VLOOKUP(C392,Sheet3!A:H,3,0),"")</f>
        <v xml:space="preserve">三谷　航平                    </v>
      </c>
      <c r="H392" s="48" t="str">
        <f>IFERROR(VLOOKUP(C392,Sheet7!E:O,11,0),"")</f>
        <v xml:space="preserve">  50m 自由形</v>
      </c>
    </row>
    <row r="393" spans="3:8" x14ac:dyDescent="0.15">
      <c r="C393" s="24">
        <f t="shared" si="12"/>
        <v>1245</v>
      </c>
      <c r="D393" s="32">
        <f>IFERROR(テーブル_Swim014[[#This Row],[選手番号]],"")</f>
        <v>1245</v>
      </c>
      <c r="E393" s="28" t="str">
        <f>IFERROR(VLOOKUP(C393,Sheet3!A:H,8,0),"")</f>
        <v xml:space="preserve">南海DC          </v>
      </c>
      <c r="F393" s="29" t="str">
        <f t="shared" si="13"/>
        <v xml:space="preserve">三谷　航平  </v>
      </c>
      <c r="G393" s="30" t="str">
        <f>IFERROR(VLOOKUP(C393,Sheet3!A:H,3,0),"")</f>
        <v xml:space="preserve">三谷　航平                    </v>
      </c>
      <c r="H393" s="48" t="str">
        <f>IFERROR(VLOOKUP(C393,Sheet7!E:O,11,0),"")</f>
        <v xml:space="preserve"> 100m 個人メドレー</v>
      </c>
    </row>
    <row r="394" spans="3:8" x14ac:dyDescent="0.15">
      <c r="C394" s="24">
        <f t="shared" si="12"/>
        <v>1246</v>
      </c>
      <c r="D394" s="32">
        <f>IFERROR(テーブル_Swim014[[#This Row],[選手番号]],"")</f>
        <v>1246</v>
      </c>
      <c r="E394" s="28" t="str">
        <f>IFERROR(VLOOKUP(C394,Sheet3!A:H,8,0),"")</f>
        <v xml:space="preserve">南海DC          </v>
      </c>
      <c r="F394" s="29" t="str">
        <f t="shared" si="13"/>
        <v xml:space="preserve">沖　　秀朔  </v>
      </c>
      <c r="G394" s="30" t="str">
        <f>IFERROR(VLOOKUP(C394,Sheet3!A:H,3,0),"")</f>
        <v xml:space="preserve">沖　　秀朔                    </v>
      </c>
      <c r="H394" s="48" t="str">
        <f>IFERROR(VLOOKUP(C394,Sheet7!E:O,11,0),"")</f>
        <v xml:space="preserve">  50m 平泳ぎ</v>
      </c>
    </row>
    <row r="395" spans="3:8" x14ac:dyDescent="0.15">
      <c r="C395" s="24">
        <f t="shared" si="12"/>
        <v>1247</v>
      </c>
      <c r="D395" s="32">
        <f>IFERROR(テーブル_Swim014[[#This Row],[選手番号]],"")</f>
        <v>1247</v>
      </c>
      <c r="E395" s="28" t="str">
        <f>IFERROR(VLOOKUP(C395,Sheet3!A:H,8,0),"")</f>
        <v xml:space="preserve">南海DC          </v>
      </c>
      <c r="F395" s="29" t="str">
        <f t="shared" si="13"/>
        <v xml:space="preserve">沖　　秀朔  </v>
      </c>
      <c r="G395" s="30" t="str">
        <f>IFERROR(VLOOKUP(C395,Sheet3!A:H,3,0),"")</f>
        <v xml:space="preserve">沖　　秀朔                    </v>
      </c>
      <c r="H395" s="48" t="str">
        <f>IFERROR(VLOOKUP(C395,Sheet7!E:O,11,0),"")</f>
        <v xml:space="preserve">  25m バタフライ</v>
      </c>
    </row>
    <row r="396" spans="3:8" x14ac:dyDescent="0.15">
      <c r="C396" s="24">
        <f t="shared" si="12"/>
        <v>1248</v>
      </c>
      <c r="D396" s="32">
        <f>IFERROR(テーブル_Swim014[[#This Row],[選手番号]],"")</f>
        <v>1248</v>
      </c>
      <c r="E396" s="28" t="str">
        <f>IFERROR(VLOOKUP(C396,Sheet3!A:H,8,0),"")</f>
        <v xml:space="preserve">南海DC          </v>
      </c>
      <c r="F396" s="29" t="str">
        <f t="shared" si="13"/>
        <v xml:space="preserve">沖　　秀朔  </v>
      </c>
      <c r="G396" s="30" t="str">
        <f>IFERROR(VLOOKUP(C396,Sheet3!A:H,3,0),"")</f>
        <v xml:space="preserve">沖　　秀朔                    </v>
      </c>
      <c r="H396" s="48" t="str">
        <f>IFERROR(VLOOKUP(C396,Sheet7!E:O,11,0),"")</f>
        <v xml:space="preserve">  50m 自由形</v>
      </c>
    </row>
    <row r="397" spans="3:8" x14ac:dyDescent="0.15">
      <c r="C397" s="24">
        <f t="shared" si="12"/>
        <v>1249</v>
      </c>
      <c r="D397" s="32">
        <f>IFERROR(テーブル_Swim014[[#This Row],[選手番号]],"")</f>
        <v>1249</v>
      </c>
      <c r="E397" s="28" t="str">
        <f>IFERROR(VLOOKUP(C397,Sheet3!A:H,8,0),"")</f>
        <v xml:space="preserve">南海DC          </v>
      </c>
      <c r="F397" s="29" t="str">
        <f t="shared" si="13"/>
        <v xml:space="preserve">阿部　垂都  </v>
      </c>
      <c r="G397" s="30" t="str">
        <f>IFERROR(VLOOKUP(C397,Sheet3!A:H,3,0),"")</f>
        <v xml:space="preserve">阿部　垂都                    </v>
      </c>
      <c r="H397" s="48" t="str">
        <f>IFERROR(VLOOKUP(C397,Sheet7!E:O,11,0),"")</f>
        <v xml:space="preserve"> 100m 個人メドレー</v>
      </c>
    </row>
    <row r="398" spans="3:8" x14ac:dyDescent="0.15">
      <c r="C398" s="24">
        <f t="shared" si="12"/>
        <v>1250</v>
      </c>
      <c r="D398" s="32">
        <f>IFERROR(テーブル_Swim014[[#This Row],[選手番号]],"")</f>
        <v>1250</v>
      </c>
      <c r="E398" s="28" t="str">
        <f>IFERROR(VLOOKUP(C398,Sheet3!A:H,8,0),"")</f>
        <v xml:space="preserve">南海DC          </v>
      </c>
      <c r="F398" s="29" t="str">
        <f t="shared" si="13"/>
        <v xml:space="preserve">阿部　垂都  </v>
      </c>
      <c r="G398" s="30" t="str">
        <f>IFERROR(VLOOKUP(C398,Sheet3!A:H,3,0),"")</f>
        <v xml:space="preserve">阿部　垂都                    </v>
      </c>
      <c r="H398" s="48" t="str">
        <f>IFERROR(VLOOKUP(C398,Sheet7!E:O,11,0),"")</f>
        <v xml:space="preserve">  50m 背泳ぎ</v>
      </c>
    </row>
    <row r="399" spans="3:8" x14ac:dyDescent="0.15">
      <c r="C399" s="24">
        <f t="shared" si="12"/>
        <v>1251</v>
      </c>
      <c r="D399" s="32">
        <f>IFERROR(テーブル_Swim014[[#This Row],[選手番号]],"")</f>
        <v>1251</v>
      </c>
      <c r="E399" s="28" t="str">
        <f>IFERROR(VLOOKUP(C399,Sheet3!A:H,8,0),"")</f>
        <v xml:space="preserve">南海DC          </v>
      </c>
      <c r="F399" s="29" t="str">
        <f t="shared" si="13"/>
        <v xml:space="preserve">阿部　垂都  </v>
      </c>
      <c r="G399" s="30" t="str">
        <f>IFERROR(VLOOKUP(C399,Sheet3!A:H,3,0),"")</f>
        <v xml:space="preserve">阿部　垂都                    </v>
      </c>
      <c r="H399" s="48" t="str">
        <f>IFERROR(VLOOKUP(C399,Sheet7!E:O,11,0),"")</f>
        <v xml:space="preserve">  50m 自由形</v>
      </c>
    </row>
    <row r="400" spans="3:8" x14ac:dyDescent="0.15">
      <c r="C400" s="24">
        <f t="shared" si="12"/>
        <v>1252</v>
      </c>
      <c r="D400" s="32">
        <f>IFERROR(テーブル_Swim014[[#This Row],[選手番号]],"")</f>
        <v>1252</v>
      </c>
      <c r="E400" s="28" t="str">
        <f>IFERROR(VLOOKUP(C400,Sheet3!A:H,8,0),"")</f>
        <v xml:space="preserve">南海DC          </v>
      </c>
      <c r="F400" s="29" t="str">
        <f t="shared" si="13"/>
        <v xml:space="preserve">阿部　垂都  </v>
      </c>
      <c r="G400" s="30" t="str">
        <f>IFERROR(VLOOKUP(C400,Sheet3!A:H,3,0),"")</f>
        <v xml:space="preserve">阿部　垂都                    </v>
      </c>
      <c r="H400" s="48" t="str">
        <f>IFERROR(VLOOKUP(C400,Sheet7!E:O,11,0),"")</f>
        <v xml:space="preserve"> 100m 自由形</v>
      </c>
    </row>
    <row r="401" spans="3:8" x14ac:dyDescent="0.15">
      <c r="C401" s="24">
        <f t="shared" si="12"/>
        <v>1253</v>
      </c>
      <c r="D401" s="32">
        <f>IFERROR(テーブル_Swim014[[#This Row],[選手番号]],"")</f>
        <v>1253</v>
      </c>
      <c r="E401" s="28" t="str">
        <f>IFERROR(VLOOKUP(C401,Sheet3!A:H,8,0),"")</f>
        <v xml:space="preserve">南海DC          </v>
      </c>
      <c r="F401" s="29" t="str">
        <f t="shared" si="13"/>
        <v xml:space="preserve">神野　叶羽  </v>
      </c>
      <c r="G401" s="30" t="str">
        <f>IFERROR(VLOOKUP(C401,Sheet3!A:H,3,0),"")</f>
        <v xml:space="preserve">神野　叶羽                    </v>
      </c>
      <c r="H401" s="48" t="str">
        <f>IFERROR(VLOOKUP(C401,Sheet7!E:O,11,0),"")</f>
        <v xml:space="preserve">  50m 背泳ぎ</v>
      </c>
    </row>
    <row r="402" spans="3:8" x14ac:dyDescent="0.15">
      <c r="C402" s="24">
        <f t="shared" si="12"/>
        <v>1254</v>
      </c>
      <c r="D402" s="32">
        <f>IFERROR(テーブル_Swim014[[#This Row],[選手番号]],"")</f>
        <v>1254</v>
      </c>
      <c r="E402" s="28" t="str">
        <f>IFERROR(VLOOKUP(C402,Sheet3!A:H,8,0),"")</f>
        <v xml:space="preserve">南海DC          </v>
      </c>
      <c r="F402" s="29" t="str">
        <f t="shared" si="13"/>
        <v xml:space="preserve">神野　叶羽  </v>
      </c>
      <c r="G402" s="30" t="str">
        <f>IFERROR(VLOOKUP(C402,Sheet3!A:H,3,0),"")</f>
        <v xml:space="preserve">神野　叶羽                    </v>
      </c>
      <c r="H402" s="48" t="str">
        <f>IFERROR(VLOOKUP(C402,Sheet7!E:O,11,0),"")</f>
        <v xml:space="preserve"> 200m 個人メドレー</v>
      </c>
    </row>
    <row r="403" spans="3:8" x14ac:dyDescent="0.15">
      <c r="C403" s="24">
        <f t="shared" si="12"/>
        <v>1255</v>
      </c>
      <c r="D403" s="32">
        <f>IFERROR(テーブル_Swim014[[#This Row],[選手番号]],"")</f>
        <v>1255</v>
      </c>
      <c r="E403" s="28" t="str">
        <f>IFERROR(VLOOKUP(C403,Sheet3!A:H,8,0),"")</f>
        <v xml:space="preserve">南海DC          </v>
      </c>
      <c r="F403" s="29" t="str">
        <f t="shared" si="13"/>
        <v xml:space="preserve">河内　康伸  </v>
      </c>
      <c r="G403" s="30" t="str">
        <f>IFERROR(VLOOKUP(C403,Sheet3!A:H,3,0),"")</f>
        <v xml:space="preserve">河内　康伸                    </v>
      </c>
      <c r="H403" s="48" t="str">
        <f>IFERROR(VLOOKUP(C403,Sheet7!E:O,11,0),"")</f>
        <v xml:space="preserve"> 100m 個人メドレー</v>
      </c>
    </row>
    <row r="404" spans="3:8" x14ac:dyDescent="0.15">
      <c r="C404" s="24">
        <f t="shared" si="12"/>
        <v>1256</v>
      </c>
      <c r="D404" s="32">
        <f>IFERROR(テーブル_Swim014[[#This Row],[選手番号]],"")</f>
        <v>1256</v>
      </c>
      <c r="E404" s="28" t="str">
        <f>IFERROR(VLOOKUP(C404,Sheet3!A:H,8,0),"")</f>
        <v xml:space="preserve">南海DC          </v>
      </c>
      <c r="F404" s="29" t="str">
        <f t="shared" si="13"/>
        <v xml:space="preserve">河内　康伸  </v>
      </c>
      <c r="G404" s="30" t="str">
        <f>IFERROR(VLOOKUP(C404,Sheet3!A:H,3,0),"")</f>
        <v xml:space="preserve">河内　康伸                    </v>
      </c>
      <c r="H404" s="48" t="str">
        <f>IFERROR(VLOOKUP(C404,Sheet7!E:O,11,0),"")</f>
        <v xml:space="preserve">  50m 平泳ぎ</v>
      </c>
    </row>
    <row r="405" spans="3:8" x14ac:dyDescent="0.15">
      <c r="C405" s="24">
        <f t="shared" si="12"/>
        <v>1257</v>
      </c>
      <c r="D405" s="32">
        <f>IFERROR(テーブル_Swim014[[#This Row],[選手番号]],"")</f>
        <v>1257</v>
      </c>
      <c r="E405" s="28" t="str">
        <f>IFERROR(VLOOKUP(C405,Sheet3!A:H,8,0),"")</f>
        <v xml:space="preserve">南海DC          </v>
      </c>
      <c r="F405" s="29" t="str">
        <f t="shared" si="13"/>
        <v xml:space="preserve">木村虎太朗  </v>
      </c>
      <c r="G405" s="30" t="str">
        <f>IFERROR(VLOOKUP(C405,Sheet3!A:H,3,0),"")</f>
        <v xml:space="preserve">木村虎太朗                    </v>
      </c>
      <c r="H405" s="48" t="str">
        <f>IFERROR(VLOOKUP(C405,Sheet7!E:O,11,0),"")</f>
        <v xml:space="preserve">  50m 自由形</v>
      </c>
    </row>
    <row r="406" spans="3:8" x14ac:dyDescent="0.15">
      <c r="C406" s="24">
        <f t="shared" si="12"/>
        <v>1258</v>
      </c>
      <c r="D406" s="32">
        <f>IFERROR(テーブル_Swim014[[#This Row],[選手番号]],"")</f>
        <v>1258</v>
      </c>
      <c r="E406" s="28" t="str">
        <f>IFERROR(VLOOKUP(C406,Sheet3!A:H,8,0),"")</f>
        <v xml:space="preserve">南海DC          </v>
      </c>
      <c r="F406" s="29" t="str">
        <f t="shared" si="13"/>
        <v xml:space="preserve">木村虎太朗  </v>
      </c>
      <c r="G406" s="30" t="str">
        <f>IFERROR(VLOOKUP(C406,Sheet3!A:H,3,0),"")</f>
        <v xml:space="preserve">木村虎太朗                    </v>
      </c>
      <c r="H406" s="48" t="str">
        <f>IFERROR(VLOOKUP(C406,Sheet7!E:O,11,0),"")</f>
        <v xml:space="preserve">  50m 平泳ぎ</v>
      </c>
    </row>
    <row r="407" spans="3:8" x14ac:dyDescent="0.15">
      <c r="C407" s="24">
        <f t="shared" si="12"/>
        <v>1259</v>
      </c>
      <c r="D407" s="32">
        <f>IFERROR(テーブル_Swim014[[#This Row],[選手番号]],"")</f>
        <v>1259</v>
      </c>
      <c r="E407" s="28" t="str">
        <f>IFERROR(VLOOKUP(C407,Sheet3!A:H,8,0),"")</f>
        <v xml:space="preserve">南海DC          </v>
      </c>
      <c r="F407" s="29" t="str">
        <f t="shared" si="13"/>
        <v xml:space="preserve">木村虎太朗  </v>
      </c>
      <c r="G407" s="30" t="str">
        <f>IFERROR(VLOOKUP(C407,Sheet3!A:H,3,0),"")</f>
        <v xml:space="preserve">木村虎太朗                    </v>
      </c>
      <c r="H407" s="48" t="str">
        <f>IFERROR(VLOOKUP(C407,Sheet7!E:O,11,0),"")</f>
        <v xml:space="preserve">  50m バタフライ</v>
      </c>
    </row>
    <row r="408" spans="3:8" x14ac:dyDescent="0.15">
      <c r="C408" s="24">
        <f t="shared" si="12"/>
        <v>1260</v>
      </c>
      <c r="D408" s="32">
        <f>IFERROR(テーブル_Swim014[[#This Row],[選手番号]],"")</f>
        <v>1260</v>
      </c>
      <c r="E408" s="28" t="str">
        <f>IFERROR(VLOOKUP(C408,Sheet3!A:H,8,0),"")</f>
        <v xml:space="preserve">南海DC          </v>
      </c>
      <c r="F408" s="29" t="str">
        <f t="shared" si="13"/>
        <v xml:space="preserve">田井　雄斗  </v>
      </c>
      <c r="G408" s="30" t="str">
        <f>IFERROR(VLOOKUP(C408,Sheet3!A:H,3,0),"")</f>
        <v xml:space="preserve">田井　雄斗                    </v>
      </c>
      <c r="H408" s="48" t="str">
        <f>IFERROR(VLOOKUP(C408,Sheet7!E:O,11,0),"")</f>
        <v xml:space="preserve">  50m 自由形</v>
      </c>
    </row>
    <row r="409" spans="3:8" x14ac:dyDescent="0.15">
      <c r="C409" s="24">
        <f t="shared" si="12"/>
        <v>1261</v>
      </c>
      <c r="D409" s="32">
        <f>IFERROR(テーブル_Swim014[[#This Row],[選手番号]],"")</f>
        <v>1261</v>
      </c>
      <c r="E409" s="28" t="str">
        <f>IFERROR(VLOOKUP(C409,Sheet3!A:H,8,0),"")</f>
        <v xml:space="preserve">南海DC          </v>
      </c>
      <c r="F409" s="29" t="str">
        <f t="shared" si="13"/>
        <v xml:space="preserve">田井　雄斗  </v>
      </c>
      <c r="G409" s="30" t="str">
        <f>IFERROR(VLOOKUP(C409,Sheet3!A:H,3,0),"")</f>
        <v xml:space="preserve">田井　雄斗                    </v>
      </c>
      <c r="H409" s="48" t="str">
        <f>IFERROR(VLOOKUP(C409,Sheet7!E:O,11,0),"")</f>
        <v xml:space="preserve">  50m バタフライ</v>
      </c>
    </row>
    <row r="410" spans="3:8" x14ac:dyDescent="0.15">
      <c r="C410" s="24">
        <f t="shared" si="12"/>
        <v>1262</v>
      </c>
      <c r="D410" s="32">
        <f>IFERROR(テーブル_Swim014[[#This Row],[選手番号]],"")</f>
        <v>1262</v>
      </c>
      <c r="E410" s="28" t="str">
        <f>IFERROR(VLOOKUP(C410,Sheet3!A:H,8,0),"")</f>
        <v xml:space="preserve">南海DC          </v>
      </c>
      <c r="F410" s="29" t="str">
        <f t="shared" si="13"/>
        <v xml:space="preserve">田井　雄斗  </v>
      </c>
      <c r="G410" s="30" t="str">
        <f>IFERROR(VLOOKUP(C410,Sheet3!A:H,3,0),"")</f>
        <v xml:space="preserve">田井　雄斗                    </v>
      </c>
      <c r="H410" s="48" t="str">
        <f>IFERROR(VLOOKUP(C410,Sheet7!E:O,11,0),"")</f>
        <v xml:space="preserve">  50m 背泳ぎ</v>
      </c>
    </row>
    <row r="411" spans="3:8" x14ac:dyDescent="0.15">
      <c r="C411" s="24">
        <f t="shared" si="12"/>
        <v>1263</v>
      </c>
      <c r="D411" s="32">
        <f>IFERROR(テーブル_Swim014[[#This Row],[選手番号]],"")</f>
        <v>1263</v>
      </c>
      <c r="E411" s="28" t="str">
        <f>IFERROR(VLOOKUP(C411,Sheet3!A:H,8,0),"")</f>
        <v xml:space="preserve">南海DC          </v>
      </c>
      <c r="F411" s="29" t="str">
        <f t="shared" si="13"/>
        <v xml:space="preserve">沢田虎志朗  </v>
      </c>
      <c r="G411" s="30" t="str">
        <f>IFERROR(VLOOKUP(C411,Sheet3!A:H,3,0),"")</f>
        <v xml:space="preserve">沢田虎志朗                    </v>
      </c>
      <c r="H411" s="48" t="str">
        <f>IFERROR(VLOOKUP(C411,Sheet7!E:O,11,0),"")</f>
        <v xml:space="preserve">  50m 自由形</v>
      </c>
    </row>
    <row r="412" spans="3:8" x14ac:dyDescent="0.15">
      <c r="C412" s="24">
        <f t="shared" si="12"/>
        <v>1264</v>
      </c>
      <c r="D412" s="32">
        <f>IFERROR(テーブル_Swim014[[#This Row],[選手番号]],"")</f>
        <v>1264</v>
      </c>
      <c r="E412" s="28" t="str">
        <f>IFERROR(VLOOKUP(C412,Sheet3!A:H,8,0),"")</f>
        <v xml:space="preserve">南海DC          </v>
      </c>
      <c r="F412" s="29" t="str">
        <f t="shared" si="13"/>
        <v xml:space="preserve">沢田虎志朗  </v>
      </c>
      <c r="G412" s="30" t="str">
        <f>IFERROR(VLOOKUP(C412,Sheet3!A:H,3,0),"")</f>
        <v xml:space="preserve">沢田虎志朗                    </v>
      </c>
      <c r="H412" s="48" t="str">
        <f>IFERROR(VLOOKUP(C412,Sheet7!E:O,11,0),"")</f>
        <v xml:space="preserve"> 100m 個人メドレー</v>
      </c>
    </row>
    <row r="413" spans="3:8" x14ac:dyDescent="0.15">
      <c r="C413" s="24">
        <f t="shared" si="12"/>
        <v>1265</v>
      </c>
      <c r="D413" s="32">
        <f>IFERROR(テーブル_Swim014[[#This Row],[選手番号]],"")</f>
        <v>1265</v>
      </c>
      <c r="E413" s="28" t="str">
        <f>IFERROR(VLOOKUP(C413,Sheet3!A:H,8,0),"")</f>
        <v xml:space="preserve">南海DC          </v>
      </c>
      <c r="F413" s="29" t="str">
        <f t="shared" si="13"/>
        <v xml:space="preserve">沢田虎志朗  </v>
      </c>
      <c r="G413" s="30" t="str">
        <f>IFERROR(VLOOKUP(C413,Sheet3!A:H,3,0),"")</f>
        <v xml:space="preserve">沢田虎志朗                    </v>
      </c>
      <c r="H413" s="48" t="str">
        <f>IFERROR(VLOOKUP(C413,Sheet7!E:O,11,0),"")</f>
        <v xml:space="preserve">  50m 平泳ぎ</v>
      </c>
    </row>
    <row r="414" spans="3:8" x14ac:dyDescent="0.15">
      <c r="C414" s="24">
        <f t="shared" si="12"/>
        <v>1266</v>
      </c>
      <c r="D414" s="32">
        <f>IFERROR(テーブル_Swim014[[#This Row],[選手番号]],"")</f>
        <v>1266</v>
      </c>
      <c r="E414" s="28" t="str">
        <f>IFERROR(VLOOKUP(C414,Sheet3!A:H,8,0),"")</f>
        <v xml:space="preserve">南海DC          </v>
      </c>
      <c r="F414" s="29" t="str">
        <f t="shared" si="13"/>
        <v xml:space="preserve">玉井　悠慎  </v>
      </c>
      <c r="G414" s="30" t="str">
        <f>IFERROR(VLOOKUP(C414,Sheet3!A:H,3,0),"")</f>
        <v xml:space="preserve">玉井　悠慎                    </v>
      </c>
      <c r="H414" s="48" t="str">
        <f>IFERROR(VLOOKUP(C414,Sheet7!E:O,11,0),"")</f>
        <v xml:space="preserve">  50m 自由形</v>
      </c>
    </row>
    <row r="415" spans="3:8" x14ac:dyDescent="0.15">
      <c r="C415" s="24">
        <f t="shared" si="12"/>
        <v>1267</v>
      </c>
      <c r="D415" s="32">
        <f>IFERROR(テーブル_Swim014[[#This Row],[選手番号]],"")</f>
        <v>1267</v>
      </c>
      <c r="E415" s="28" t="str">
        <f>IFERROR(VLOOKUP(C415,Sheet3!A:H,8,0),"")</f>
        <v xml:space="preserve">南海DC          </v>
      </c>
      <c r="F415" s="29" t="str">
        <f t="shared" si="13"/>
        <v xml:space="preserve">玉井　悠慎  </v>
      </c>
      <c r="G415" s="30" t="str">
        <f>IFERROR(VLOOKUP(C415,Sheet3!A:H,3,0),"")</f>
        <v xml:space="preserve">玉井　悠慎                    </v>
      </c>
      <c r="H415" s="48" t="str">
        <f>IFERROR(VLOOKUP(C415,Sheet7!E:O,11,0),"")</f>
        <v xml:space="preserve">  50m 平泳ぎ</v>
      </c>
    </row>
    <row r="416" spans="3:8" x14ac:dyDescent="0.15">
      <c r="C416" s="24">
        <f t="shared" si="12"/>
        <v>1268</v>
      </c>
      <c r="D416" s="32">
        <f>IFERROR(テーブル_Swim014[[#This Row],[選手番号]],"")</f>
        <v>1268</v>
      </c>
      <c r="E416" s="28" t="str">
        <f>IFERROR(VLOOKUP(C416,Sheet3!A:H,8,0),"")</f>
        <v xml:space="preserve">南海DC          </v>
      </c>
      <c r="F416" s="29" t="str">
        <f t="shared" si="13"/>
        <v xml:space="preserve">玉井　悠慎  </v>
      </c>
      <c r="G416" s="30" t="str">
        <f>IFERROR(VLOOKUP(C416,Sheet3!A:H,3,0),"")</f>
        <v xml:space="preserve">玉井　悠慎                    </v>
      </c>
      <c r="H416" s="48" t="str">
        <f>IFERROR(VLOOKUP(C416,Sheet7!E:O,11,0),"")</f>
        <v xml:space="preserve"> 100m 個人メドレー</v>
      </c>
    </row>
    <row r="417" spans="3:8" x14ac:dyDescent="0.15">
      <c r="C417" s="24">
        <f t="shared" si="12"/>
        <v>1269</v>
      </c>
      <c r="D417" s="32">
        <f>IFERROR(テーブル_Swim014[[#This Row],[選手番号]],"")</f>
        <v>1269</v>
      </c>
      <c r="E417" s="28" t="str">
        <f>IFERROR(VLOOKUP(C417,Sheet3!A:H,8,0),"")</f>
        <v xml:space="preserve">南海DC          </v>
      </c>
      <c r="F417" s="29" t="str">
        <f t="shared" si="13"/>
        <v xml:space="preserve">日野　滉大  </v>
      </c>
      <c r="G417" s="30" t="str">
        <f>IFERROR(VLOOKUP(C417,Sheet3!A:H,3,0),"")</f>
        <v xml:space="preserve">日野　滉大                    </v>
      </c>
      <c r="H417" s="48" t="str">
        <f>IFERROR(VLOOKUP(C417,Sheet7!E:O,11,0),"")</f>
        <v xml:space="preserve">  25m 自由形</v>
      </c>
    </row>
    <row r="418" spans="3:8" x14ac:dyDescent="0.15">
      <c r="C418" s="24">
        <f t="shared" si="12"/>
        <v>1270</v>
      </c>
      <c r="D418" s="32">
        <f>IFERROR(テーブル_Swim014[[#This Row],[選手番号]],"")</f>
        <v>1270</v>
      </c>
      <c r="E418" s="28" t="str">
        <f>IFERROR(VLOOKUP(C418,Sheet3!A:H,8,0),"")</f>
        <v xml:space="preserve">南海DC          </v>
      </c>
      <c r="F418" s="29" t="str">
        <f t="shared" si="13"/>
        <v xml:space="preserve">日野　滉大  </v>
      </c>
      <c r="G418" s="30" t="str">
        <f>IFERROR(VLOOKUP(C418,Sheet3!A:H,3,0),"")</f>
        <v xml:space="preserve">日野　滉大                    </v>
      </c>
      <c r="H418" s="48" t="str">
        <f>IFERROR(VLOOKUP(C418,Sheet7!E:O,11,0),"")</f>
        <v xml:space="preserve">  25m 背泳ぎ</v>
      </c>
    </row>
    <row r="419" spans="3:8" x14ac:dyDescent="0.15">
      <c r="C419" s="24">
        <f t="shared" si="12"/>
        <v>1271</v>
      </c>
      <c r="D419" s="32">
        <f>IFERROR(テーブル_Swim014[[#This Row],[選手番号]],"")</f>
        <v>1271</v>
      </c>
      <c r="E419" s="28" t="str">
        <f>IFERROR(VLOOKUP(C419,Sheet3!A:H,8,0),"")</f>
        <v xml:space="preserve">南海DC          </v>
      </c>
      <c r="F419" s="29" t="str">
        <f t="shared" si="13"/>
        <v xml:space="preserve">川上　　宙  </v>
      </c>
      <c r="G419" s="30" t="str">
        <f>IFERROR(VLOOKUP(C419,Sheet3!A:H,3,0),"")</f>
        <v xml:space="preserve">川上　　宙                    </v>
      </c>
      <c r="H419" s="48" t="str">
        <f>IFERROR(VLOOKUP(C419,Sheet7!E:O,11,0),"")</f>
        <v xml:space="preserve">  50m 自由形</v>
      </c>
    </row>
    <row r="420" spans="3:8" x14ac:dyDescent="0.15">
      <c r="C420" s="24">
        <f t="shared" si="12"/>
        <v>1272</v>
      </c>
      <c r="D420" s="32">
        <f>IFERROR(テーブル_Swim014[[#This Row],[選手番号]],"")</f>
        <v>1272</v>
      </c>
      <c r="E420" s="28" t="str">
        <f>IFERROR(VLOOKUP(C420,Sheet3!A:H,8,0),"")</f>
        <v xml:space="preserve">南海DC          </v>
      </c>
      <c r="F420" s="29" t="str">
        <f t="shared" si="13"/>
        <v xml:space="preserve">川上　　宙  </v>
      </c>
      <c r="G420" s="30" t="str">
        <f>IFERROR(VLOOKUP(C420,Sheet3!A:H,3,0),"")</f>
        <v xml:space="preserve">川上　　宙                    </v>
      </c>
      <c r="H420" s="48" t="str">
        <f>IFERROR(VLOOKUP(C420,Sheet7!E:O,11,0),"")</f>
        <v xml:space="preserve">  25m 平泳ぎ</v>
      </c>
    </row>
    <row r="421" spans="3:8" x14ac:dyDescent="0.15">
      <c r="C421" s="24">
        <f t="shared" si="12"/>
        <v>1273</v>
      </c>
      <c r="D421" s="32">
        <f>IFERROR(テーブル_Swim014[[#This Row],[選手番号]],"")</f>
        <v>1273</v>
      </c>
      <c r="E421" s="28" t="str">
        <f>IFERROR(VLOOKUP(C421,Sheet3!A:H,8,0),"")</f>
        <v xml:space="preserve">南海DC          </v>
      </c>
      <c r="F421" s="29" t="str">
        <f t="shared" si="13"/>
        <v xml:space="preserve">大山　葵生  </v>
      </c>
      <c r="G421" s="30" t="str">
        <f>IFERROR(VLOOKUP(C421,Sheet3!A:H,3,0),"")</f>
        <v xml:space="preserve">大山　葵生                    </v>
      </c>
      <c r="H421" s="48" t="str">
        <f>IFERROR(VLOOKUP(C421,Sheet7!E:O,11,0),"")</f>
        <v xml:space="preserve"> 100m 平泳ぎ</v>
      </c>
    </row>
    <row r="422" spans="3:8" x14ac:dyDescent="0.15">
      <c r="C422" s="24">
        <f t="shared" si="12"/>
        <v>1274</v>
      </c>
      <c r="D422" s="32">
        <f>IFERROR(テーブル_Swim014[[#This Row],[選手番号]],"")</f>
        <v>1274</v>
      </c>
      <c r="E422" s="28" t="str">
        <f>IFERROR(VLOOKUP(C422,Sheet3!A:H,8,0),"")</f>
        <v xml:space="preserve">南海DC          </v>
      </c>
      <c r="F422" s="29" t="str">
        <f t="shared" si="13"/>
        <v xml:space="preserve">大山　葵生  </v>
      </c>
      <c r="G422" s="30" t="str">
        <f>IFERROR(VLOOKUP(C422,Sheet3!A:H,3,0),"")</f>
        <v xml:space="preserve">大山　葵生                    </v>
      </c>
      <c r="H422" s="48" t="str">
        <f>IFERROR(VLOOKUP(C422,Sheet7!E:O,11,0),"")</f>
        <v xml:space="preserve"> 200m 個人メドレー</v>
      </c>
    </row>
    <row r="423" spans="3:8" x14ac:dyDescent="0.15">
      <c r="C423" s="24">
        <f t="shared" si="12"/>
        <v>1275</v>
      </c>
      <c r="D423" s="32">
        <f>IFERROR(テーブル_Swim014[[#This Row],[選手番号]],"")</f>
        <v>1275</v>
      </c>
      <c r="E423" s="28" t="str">
        <f>IFERROR(VLOOKUP(C423,Sheet3!A:H,8,0),"")</f>
        <v xml:space="preserve">南海DC          </v>
      </c>
      <c r="F423" s="29" t="str">
        <f t="shared" si="13"/>
        <v xml:space="preserve">大山　葵生  </v>
      </c>
      <c r="G423" s="30" t="str">
        <f>IFERROR(VLOOKUP(C423,Sheet3!A:H,3,0),"")</f>
        <v xml:space="preserve">大山　葵生                    </v>
      </c>
      <c r="H423" s="48" t="str">
        <f>IFERROR(VLOOKUP(C423,Sheet7!E:O,11,0),"")</f>
        <v xml:space="preserve">  50m 平泳ぎ</v>
      </c>
    </row>
    <row r="424" spans="3:8" x14ac:dyDescent="0.15">
      <c r="C424" s="24">
        <f t="shared" si="12"/>
        <v>1276</v>
      </c>
      <c r="D424" s="32">
        <f>IFERROR(テーブル_Swim014[[#This Row],[選手番号]],"")</f>
        <v>1276</v>
      </c>
      <c r="E424" s="28" t="str">
        <f>IFERROR(VLOOKUP(C424,Sheet3!A:H,8,0),"")</f>
        <v xml:space="preserve">南海DC          </v>
      </c>
      <c r="F424" s="29" t="str">
        <f t="shared" si="13"/>
        <v xml:space="preserve">芳野　翔馬  </v>
      </c>
      <c r="G424" s="30" t="str">
        <f>IFERROR(VLOOKUP(C424,Sheet3!A:H,3,0),"")</f>
        <v xml:space="preserve">芳野　翔馬                    </v>
      </c>
      <c r="H424" s="48" t="str">
        <f>IFERROR(VLOOKUP(C424,Sheet7!E:O,11,0),"")</f>
        <v xml:space="preserve">  25m 背泳ぎ</v>
      </c>
    </row>
    <row r="425" spans="3:8" x14ac:dyDescent="0.15">
      <c r="C425" s="24">
        <f t="shared" si="12"/>
        <v>1277</v>
      </c>
      <c r="D425" s="32">
        <f>IFERROR(テーブル_Swim014[[#This Row],[選手番号]],"")</f>
        <v>1277</v>
      </c>
      <c r="E425" s="28" t="str">
        <f>IFERROR(VLOOKUP(C425,Sheet3!A:H,8,0),"")</f>
        <v xml:space="preserve">南海DC          </v>
      </c>
      <c r="F425" s="29" t="str">
        <f t="shared" si="13"/>
        <v xml:space="preserve">芳野　翔馬  </v>
      </c>
      <c r="G425" s="30" t="str">
        <f>IFERROR(VLOOKUP(C425,Sheet3!A:H,3,0),"")</f>
        <v xml:space="preserve">芳野　翔馬                    </v>
      </c>
      <c r="H425" s="48" t="str">
        <f>IFERROR(VLOOKUP(C425,Sheet7!E:O,11,0),"")</f>
        <v xml:space="preserve">  50m 自由形</v>
      </c>
    </row>
    <row r="426" spans="3:8" x14ac:dyDescent="0.15">
      <c r="C426" s="24">
        <f t="shared" si="12"/>
        <v>1278</v>
      </c>
      <c r="D426" s="32">
        <f>IFERROR(テーブル_Swim014[[#This Row],[選手番号]],"")</f>
        <v>1278</v>
      </c>
      <c r="E426" s="28" t="str">
        <f>IFERROR(VLOOKUP(C426,Sheet3!A:H,8,0),"")</f>
        <v xml:space="preserve">南海DC          </v>
      </c>
      <c r="F426" s="29" t="str">
        <f t="shared" si="13"/>
        <v xml:space="preserve">三浦　正樹  </v>
      </c>
      <c r="G426" s="30" t="str">
        <f>IFERROR(VLOOKUP(C426,Sheet3!A:H,3,0),"")</f>
        <v xml:space="preserve">三浦　正樹                    </v>
      </c>
      <c r="H426" s="48" t="str">
        <f>IFERROR(VLOOKUP(C426,Sheet7!E:O,11,0),"")</f>
        <v xml:space="preserve">  25m 自由形</v>
      </c>
    </row>
    <row r="427" spans="3:8" x14ac:dyDescent="0.15">
      <c r="C427" s="24">
        <f t="shared" si="12"/>
        <v>1279</v>
      </c>
      <c r="D427" s="32">
        <f>IFERROR(テーブル_Swim014[[#This Row],[選手番号]],"")</f>
        <v>1279</v>
      </c>
      <c r="E427" s="28" t="str">
        <f>IFERROR(VLOOKUP(C427,Sheet3!A:H,8,0),"")</f>
        <v xml:space="preserve">南海DC          </v>
      </c>
      <c r="F427" s="29" t="str">
        <f t="shared" si="13"/>
        <v xml:space="preserve">三浦　正樹  </v>
      </c>
      <c r="G427" s="30" t="str">
        <f>IFERROR(VLOOKUP(C427,Sheet3!A:H,3,0),"")</f>
        <v xml:space="preserve">三浦　正樹                    </v>
      </c>
      <c r="H427" s="48" t="str">
        <f>IFERROR(VLOOKUP(C427,Sheet7!E:O,11,0),"")</f>
        <v xml:space="preserve">  50m 自由形</v>
      </c>
    </row>
    <row r="428" spans="3:8" x14ac:dyDescent="0.15">
      <c r="C428" s="24">
        <f t="shared" si="12"/>
        <v>1280</v>
      </c>
      <c r="D428" s="32">
        <f>IFERROR(テーブル_Swim014[[#This Row],[選手番号]],"")</f>
        <v>1280</v>
      </c>
      <c r="E428" s="28" t="str">
        <f>IFERROR(VLOOKUP(C428,Sheet3!A:H,8,0),"")</f>
        <v xml:space="preserve">南海DC          </v>
      </c>
      <c r="F428" s="29" t="str">
        <f t="shared" si="13"/>
        <v xml:space="preserve">三浦　正樹  </v>
      </c>
      <c r="G428" s="30" t="str">
        <f>IFERROR(VLOOKUP(C428,Sheet3!A:H,3,0),"")</f>
        <v xml:space="preserve">三浦　正樹                    </v>
      </c>
      <c r="H428" s="48" t="str">
        <f>IFERROR(VLOOKUP(C428,Sheet7!E:O,11,0),"")</f>
        <v xml:space="preserve">  25m 背泳ぎ</v>
      </c>
    </row>
    <row r="429" spans="3:8" x14ac:dyDescent="0.15">
      <c r="C429" s="24">
        <f t="shared" si="12"/>
        <v>1281</v>
      </c>
      <c r="D429" s="32">
        <f>IFERROR(テーブル_Swim014[[#This Row],[選手番号]],"")</f>
        <v>1281</v>
      </c>
      <c r="E429" s="28" t="str">
        <f>IFERROR(VLOOKUP(C429,Sheet3!A:H,8,0),"")</f>
        <v xml:space="preserve">南海DC          </v>
      </c>
      <c r="F429" s="29" t="str">
        <f t="shared" si="13"/>
        <v xml:space="preserve">三浦　正樹  </v>
      </c>
      <c r="G429" s="30" t="str">
        <f>IFERROR(VLOOKUP(C429,Sheet3!A:H,3,0),"")</f>
        <v xml:space="preserve">三浦　正樹                    </v>
      </c>
      <c r="H429" s="48" t="str">
        <f>IFERROR(VLOOKUP(C429,Sheet7!E:O,11,0),"")</f>
        <v xml:space="preserve">  50m 背泳ぎ</v>
      </c>
    </row>
    <row r="430" spans="3:8" x14ac:dyDescent="0.15">
      <c r="C430" s="24">
        <f t="shared" si="12"/>
        <v>1282</v>
      </c>
      <c r="D430" s="32">
        <f>IFERROR(テーブル_Swim014[[#This Row],[選手番号]],"")</f>
        <v>1282</v>
      </c>
      <c r="E430" s="28" t="str">
        <f>IFERROR(VLOOKUP(C430,Sheet3!A:H,8,0),"")</f>
        <v xml:space="preserve">南海DC          </v>
      </c>
      <c r="F430" s="29" t="str">
        <f t="shared" si="13"/>
        <v xml:space="preserve">一木　隆斗  </v>
      </c>
      <c r="G430" s="30" t="str">
        <f>IFERROR(VLOOKUP(C430,Sheet3!A:H,3,0),"")</f>
        <v xml:space="preserve">一木　隆斗                    </v>
      </c>
      <c r="H430" s="48" t="str">
        <f>IFERROR(VLOOKUP(C430,Sheet7!E:O,11,0),"")</f>
        <v xml:space="preserve">  50m 自由形</v>
      </c>
    </row>
    <row r="431" spans="3:8" x14ac:dyDescent="0.15">
      <c r="C431" s="24">
        <f t="shared" si="12"/>
        <v>1283</v>
      </c>
      <c r="D431" s="32">
        <f>IFERROR(テーブル_Swim014[[#This Row],[選手番号]],"")</f>
        <v>1283</v>
      </c>
      <c r="E431" s="28" t="str">
        <f>IFERROR(VLOOKUP(C431,Sheet3!A:H,8,0),"")</f>
        <v xml:space="preserve">南海DC          </v>
      </c>
      <c r="F431" s="29" t="str">
        <f t="shared" si="13"/>
        <v xml:space="preserve">福田　純平  </v>
      </c>
      <c r="G431" s="30" t="str">
        <f>IFERROR(VLOOKUP(C431,Sheet3!A:H,3,0),"")</f>
        <v xml:space="preserve">福田　純平                    </v>
      </c>
      <c r="H431" s="48" t="str">
        <f>IFERROR(VLOOKUP(C431,Sheet7!E:O,11,0),"")</f>
        <v xml:space="preserve">  50m 自由形</v>
      </c>
    </row>
    <row r="432" spans="3:8" x14ac:dyDescent="0.15">
      <c r="C432" s="24">
        <f t="shared" si="12"/>
        <v>1284</v>
      </c>
      <c r="D432" s="32">
        <f>IFERROR(テーブル_Swim014[[#This Row],[選手番号]],"")</f>
        <v>1284</v>
      </c>
      <c r="E432" s="28" t="str">
        <f>IFERROR(VLOOKUP(C432,Sheet3!A:H,8,0),"")</f>
        <v xml:space="preserve">南海DC          </v>
      </c>
      <c r="F432" s="29" t="str">
        <f t="shared" si="13"/>
        <v xml:space="preserve">福田　純平  </v>
      </c>
      <c r="G432" s="30" t="str">
        <f>IFERROR(VLOOKUP(C432,Sheet3!A:H,3,0),"")</f>
        <v xml:space="preserve">福田　純平                    </v>
      </c>
      <c r="H432" s="48" t="str">
        <f>IFERROR(VLOOKUP(C432,Sheet7!E:O,11,0),"")</f>
        <v xml:space="preserve">  50m 背泳ぎ</v>
      </c>
    </row>
    <row r="433" spans="3:8" x14ac:dyDescent="0.15">
      <c r="C433" s="24">
        <f t="shared" si="12"/>
        <v>1285</v>
      </c>
      <c r="D433" s="32">
        <f>IFERROR(テーブル_Swim014[[#This Row],[選手番号]],"")</f>
        <v>1285</v>
      </c>
      <c r="E433" s="28" t="str">
        <f>IFERROR(VLOOKUP(C433,Sheet3!A:H,8,0),"")</f>
        <v xml:space="preserve">南海DC          </v>
      </c>
      <c r="F433" s="29" t="str">
        <f t="shared" si="13"/>
        <v xml:space="preserve">福田　純平  </v>
      </c>
      <c r="G433" s="30" t="str">
        <f>IFERROR(VLOOKUP(C433,Sheet3!A:H,3,0),"")</f>
        <v xml:space="preserve">福田　純平                    </v>
      </c>
      <c r="H433" s="48" t="str">
        <f>IFERROR(VLOOKUP(C433,Sheet7!E:O,11,0),"")</f>
        <v xml:space="preserve">  25m 平泳ぎ</v>
      </c>
    </row>
    <row r="434" spans="3:8" x14ac:dyDescent="0.15">
      <c r="C434" s="24">
        <f t="shared" si="12"/>
        <v>1286</v>
      </c>
      <c r="D434" s="32">
        <f>IFERROR(テーブル_Swim014[[#This Row],[選手番号]],"")</f>
        <v>1286</v>
      </c>
      <c r="E434" s="28" t="str">
        <f>IFERROR(VLOOKUP(C434,Sheet3!A:H,8,0),"")</f>
        <v xml:space="preserve">南海DC          </v>
      </c>
      <c r="F434" s="29" t="str">
        <f t="shared" si="13"/>
        <v xml:space="preserve">大野　生吹  </v>
      </c>
      <c r="G434" s="30" t="str">
        <f>IFERROR(VLOOKUP(C434,Sheet3!A:H,3,0),"")</f>
        <v xml:space="preserve">大野　生吹                    </v>
      </c>
      <c r="H434" s="48" t="str">
        <f>IFERROR(VLOOKUP(C434,Sheet7!E:O,11,0),"")</f>
        <v xml:space="preserve">  50m 背泳ぎ</v>
      </c>
    </row>
    <row r="435" spans="3:8" x14ac:dyDescent="0.15">
      <c r="C435" s="24">
        <f t="shared" si="12"/>
        <v>1287</v>
      </c>
      <c r="D435" s="32">
        <f>IFERROR(テーブル_Swim014[[#This Row],[選手番号]],"")</f>
        <v>1287</v>
      </c>
      <c r="E435" s="28" t="str">
        <f>IFERROR(VLOOKUP(C435,Sheet3!A:H,8,0),"")</f>
        <v xml:space="preserve">南海DC          </v>
      </c>
      <c r="F435" s="29" t="str">
        <f t="shared" si="13"/>
        <v xml:space="preserve">大野　生吹  </v>
      </c>
      <c r="G435" s="30" t="str">
        <f>IFERROR(VLOOKUP(C435,Sheet3!A:H,3,0),"")</f>
        <v xml:space="preserve">大野　生吹                    </v>
      </c>
      <c r="H435" s="48" t="str">
        <f>IFERROR(VLOOKUP(C435,Sheet7!E:O,11,0),"")</f>
        <v xml:space="preserve">  50m バタフライ</v>
      </c>
    </row>
    <row r="436" spans="3:8" x14ac:dyDescent="0.15">
      <c r="C436" s="24">
        <f t="shared" si="12"/>
        <v>1288</v>
      </c>
      <c r="D436" s="32">
        <f>IFERROR(テーブル_Swim014[[#This Row],[選手番号]],"")</f>
        <v>1288</v>
      </c>
      <c r="E436" s="28" t="str">
        <f>IFERROR(VLOOKUP(C436,Sheet3!A:H,8,0),"")</f>
        <v xml:space="preserve">南海DC          </v>
      </c>
      <c r="F436" s="29" t="str">
        <f t="shared" si="13"/>
        <v xml:space="preserve">大野　生吹  </v>
      </c>
      <c r="G436" s="30" t="str">
        <f>IFERROR(VLOOKUP(C436,Sheet3!A:H,3,0),"")</f>
        <v xml:space="preserve">大野　生吹                    </v>
      </c>
      <c r="H436" s="48" t="str">
        <f>IFERROR(VLOOKUP(C436,Sheet7!E:O,11,0),"")</f>
        <v xml:space="preserve">  50m 自由形</v>
      </c>
    </row>
    <row r="437" spans="3:8" x14ac:dyDescent="0.15">
      <c r="C437" s="24">
        <f t="shared" si="12"/>
        <v>1289</v>
      </c>
      <c r="D437" s="32">
        <f>IFERROR(テーブル_Swim014[[#This Row],[選手番号]],"")</f>
        <v>1289</v>
      </c>
      <c r="E437" s="28" t="str">
        <f>IFERROR(VLOOKUP(C437,Sheet3!A:H,8,0),"")</f>
        <v xml:space="preserve">南海DC          </v>
      </c>
      <c r="F437" s="29" t="str">
        <f t="shared" si="13"/>
        <v xml:space="preserve">白地　　凌  </v>
      </c>
      <c r="G437" s="30" t="str">
        <f>IFERROR(VLOOKUP(C437,Sheet3!A:H,3,0),"")</f>
        <v xml:space="preserve">白地　　凌                    </v>
      </c>
      <c r="H437" s="48" t="str">
        <f>IFERROR(VLOOKUP(C437,Sheet7!E:O,11,0),"")</f>
        <v xml:space="preserve"> 200m 個人メドレー</v>
      </c>
    </row>
    <row r="438" spans="3:8" x14ac:dyDescent="0.15">
      <c r="C438" s="24">
        <f t="shared" si="12"/>
        <v>1290</v>
      </c>
      <c r="D438" s="32">
        <f>IFERROR(テーブル_Swim014[[#This Row],[選手番号]],"")</f>
        <v>1290</v>
      </c>
      <c r="E438" s="28" t="str">
        <f>IFERROR(VLOOKUP(C438,Sheet3!A:H,8,0),"")</f>
        <v xml:space="preserve">南海DC          </v>
      </c>
      <c r="F438" s="29" t="str">
        <f t="shared" si="13"/>
        <v xml:space="preserve">白地　　凌  </v>
      </c>
      <c r="G438" s="30" t="str">
        <f>IFERROR(VLOOKUP(C438,Sheet3!A:H,3,0),"")</f>
        <v xml:space="preserve">白地　　凌                    </v>
      </c>
      <c r="H438" s="48" t="str">
        <f>IFERROR(VLOOKUP(C438,Sheet7!E:O,11,0),"")</f>
        <v xml:space="preserve">  50m 背泳ぎ</v>
      </c>
    </row>
    <row r="439" spans="3:8" x14ac:dyDescent="0.15">
      <c r="C439" s="24">
        <f t="shared" si="12"/>
        <v>1291</v>
      </c>
      <c r="D439" s="32">
        <f>IFERROR(テーブル_Swim014[[#This Row],[選手番号]],"")</f>
        <v>1291</v>
      </c>
      <c r="E439" s="28" t="str">
        <f>IFERROR(VLOOKUP(C439,Sheet3!A:H,8,0),"")</f>
        <v xml:space="preserve">南海DC          </v>
      </c>
      <c r="F439" s="29" t="str">
        <f t="shared" si="13"/>
        <v xml:space="preserve">白地　　凌  </v>
      </c>
      <c r="G439" s="30" t="str">
        <f>IFERROR(VLOOKUP(C439,Sheet3!A:H,3,0),"")</f>
        <v xml:space="preserve">白地　　凌                    </v>
      </c>
      <c r="H439" s="48" t="str">
        <f>IFERROR(VLOOKUP(C439,Sheet7!E:O,11,0),"")</f>
        <v xml:space="preserve">  50m 自由形</v>
      </c>
    </row>
    <row r="440" spans="3:8" x14ac:dyDescent="0.15">
      <c r="C440" s="24">
        <f t="shared" si="12"/>
        <v>1292</v>
      </c>
      <c r="D440" s="32">
        <f>IFERROR(テーブル_Swim014[[#This Row],[選手番号]],"")</f>
        <v>1292</v>
      </c>
      <c r="E440" s="28" t="str">
        <f>IFERROR(VLOOKUP(C440,Sheet3!A:H,8,0),"")</f>
        <v xml:space="preserve">南海DC          </v>
      </c>
      <c r="F440" s="29" t="str">
        <f t="shared" si="13"/>
        <v xml:space="preserve">松岡　琉生  </v>
      </c>
      <c r="G440" s="30" t="str">
        <f>IFERROR(VLOOKUP(C440,Sheet3!A:H,3,0),"")</f>
        <v xml:space="preserve">松岡　琉生                    </v>
      </c>
      <c r="H440" s="48" t="str">
        <f>IFERROR(VLOOKUP(C440,Sheet7!E:O,11,0),"")</f>
        <v xml:space="preserve">  25m 自由形</v>
      </c>
    </row>
    <row r="441" spans="3:8" x14ac:dyDescent="0.15">
      <c r="C441" s="24">
        <f t="shared" si="12"/>
        <v>1293</v>
      </c>
      <c r="D441" s="32">
        <f>IFERROR(テーブル_Swim014[[#This Row],[選手番号]],"")</f>
        <v>1293</v>
      </c>
      <c r="E441" s="28" t="str">
        <f>IFERROR(VLOOKUP(C441,Sheet3!A:H,8,0),"")</f>
        <v xml:space="preserve">南海DC          </v>
      </c>
      <c r="F441" s="29" t="str">
        <f t="shared" si="13"/>
        <v xml:space="preserve">松岡　琉生  </v>
      </c>
      <c r="G441" s="30" t="str">
        <f>IFERROR(VLOOKUP(C441,Sheet3!A:H,3,0),"")</f>
        <v xml:space="preserve">松岡　琉生                    </v>
      </c>
      <c r="H441" s="48" t="str">
        <f>IFERROR(VLOOKUP(C441,Sheet7!E:O,11,0),"")</f>
        <v xml:space="preserve">  25m 平泳ぎ</v>
      </c>
    </row>
    <row r="442" spans="3:8" x14ac:dyDescent="0.15">
      <c r="C442" s="24">
        <f t="shared" si="12"/>
        <v>1294</v>
      </c>
      <c r="D442" s="32">
        <f>IFERROR(テーブル_Swim014[[#This Row],[選手番号]],"")</f>
        <v>1294</v>
      </c>
      <c r="E442" s="28" t="str">
        <f>IFERROR(VLOOKUP(C442,Sheet3!A:H,8,0),"")</f>
        <v xml:space="preserve">南海DC          </v>
      </c>
      <c r="F442" s="29" t="str">
        <f t="shared" si="13"/>
        <v xml:space="preserve">森　　陸斗  </v>
      </c>
      <c r="G442" s="30" t="str">
        <f>IFERROR(VLOOKUP(C442,Sheet3!A:H,3,0),"")</f>
        <v xml:space="preserve">森　　陸斗                    </v>
      </c>
      <c r="H442" s="48" t="str">
        <f>IFERROR(VLOOKUP(C442,Sheet7!E:O,11,0),"")</f>
        <v xml:space="preserve">  25m 自由形</v>
      </c>
    </row>
    <row r="443" spans="3:8" x14ac:dyDescent="0.15">
      <c r="C443" s="24">
        <f t="shared" si="12"/>
        <v>1295</v>
      </c>
      <c r="D443" s="32">
        <f>IFERROR(テーブル_Swim014[[#This Row],[選手番号]],"")</f>
        <v>1295</v>
      </c>
      <c r="E443" s="28" t="str">
        <f>IFERROR(VLOOKUP(C443,Sheet3!A:H,8,0),"")</f>
        <v xml:space="preserve">南海DC          </v>
      </c>
      <c r="F443" s="29" t="str">
        <f t="shared" si="13"/>
        <v xml:space="preserve">森　　陸斗  </v>
      </c>
      <c r="G443" s="30" t="str">
        <f>IFERROR(VLOOKUP(C443,Sheet3!A:H,3,0),"")</f>
        <v xml:space="preserve">森　　陸斗                    </v>
      </c>
      <c r="H443" s="48" t="str">
        <f>IFERROR(VLOOKUP(C443,Sheet7!E:O,11,0),"")</f>
        <v xml:space="preserve">  25m 背泳ぎ</v>
      </c>
    </row>
    <row r="444" spans="3:8" x14ac:dyDescent="0.15">
      <c r="C444" s="24">
        <f t="shared" si="12"/>
        <v>1296</v>
      </c>
      <c r="D444" s="32">
        <f>IFERROR(テーブル_Swim014[[#This Row],[選手番号]],"")</f>
        <v>1296</v>
      </c>
      <c r="E444" s="28" t="str">
        <f>IFERROR(VLOOKUP(C444,Sheet3!A:H,8,0),"")</f>
        <v xml:space="preserve">南海DC          </v>
      </c>
      <c r="F444" s="29" t="str">
        <f t="shared" si="13"/>
        <v xml:space="preserve">中川　　滉  </v>
      </c>
      <c r="G444" s="30" t="str">
        <f>IFERROR(VLOOKUP(C444,Sheet3!A:H,3,0),"")</f>
        <v xml:space="preserve">中川　　滉                    </v>
      </c>
      <c r="H444" s="48" t="str">
        <f>IFERROR(VLOOKUP(C444,Sheet7!E:O,11,0),"")</f>
        <v xml:space="preserve">  50m 背泳ぎ</v>
      </c>
    </row>
    <row r="445" spans="3:8" x14ac:dyDescent="0.15">
      <c r="C445" s="24">
        <f t="shared" si="12"/>
        <v>1297</v>
      </c>
      <c r="D445" s="32">
        <f>IFERROR(テーブル_Swim014[[#This Row],[選手番号]],"")</f>
        <v>1297</v>
      </c>
      <c r="E445" s="28" t="str">
        <f>IFERROR(VLOOKUP(C445,Sheet3!A:H,8,0),"")</f>
        <v xml:space="preserve">南海DC          </v>
      </c>
      <c r="F445" s="29" t="str">
        <f t="shared" si="13"/>
        <v xml:space="preserve">中川　　滉  </v>
      </c>
      <c r="G445" s="30" t="str">
        <f>IFERROR(VLOOKUP(C445,Sheet3!A:H,3,0),"")</f>
        <v xml:space="preserve">中川　　滉                    </v>
      </c>
      <c r="H445" s="48" t="str">
        <f>IFERROR(VLOOKUP(C445,Sheet7!E:O,11,0),"")</f>
        <v xml:space="preserve">  50m 自由形</v>
      </c>
    </row>
    <row r="446" spans="3:8" x14ac:dyDescent="0.15">
      <c r="C446" s="24">
        <f t="shared" si="12"/>
        <v>1298</v>
      </c>
      <c r="D446" s="32">
        <f>IFERROR(テーブル_Swim014[[#This Row],[選手番号]],"")</f>
        <v>1298</v>
      </c>
      <c r="E446" s="28" t="str">
        <f>IFERROR(VLOOKUP(C446,Sheet3!A:H,8,0),"")</f>
        <v xml:space="preserve">南海DC          </v>
      </c>
      <c r="F446" s="29" t="str">
        <f t="shared" si="13"/>
        <v xml:space="preserve">脇田　颯真  </v>
      </c>
      <c r="G446" s="30" t="str">
        <f>IFERROR(VLOOKUP(C446,Sheet3!A:H,3,0),"")</f>
        <v xml:space="preserve">脇田　颯真                    </v>
      </c>
      <c r="H446" s="48" t="str">
        <f>IFERROR(VLOOKUP(C446,Sheet7!E:O,11,0),"")</f>
        <v xml:space="preserve">  50m 自由形</v>
      </c>
    </row>
    <row r="447" spans="3:8" x14ac:dyDescent="0.15">
      <c r="C447" s="24">
        <f t="shared" si="12"/>
        <v>1299</v>
      </c>
      <c r="D447" s="32">
        <f>IFERROR(テーブル_Swim014[[#This Row],[選手番号]],"")</f>
        <v>1299</v>
      </c>
      <c r="E447" s="28" t="str">
        <f>IFERROR(VLOOKUP(C447,Sheet3!A:H,8,0),"")</f>
        <v xml:space="preserve">南海DC          </v>
      </c>
      <c r="F447" s="29" t="str">
        <f t="shared" si="13"/>
        <v xml:space="preserve">松田　佳士  </v>
      </c>
      <c r="G447" s="30" t="str">
        <f>IFERROR(VLOOKUP(C447,Sheet3!A:H,3,0),"")</f>
        <v xml:space="preserve">松田　佳士                    </v>
      </c>
      <c r="H447" s="48" t="str">
        <f>IFERROR(VLOOKUP(C447,Sheet7!E:O,11,0),"")</f>
        <v xml:space="preserve">  50m 自由形</v>
      </c>
    </row>
    <row r="448" spans="3:8" x14ac:dyDescent="0.15">
      <c r="C448" s="24">
        <f t="shared" si="12"/>
        <v>1300</v>
      </c>
      <c r="D448" s="32">
        <f>IFERROR(テーブル_Swim014[[#This Row],[選手番号]],"")</f>
        <v>1300</v>
      </c>
      <c r="E448" s="28" t="str">
        <f>IFERROR(VLOOKUP(C448,Sheet3!A:H,8,0),"")</f>
        <v xml:space="preserve">南海DC          </v>
      </c>
      <c r="F448" s="29" t="str">
        <f t="shared" si="13"/>
        <v xml:space="preserve">松田　佳士  </v>
      </c>
      <c r="G448" s="30" t="str">
        <f>IFERROR(VLOOKUP(C448,Sheet3!A:H,3,0),"")</f>
        <v xml:space="preserve">松田　佳士                    </v>
      </c>
      <c r="H448" s="48" t="str">
        <f>IFERROR(VLOOKUP(C448,Sheet7!E:O,11,0),"")</f>
        <v xml:space="preserve">  50m 背泳ぎ</v>
      </c>
    </row>
    <row r="449" spans="3:8" x14ac:dyDescent="0.15">
      <c r="C449" s="24">
        <f t="shared" si="12"/>
        <v>1301</v>
      </c>
      <c r="D449" s="32">
        <f>IFERROR(テーブル_Swim014[[#This Row],[選手番号]],"")</f>
        <v>1301</v>
      </c>
      <c r="E449" s="28" t="str">
        <f>IFERROR(VLOOKUP(C449,Sheet3!A:H,8,0),"")</f>
        <v xml:space="preserve">南海DC          </v>
      </c>
      <c r="F449" s="29" t="str">
        <f t="shared" si="13"/>
        <v xml:space="preserve">土居　燦太  </v>
      </c>
      <c r="G449" s="30" t="str">
        <f>IFERROR(VLOOKUP(C449,Sheet3!A:H,3,0),"")</f>
        <v xml:space="preserve">土居　燦太                    </v>
      </c>
      <c r="H449" s="48" t="str">
        <f>IFERROR(VLOOKUP(C449,Sheet7!E:O,11,0),"")</f>
        <v xml:space="preserve">  50m 自由形</v>
      </c>
    </row>
    <row r="450" spans="3:8" x14ac:dyDescent="0.15">
      <c r="C450" s="24">
        <f t="shared" ref="C450:C513" si="14">IF(AND(D450=""),"",D450)</f>
        <v>1302</v>
      </c>
      <c r="D450" s="32">
        <f>IFERROR(テーブル_Swim014[[#This Row],[選手番号]],"")</f>
        <v>1302</v>
      </c>
      <c r="E450" s="28" t="str">
        <f>IFERROR(VLOOKUP(C450,Sheet3!A:H,8,0),"")</f>
        <v xml:space="preserve">南海DC          </v>
      </c>
      <c r="F450" s="29" t="str">
        <f t="shared" ref="F450:F513" si="15">MID(G450,1,7)</f>
        <v xml:space="preserve">青木　瑠冴  </v>
      </c>
      <c r="G450" s="30" t="str">
        <f>IFERROR(VLOOKUP(C450,Sheet3!A:H,3,0),"")</f>
        <v xml:space="preserve">青木　瑠冴                    </v>
      </c>
      <c r="H450" s="48" t="str">
        <f>IFERROR(VLOOKUP(C450,Sheet7!E:O,11,0),"")</f>
        <v xml:space="preserve">  50m 背泳ぎ</v>
      </c>
    </row>
    <row r="451" spans="3:8" x14ac:dyDescent="0.15">
      <c r="C451" s="24">
        <f t="shared" si="14"/>
        <v>1303</v>
      </c>
      <c r="D451" s="32">
        <f>IFERROR(テーブル_Swim014[[#This Row],[選手番号]],"")</f>
        <v>1303</v>
      </c>
      <c r="E451" s="28" t="str">
        <f>IFERROR(VLOOKUP(C451,Sheet3!A:H,8,0),"")</f>
        <v xml:space="preserve">南海DC          </v>
      </c>
      <c r="F451" s="29" t="str">
        <f t="shared" si="15"/>
        <v xml:space="preserve">川口　雄生  </v>
      </c>
      <c r="G451" s="30" t="str">
        <f>IFERROR(VLOOKUP(C451,Sheet3!A:H,3,0),"")</f>
        <v xml:space="preserve">川口　雄生                    </v>
      </c>
      <c r="H451" s="48" t="str">
        <f>IFERROR(VLOOKUP(C451,Sheet7!E:O,11,0),"")</f>
        <v xml:space="preserve">  50m 自由形</v>
      </c>
    </row>
    <row r="452" spans="3:8" x14ac:dyDescent="0.15">
      <c r="C452" s="24">
        <f t="shared" si="14"/>
        <v>1304</v>
      </c>
      <c r="D452" s="32">
        <f>IFERROR(テーブル_Swim014[[#This Row],[選手番号]],"")</f>
        <v>1304</v>
      </c>
      <c r="E452" s="28" t="str">
        <f>IFERROR(VLOOKUP(C452,Sheet3!A:H,8,0),"")</f>
        <v xml:space="preserve">南海DC          </v>
      </c>
      <c r="F452" s="29" t="str">
        <f t="shared" si="15"/>
        <v xml:space="preserve">川口　大和  </v>
      </c>
      <c r="G452" s="30" t="str">
        <f>IFERROR(VLOOKUP(C452,Sheet3!A:H,3,0),"")</f>
        <v xml:space="preserve">川口　大和                    </v>
      </c>
      <c r="H452" s="48" t="str">
        <f>IFERROR(VLOOKUP(C452,Sheet7!E:O,11,0),"")</f>
        <v xml:space="preserve">  50m 背泳ぎ</v>
      </c>
    </row>
    <row r="453" spans="3:8" x14ac:dyDescent="0.15">
      <c r="C453" s="24">
        <f t="shared" si="14"/>
        <v>1305</v>
      </c>
      <c r="D453" s="32">
        <f>IFERROR(テーブル_Swim014[[#This Row],[選手番号]],"")</f>
        <v>1305</v>
      </c>
      <c r="E453" s="28" t="str">
        <f>IFERROR(VLOOKUP(C453,Sheet3!A:H,8,0),"")</f>
        <v xml:space="preserve">南海DC          </v>
      </c>
      <c r="F453" s="29" t="str">
        <f t="shared" si="15"/>
        <v xml:space="preserve">石井　　新  </v>
      </c>
      <c r="G453" s="30" t="str">
        <f>IFERROR(VLOOKUP(C453,Sheet3!A:H,3,0),"")</f>
        <v xml:space="preserve">石井　　新                    </v>
      </c>
      <c r="H453" s="48" t="str">
        <f>IFERROR(VLOOKUP(C453,Sheet7!E:O,11,0),"")</f>
        <v xml:space="preserve">  25m 背泳ぎ</v>
      </c>
    </row>
    <row r="454" spans="3:8" x14ac:dyDescent="0.15">
      <c r="C454" s="24">
        <f t="shared" si="14"/>
        <v>1306</v>
      </c>
      <c r="D454" s="32">
        <f>IFERROR(テーブル_Swim014[[#This Row],[選手番号]],"")</f>
        <v>1306</v>
      </c>
      <c r="E454" s="28" t="str">
        <f>IFERROR(VLOOKUP(C454,Sheet3!A:H,8,0),"")</f>
        <v xml:space="preserve">南海DC          </v>
      </c>
      <c r="F454" s="29" t="str">
        <f t="shared" si="15"/>
        <v xml:space="preserve">吉武　和桜  </v>
      </c>
      <c r="G454" s="30" t="str">
        <f>IFERROR(VLOOKUP(C454,Sheet3!A:H,3,0),"")</f>
        <v xml:space="preserve">吉武　和桜                    </v>
      </c>
      <c r="H454" s="48" t="str">
        <f>IFERROR(VLOOKUP(C454,Sheet7!E:O,11,0),"")</f>
        <v xml:space="preserve">  50m バタフライ</v>
      </c>
    </row>
    <row r="455" spans="3:8" x14ac:dyDescent="0.15">
      <c r="C455" s="24">
        <f t="shared" si="14"/>
        <v>1307</v>
      </c>
      <c r="D455" s="32">
        <f>IFERROR(テーブル_Swim014[[#This Row],[選手番号]],"")</f>
        <v>1307</v>
      </c>
      <c r="E455" s="28" t="str">
        <f>IFERROR(VLOOKUP(C455,Sheet3!A:H,8,0),"")</f>
        <v xml:space="preserve">南海DC          </v>
      </c>
      <c r="F455" s="29" t="str">
        <f t="shared" si="15"/>
        <v xml:space="preserve">岩崎　橙真  </v>
      </c>
      <c r="G455" s="30" t="str">
        <f>IFERROR(VLOOKUP(C455,Sheet3!A:H,3,0),"")</f>
        <v xml:space="preserve">岩崎　橙真                    </v>
      </c>
      <c r="H455" s="48" t="str">
        <f>IFERROR(VLOOKUP(C455,Sheet7!E:O,11,0),"")</f>
        <v xml:space="preserve">  25m 背泳ぎ</v>
      </c>
    </row>
    <row r="456" spans="3:8" x14ac:dyDescent="0.15">
      <c r="C456" s="24">
        <f t="shared" si="14"/>
        <v>1308</v>
      </c>
      <c r="D456" s="32">
        <f>IFERROR(テーブル_Swim014[[#This Row],[選手番号]],"")</f>
        <v>1308</v>
      </c>
      <c r="E456" s="28" t="str">
        <f>IFERROR(VLOOKUP(C456,Sheet3!A:H,8,0),"")</f>
        <v xml:space="preserve">南海DC          </v>
      </c>
      <c r="F456" s="29" t="str">
        <f t="shared" si="15"/>
        <v xml:space="preserve">渡部　泰成  </v>
      </c>
      <c r="G456" s="30" t="str">
        <f>IFERROR(VLOOKUP(C456,Sheet3!A:H,3,0),"")</f>
        <v xml:space="preserve">渡部　泰成                    </v>
      </c>
      <c r="H456" s="48" t="str">
        <f>IFERROR(VLOOKUP(C456,Sheet7!E:O,11,0),"")</f>
        <v xml:space="preserve"> 200m 個人メドレー</v>
      </c>
    </row>
    <row r="457" spans="3:8" x14ac:dyDescent="0.15">
      <c r="C457" s="24">
        <f t="shared" si="14"/>
        <v>1309</v>
      </c>
      <c r="D457" s="32">
        <f>IFERROR(テーブル_Swim014[[#This Row],[選手番号]],"")</f>
        <v>1309</v>
      </c>
      <c r="E457" s="28" t="str">
        <f>IFERROR(VLOOKUP(C457,Sheet3!A:H,8,0),"")</f>
        <v xml:space="preserve">南海DC          </v>
      </c>
      <c r="F457" s="29" t="str">
        <f t="shared" si="15"/>
        <v xml:space="preserve">渡部　泰成  </v>
      </c>
      <c r="G457" s="30" t="str">
        <f>IFERROR(VLOOKUP(C457,Sheet3!A:H,3,0),"")</f>
        <v xml:space="preserve">渡部　泰成                    </v>
      </c>
      <c r="H457" s="48" t="str">
        <f>IFERROR(VLOOKUP(C457,Sheet7!E:O,11,0),"")</f>
        <v xml:space="preserve"> 100m バタフライ</v>
      </c>
    </row>
    <row r="458" spans="3:8" x14ac:dyDescent="0.15">
      <c r="C458" s="24">
        <f t="shared" si="14"/>
        <v>1310</v>
      </c>
      <c r="D458" s="32">
        <f>IFERROR(テーブル_Swim014[[#This Row],[選手番号]],"")</f>
        <v>1310</v>
      </c>
      <c r="E458" s="28" t="str">
        <f>IFERROR(VLOOKUP(C458,Sheet3!A:H,8,0),"")</f>
        <v xml:space="preserve">南海DC          </v>
      </c>
      <c r="F458" s="29" t="str">
        <f t="shared" si="15"/>
        <v xml:space="preserve">渡部　泰成  </v>
      </c>
      <c r="G458" s="30" t="str">
        <f>IFERROR(VLOOKUP(C458,Sheet3!A:H,3,0),"")</f>
        <v xml:space="preserve">渡部　泰成                    </v>
      </c>
      <c r="H458" s="48" t="str">
        <f>IFERROR(VLOOKUP(C458,Sheet7!E:O,11,0),"")</f>
        <v xml:space="preserve"> 100m 自由形</v>
      </c>
    </row>
    <row r="459" spans="3:8" x14ac:dyDescent="0.15">
      <c r="C459" s="24">
        <f t="shared" si="14"/>
        <v>1311</v>
      </c>
      <c r="D459" s="32">
        <f>IFERROR(テーブル_Swim014[[#This Row],[選手番号]],"")</f>
        <v>1311</v>
      </c>
      <c r="E459" s="28" t="str">
        <f>IFERROR(VLOOKUP(C459,Sheet3!A:H,8,0),"")</f>
        <v xml:space="preserve">南海DC          </v>
      </c>
      <c r="F459" s="29" t="str">
        <f t="shared" si="15"/>
        <v xml:space="preserve">渡部　泰成  </v>
      </c>
      <c r="G459" s="30" t="str">
        <f>IFERROR(VLOOKUP(C459,Sheet3!A:H,3,0),"")</f>
        <v xml:space="preserve">渡部　泰成                    </v>
      </c>
      <c r="H459" s="48" t="str">
        <f>IFERROR(VLOOKUP(C459,Sheet7!E:O,11,0),"")</f>
        <v xml:space="preserve">  50m バタフライ</v>
      </c>
    </row>
    <row r="460" spans="3:8" x14ac:dyDescent="0.15">
      <c r="C460" s="24">
        <f t="shared" si="14"/>
        <v>1312</v>
      </c>
      <c r="D460" s="32">
        <f>IFERROR(テーブル_Swim014[[#This Row],[選手番号]],"")</f>
        <v>1312</v>
      </c>
      <c r="E460" s="28" t="str">
        <f>IFERROR(VLOOKUP(C460,Sheet3!A:H,8,0),"")</f>
        <v xml:space="preserve">南海DC          </v>
      </c>
      <c r="F460" s="29" t="str">
        <f t="shared" si="15"/>
        <v xml:space="preserve">石丸　大貴  </v>
      </c>
      <c r="G460" s="30" t="str">
        <f>IFERROR(VLOOKUP(C460,Sheet3!A:H,3,0),"")</f>
        <v xml:space="preserve">石丸　大貴                    </v>
      </c>
      <c r="H460" s="48" t="str">
        <f>IFERROR(VLOOKUP(C460,Sheet7!E:O,11,0),"")</f>
        <v xml:space="preserve">  50m 自由形</v>
      </c>
    </row>
    <row r="461" spans="3:8" x14ac:dyDescent="0.15">
      <c r="C461" s="24">
        <f t="shared" si="14"/>
        <v>1313</v>
      </c>
      <c r="D461" s="32">
        <f>IFERROR(テーブル_Swim014[[#This Row],[選手番号]],"")</f>
        <v>1313</v>
      </c>
      <c r="E461" s="28" t="str">
        <f>IFERROR(VLOOKUP(C461,Sheet3!A:H,8,0),"")</f>
        <v xml:space="preserve">南海DC          </v>
      </c>
      <c r="F461" s="29" t="str">
        <f t="shared" si="15"/>
        <v xml:space="preserve">石丸　大貴  </v>
      </c>
      <c r="G461" s="30" t="str">
        <f>IFERROR(VLOOKUP(C461,Sheet3!A:H,3,0),"")</f>
        <v xml:space="preserve">石丸　大貴                    </v>
      </c>
      <c r="H461" s="48" t="str">
        <f>IFERROR(VLOOKUP(C461,Sheet7!E:O,11,0),"")</f>
        <v xml:space="preserve">  50m 背泳ぎ</v>
      </c>
    </row>
    <row r="462" spans="3:8" x14ac:dyDescent="0.15">
      <c r="C462" s="24">
        <f t="shared" si="14"/>
        <v>1314</v>
      </c>
      <c r="D462" s="32">
        <f>IFERROR(テーブル_Swim014[[#This Row],[選手番号]],"")</f>
        <v>1314</v>
      </c>
      <c r="E462" s="28" t="str">
        <f>IFERROR(VLOOKUP(C462,Sheet3!A:H,8,0),"")</f>
        <v xml:space="preserve">南海DC          </v>
      </c>
      <c r="F462" s="29" t="str">
        <f t="shared" si="15"/>
        <v xml:space="preserve">中野　晴翔  </v>
      </c>
      <c r="G462" s="30" t="str">
        <f>IFERROR(VLOOKUP(C462,Sheet3!A:H,3,0),"")</f>
        <v xml:space="preserve">中野　晴翔                    </v>
      </c>
      <c r="H462" s="48" t="str">
        <f>IFERROR(VLOOKUP(C462,Sheet7!E:O,11,0),"")</f>
        <v xml:space="preserve">  50m 平泳ぎ</v>
      </c>
    </row>
    <row r="463" spans="3:8" x14ac:dyDescent="0.15">
      <c r="C463" s="24">
        <f t="shared" si="14"/>
        <v>1315</v>
      </c>
      <c r="D463" s="32">
        <f>IFERROR(テーブル_Swim014[[#This Row],[選手番号]],"")</f>
        <v>1315</v>
      </c>
      <c r="E463" s="28" t="str">
        <f>IFERROR(VLOOKUP(C463,Sheet3!A:H,8,0),"")</f>
        <v xml:space="preserve">南海DC          </v>
      </c>
      <c r="F463" s="29" t="str">
        <f t="shared" si="15"/>
        <v xml:space="preserve">中野　晴翔  </v>
      </c>
      <c r="G463" s="30" t="str">
        <f>IFERROR(VLOOKUP(C463,Sheet3!A:H,3,0),"")</f>
        <v xml:space="preserve">中野　晴翔                    </v>
      </c>
      <c r="H463" s="48" t="str">
        <f>IFERROR(VLOOKUP(C463,Sheet7!E:O,11,0),"")</f>
        <v xml:space="preserve">  50m 自由形</v>
      </c>
    </row>
    <row r="464" spans="3:8" x14ac:dyDescent="0.15">
      <c r="C464" s="24">
        <f t="shared" si="14"/>
        <v>1316</v>
      </c>
      <c r="D464" s="32">
        <f>IFERROR(テーブル_Swim014[[#This Row],[選手番号]],"")</f>
        <v>1316</v>
      </c>
      <c r="E464" s="28" t="str">
        <f>IFERROR(VLOOKUP(C464,Sheet3!A:H,8,0),"")</f>
        <v xml:space="preserve">南海DC          </v>
      </c>
      <c r="F464" s="29" t="str">
        <f t="shared" si="15"/>
        <v xml:space="preserve">中野　晴翔  </v>
      </c>
      <c r="G464" s="30" t="str">
        <f>IFERROR(VLOOKUP(C464,Sheet3!A:H,3,0),"")</f>
        <v xml:space="preserve">中野　晴翔                    </v>
      </c>
      <c r="H464" s="48" t="str">
        <f>IFERROR(VLOOKUP(C464,Sheet7!E:O,11,0),"")</f>
        <v xml:space="preserve"> 100m 平泳ぎ</v>
      </c>
    </row>
    <row r="465" spans="3:8" x14ac:dyDescent="0.15">
      <c r="C465" s="24">
        <f t="shared" si="14"/>
        <v>1317</v>
      </c>
      <c r="D465" s="32">
        <f>IFERROR(テーブル_Swim014[[#This Row],[選手番号]],"")</f>
        <v>1317</v>
      </c>
      <c r="E465" s="28" t="str">
        <f>IFERROR(VLOOKUP(C465,Sheet3!A:H,8,0),"")</f>
        <v xml:space="preserve">南海DC          </v>
      </c>
      <c r="F465" s="29" t="str">
        <f t="shared" si="15"/>
        <v xml:space="preserve">藤井　優菜  </v>
      </c>
      <c r="G465" s="30" t="str">
        <f>IFERROR(VLOOKUP(C465,Sheet3!A:H,3,0),"")</f>
        <v xml:space="preserve">藤井　優菜                    </v>
      </c>
      <c r="H465" s="48" t="str">
        <f>IFERROR(VLOOKUP(C465,Sheet7!E:O,11,0),"")</f>
        <v xml:space="preserve">  50m 背泳ぎ</v>
      </c>
    </row>
    <row r="466" spans="3:8" x14ac:dyDescent="0.15">
      <c r="C466" s="24">
        <f t="shared" si="14"/>
        <v>1318</v>
      </c>
      <c r="D466" s="32">
        <f>IFERROR(テーブル_Swim014[[#This Row],[選手番号]],"")</f>
        <v>1318</v>
      </c>
      <c r="E466" s="28" t="str">
        <f>IFERROR(VLOOKUP(C466,Sheet3!A:H,8,0),"")</f>
        <v xml:space="preserve">南海DC          </v>
      </c>
      <c r="F466" s="29" t="str">
        <f t="shared" si="15"/>
        <v xml:space="preserve">韓　　小雪  </v>
      </c>
      <c r="G466" s="30" t="str">
        <f>IFERROR(VLOOKUP(C466,Sheet3!A:H,3,0),"")</f>
        <v xml:space="preserve">韓　　小雪                    </v>
      </c>
      <c r="H466" s="48" t="str">
        <f>IFERROR(VLOOKUP(C466,Sheet7!E:O,11,0),"")</f>
        <v xml:space="preserve">  50m 平泳ぎ</v>
      </c>
    </row>
    <row r="467" spans="3:8" x14ac:dyDescent="0.15">
      <c r="C467" s="24">
        <f t="shared" si="14"/>
        <v>1319</v>
      </c>
      <c r="D467" s="32">
        <f>IFERROR(テーブル_Swim014[[#This Row],[選手番号]],"")</f>
        <v>1319</v>
      </c>
      <c r="E467" s="28" t="str">
        <f>IFERROR(VLOOKUP(C467,Sheet3!A:H,8,0),"")</f>
        <v xml:space="preserve">南海DC          </v>
      </c>
      <c r="F467" s="29" t="str">
        <f t="shared" si="15"/>
        <v xml:space="preserve">韓　　小雪  </v>
      </c>
      <c r="G467" s="30" t="str">
        <f>IFERROR(VLOOKUP(C467,Sheet3!A:H,3,0),"")</f>
        <v xml:space="preserve">韓　　小雪                    </v>
      </c>
      <c r="H467" s="48" t="str">
        <f>IFERROR(VLOOKUP(C467,Sheet7!E:O,11,0),"")</f>
        <v xml:space="preserve">  50m 自由形</v>
      </c>
    </row>
    <row r="468" spans="3:8" x14ac:dyDescent="0.15">
      <c r="C468" s="24">
        <f t="shared" si="14"/>
        <v>1320</v>
      </c>
      <c r="D468" s="32">
        <f>IFERROR(テーブル_Swim014[[#This Row],[選手番号]],"")</f>
        <v>1320</v>
      </c>
      <c r="E468" s="28" t="str">
        <f>IFERROR(VLOOKUP(C468,Sheet3!A:H,8,0),"")</f>
        <v xml:space="preserve">南海DC          </v>
      </c>
      <c r="F468" s="29" t="str">
        <f t="shared" si="15"/>
        <v xml:space="preserve">岡部　　怜  </v>
      </c>
      <c r="G468" s="30" t="str">
        <f>IFERROR(VLOOKUP(C468,Sheet3!A:H,3,0),"")</f>
        <v xml:space="preserve">岡部　　怜                    </v>
      </c>
      <c r="H468" s="48" t="str">
        <f>IFERROR(VLOOKUP(C468,Sheet7!E:O,11,0),"")</f>
        <v xml:space="preserve">  50m 自由形</v>
      </c>
    </row>
    <row r="469" spans="3:8" x14ac:dyDescent="0.15">
      <c r="C469" s="24">
        <f t="shared" si="14"/>
        <v>1321</v>
      </c>
      <c r="D469" s="32">
        <f>IFERROR(テーブル_Swim014[[#This Row],[選手番号]],"")</f>
        <v>1321</v>
      </c>
      <c r="E469" s="28" t="str">
        <f>IFERROR(VLOOKUP(C469,Sheet3!A:H,8,0),"")</f>
        <v xml:space="preserve">南海DC          </v>
      </c>
      <c r="F469" s="29" t="str">
        <f t="shared" si="15"/>
        <v xml:space="preserve">岡部　　怜  </v>
      </c>
      <c r="G469" s="30" t="str">
        <f>IFERROR(VLOOKUP(C469,Sheet3!A:H,3,0),"")</f>
        <v xml:space="preserve">岡部　　怜                    </v>
      </c>
      <c r="H469" s="48" t="str">
        <f>IFERROR(VLOOKUP(C469,Sheet7!E:O,11,0),"")</f>
        <v xml:space="preserve">  50m 背泳ぎ</v>
      </c>
    </row>
    <row r="470" spans="3:8" x14ac:dyDescent="0.15">
      <c r="C470" s="24">
        <f t="shared" si="14"/>
        <v>1322</v>
      </c>
      <c r="D470" s="32">
        <f>IFERROR(テーブル_Swim014[[#This Row],[選手番号]],"")</f>
        <v>1322</v>
      </c>
      <c r="E470" s="28" t="str">
        <f>IFERROR(VLOOKUP(C470,Sheet3!A:H,8,0),"")</f>
        <v xml:space="preserve">南海DC          </v>
      </c>
      <c r="F470" s="29" t="str">
        <f t="shared" si="15"/>
        <v xml:space="preserve">田口　幸奈  </v>
      </c>
      <c r="G470" s="30" t="str">
        <f>IFERROR(VLOOKUP(C470,Sheet3!A:H,3,0),"")</f>
        <v xml:space="preserve">田口　幸奈                    </v>
      </c>
      <c r="H470" s="48" t="str">
        <f>IFERROR(VLOOKUP(C470,Sheet7!E:O,11,0),"")</f>
        <v xml:space="preserve"> 200m 個人メドレー</v>
      </c>
    </row>
    <row r="471" spans="3:8" x14ac:dyDescent="0.15">
      <c r="C471" s="24">
        <f t="shared" si="14"/>
        <v>1323</v>
      </c>
      <c r="D471" s="32">
        <f>IFERROR(テーブル_Swim014[[#This Row],[選手番号]],"")</f>
        <v>1323</v>
      </c>
      <c r="E471" s="28" t="str">
        <f>IFERROR(VLOOKUP(C471,Sheet3!A:H,8,0),"")</f>
        <v xml:space="preserve">南海DC          </v>
      </c>
      <c r="F471" s="29" t="str">
        <f t="shared" si="15"/>
        <v xml:space="preserve">田口　幸奈  </v>
      </c>
      <c r="G471" s="30" t="str">
        <f>IFERROR(VLOOKUP(C471,Sheet3!A:H,3,0),"")</f>
        <v xml:space="preserve">田口　幸奈                    </v>
      </c>
      <c r="H471" s="48" t="str">
        <f>IFERROR(VLOOKUP(C471,Sheet7!E:O,11,0),"")</f>
        <v xml:space="preserve">  50m 自由形</v>
      </c>
    </row>
    <row r="472" spans="3:8" x14ac:dyDescent="0.15">
      <c r="C472" s="24">
        <f t="shared" si="14"/>
        <v>1324</v>
      </c>
      <c r="D472" s="32">
        <f>IFERROR(テーブル_Swim014[[#This Row],[選手番号]],"")</f>
        <v>1324</v>
      </c>
      <c r="E472" s="28" t="str">
        <f>IFERROR(VLOOKUP(C472,Sheet3!A:H,8,0),"")</f>
        <v xml:space="preserve">南海DC          </v>
      </c>
      <c r="F472" s="29" t="str">
        <f t="shared" si="15"/>
        <v xml:space="preserve">田口　幸奈  </v>
      </c>
      <c r="G472" s="30" t="str">
        <f>IFERROR(VLOOKUP(C472,Sheet3!A:H,3,0),"")</f>
        <v xml:space="preserve">田口　幸奈                    </v>
      </c>
      <c r="H472" s="48" t="str">
        <f>IFERROR(VLOOKUP(C472,Sheet7!E:O,11,0),"")</f>
        <v xml:space="preserve">  50m バタフライ</v>
      </c>
    </row>
    <row r="473" spans="3:8" x14ac:dyDescent="0.15">
      <c r="C473" s="24">
        <f t="shared" si="14"/>
        <v>1325</v>
      </c>
      <c r="D473" s="32">
        <f>IFERROR(テーブル_Swim014[[#This Row],[選手番号]],"")</f>
        <v>1325</v>
      </c>
      <c r="E473" s="28" t="str">
        <f>IFERROR(VLOOKUP(C473,Sheet3!A:H,8,0),"")</f>
        <v xml:space="preserve">南海DC          </v>
      </c>
      <c r="F473" s="29" t="str">
        <f t="shared" si="15"/>
        <v xml:space="preserve">橋本　りる  </v>
      </c>
      <c r="G473" s="30" t="str">
        <f>IFERROR(VLOOKUP(C473,Sheet3!A:H,3,0),"")</f>
        <v xml:space="preserve">橋本　りる                    </v>
      </c>
      <c r="H473" s="48" t="str">
        <f>IFERROR(VLOOKUP(C473,Sheet7!E:O,11,0),"")</f>
        <v xml:space="preserve">  25m 自由形</v>
      </c>
    </row>
    <row r="474" spans="3:8" x14ac:dyDescent="0.15">
      <c r="C474" s="24">
        <f t="shared" si="14"/>
        <v>1326</v>
      </c>
      <c r="D474" s="32">
        <f>IFERROR(テーブル_Swim014[[#This Row],[選手番号]],"")</f>
        <v>1326</v>
      </c>
      <c r="E474" s="28" t="str">
        <f>IFERROR(VLOOKUP(C474,Sheet3!A:H,8,0),"")</f>
        <v xml:space="preserve">南海DC          </v>
      </c>
      <c r="F474" s="29" t="str">
        <f t="shared" si="15"/>
        <v xml:space="preserve">橋本　りる  </v>
      </c>
      <c r="G474" s="30" t="str">
        <f>IFERROR(VLOOKUP(C474,Sheet3!A:H,3,0),"")</f>
        <v xml:space="preserve">橋本　りる                    </v>
      </c>
      <c r="H474" s="48" t="str">
        <f>IFERROR(VLOOKUP(C474,Sheet7!E:O,11,0),"")</f>
        <v xml:space="preserve">  50m 自由形</v>
      </c>
    </row>
    <row r="475" spans="3:8" x14ac:dyDescent="0.15">
      <c r="C475" s="24">
        <f t="shared" si="14"/>
        <v>1327</v>
      </c>
      <c r="D475" s="32">
        <f>IFERROR(テーブル_Swim014[[#This Row],[選手番号]],"")</f>
        <v>1327</v>
      </c>
      <c r="E475" s="28" t="str">
        <f>IFERROR(VLOOKUP(C475,Sheet3!A:H,8,0),"")</f>
        <v xml:space="preserve">南海DC          </v>
      </c>
      <c r="F475" s="29" t="str">
        <f t="shared" si="15"/>
        <v xml:space="preserve">橋本すみれ  </v>
      </c>
      <c r="G475" s="30" t="str">
        <f>IFERROR(VLOOKUP(C475,Sheet3!A:H,3,0),"")</f>
        <v xml:space="preserve">橋本すみれ                    </v>
      </c>
      <c r="H475" s="48" t="str">
        <f>IFERROR(VLOOKUP(C475,Sheet7!E:O,11,0),"")</f>
        <v xml:space="preserve">  50m 自由形</v>
      </c>
    </row>
    <row r="476" spans="3:8" x14ac:dyDescent="0.15">
      <c r="C476" s="24">
        <f t="shared" si="14"/>
        <v>1328</v>
      </c>
      <c r="D476" s="32">
        <f>IFERROR(テーブル_Swim014[[#This Row],[選手番号]],"")</f>
        <v>1328</v>
      </c>
      <c r="E476" s="28" t="str">
        <f>IFERROR(VLOOKUP(C476,Sheet3!A:H,8,0),"")</f>
        <v xml:space="preserve">南海DC          </v>
      </c>
      <c r="F476" s="29" t="str">
        <f t="shared" si="15"/>
        <v xml:space="preserve">橋本すみれ  </v>
      </c>
      <c r="G476" s="30" t="str">
        <f>IFERROR(VLOOKUP(C476,Sheet3!A:H,3,0),"")</f>
        <v xml:space="preserve">橋本すみれ                    </v>
      </c>
      <c r="H476" s="48" t="str">
        <f>IFERROR(VLOOKUP(C476,Sheet7!E:O,11,0),"")</f>
        <v xml:space="preserve">  50m 平泳ぎ</v>
      </c>
    </row>
    <row r="477" spans="3:8" x14ac:dyDescent="0.15">
      <c r="C477" s="24">
        <f t="shared" si="14"/>
        <v>1329</v>
      </c>
      <c r="D477" s="32">
        <f>IFERROR(テーブル_Swim014[[#This Row],[選手番号]],"")</f>
        <v>1329</v>
      </c>
      <c r="E477" s="28" t="str">
        <f>IFERROR(VLOOKUP(C477,Sheet3!A:H,8,0),"")</f>
        <v xml:space="preserve">南海DC          </v>
      </c>
      <c r="F477" s="29" t="str">
        <f t="shared" si="15"/>
        <v xml:space="preserve">橋本すみれ  </v>
      </c>
      <c r="G477" s="30" t="str">
        <f>IFERROR(VLOOKUP(C477,Sheet3!A:H,3,0),"")</f>
        <v xml:space="preserve">橋本すみれ                    </v>
      </c>
      <c r="H477" s="48" t="str">
        <f>IFERROR(VLOOKUP(C477,Sheet7!E:O,11,0),"")</f>
        <v xml:space="preserve"> 100m 個人メドレー</v>
      </c>
    </row>
    <row r="478" spans="3:8" x14ac:dyDescent="0.15">
      <c r="C478" s="24">
        <f t="shared" si="14"/>
        <v>1330</v>
      </c>
      <c r="D478" s="32">
        <f>IFERROR(テーブル_Swim014[[#This Row],[選手番号]],"")</f>
        <v>1330</v>
      </c>
      <c r="E478" s="28" t="str">
        <f>IFERROR(VLOOKUP(C478,Sheet3!A:H,8,0),"")</f>
        <v xml:space="preserve">南海DC          </v>
      </c>
      <c r="F478" s="29" t="str">
        <f t="shared" si="15"/>
        <v xml:space="preserve">神野　未羽  </v>
      </c>
      <c r="G478" s="30" t="str">
        <f>IFERROR(VLOOKUP(C478,Sheet3!A:H,3,0),"")</f>
        <v xml:space="preserve">神野　未羽                    </v>
      </c>
      <c r="H478" s="48" t="str">
        <f>IFERROR(VLOOKUP(C478,Sheet7!E:O,11,0),"")</f>
        <v xml:space="preserve">  50m バタフライ</v>
      </c>
    </row>
    <row r="479" spans="3:8" x14ac:dyDescent="0.15">
      <c r="C479" s="24">
        <f t="shared" si="14"/>
        <v>1331</v>
      </c>
      <c r="D479" s="32">
        <f>IFERROR(テーブル_Swim014[[#This Row],[選手番号]],"")</f>
        <v>1331</v>
      </c>
      <c r="E479" s="28" t="str">
        <f>IFERROR(VLOOKUP(C479,Sheet3!A:H,8,0),"")</f>
        <v xml:space="preserve">南海DC          </v>
      </c>
      <c r="F479" s="29" t="str">
        <f t="shared" si="15"/>
        <v xml:space="preserve">神野　未羽  </v>
      </c>
      <c r="G479" s="30" t="str">
        <f>IFERROR(VLOOKUP(C479,Sheet3!A:H,3,0),"")</f>
        <v xml:space="preserve">神野　未羽                    </v>
      </c>
      <c r="H479" s="48" t="str">
        <f>IFERROR(VLOOKUP(C479,Sheet7!E:O,11,0),"")</f>
        <v xml:space="preserve">  50m 平泳ぎ</v>
      </c>
    </row>
    <row r="480" spans="3:8" x14ac:dyDescent="0.15">
      <c r="C480" s="24">
        <f t="shared" si="14"/>
        <v>1332</v>
      </c>
      <c r="D480" s="32">
        <f>IFERROR(テーブル_Swim014[[#This Row],[選手番号]],"")</f>
        <v>1332</v>
      </c>
      <c r="E480" s="28" t="str">
        <f>IFERROR(VLOOKUP(C480,Sheet3!A:H,8,0),"")</f>
        <v xml:space="preserve">南海DC          </v>
      </c>
      <c r="F480" s="29" t="str">
        <f t="shared" si="15"/>
        <v xml:space="preserve">藤本　彩里  </v>
      </c>
      <c r="G480" s="30" t="str">
        <f>IFERROR(VLOOKUP(C480,Sheet3!A:H,3,0),"")</f>
        <v xml:space="preserve">藤本　彩里                    </v>
      </c>
      <c r="H480" s="48" t="str">
        <f>IFERROR(VLOOKUP(C480,Sheet7!E:O,11,0),"")</f>
        <v xml:space="preserve">  50m 自由形</v>
      </c>
    </row>
    <row r="481" spans="3:8" x14ac:dyDescent="0.15">
      <c r="C481" s="24">
        <f t="shared" si="14"/>
        <v>1333</v>
      </c>
      <c r="D481" s="32">
        <f>IFERROR(テーブル_Swim014[[#This Row],[選手番号]],"")</f>
        <v>1333</v>
      </c>
      <c r="E481" s="28" t="str">
        <f>IFERROR(VLOOKUP(C481,Sheet3!A:H,8,0),"")</f>
        <v xml:space="preserve">南海DC          </v>
      </c>
      <c r="F481" s="29" t="str">
        <f t="shared" si="15"/>
        <v xml:space="preserve">藤本　彩里  </v>
      </c>
      <c r="G481" s="30" t="str">
        <f>IFERROR(VLOOKUP(C481,Sheet3!A:H,3,0),"")</f>
        <v xml:space="preserve">藤本　彩里                    </v>
      </c>
      <c r="H481" s="48" t="str">
        <f>IFERROR(VLOOKUP(C481,Sheet7!E:O,11,0),"")</f>
        <v xml:space="preserve">  50m バタフライ</v>
      </c>
    </row>
    <row r="482" spans="3:8" x14ac:dyDescent="0.15">
      <c r="C482" s="24">
        <f t="shared" si="14"/>
        <v>1334</v>
      </c>
      <c r="D482" s="32">
        <f>IFERROR(テーブル_Swim014[[#This Row],[選手番号]],"")</f>
        <v>1334</v>
      </c>
      <c r="E482" s="28" t="str">
        <f>IFERROR(VLOOKUP(C482,Sheet3!A:H,8,0),"")</f>
        <v xml:space="preserve">南海DC          </v>
      </c>
      <c r="F482" s="29" t="str">
        <f t="shared" si="15"/>
        <v xml:space="preserve">藤本　彩里  </v>
      </c>
      <c r="G482" s="30" t="str">
        <f>IFERROR(VLOOKUP(C482,Sheet3!A:H,3,0),"")</f>
        <v xml:space="preserve">藤本　彩里                    </v>
      </c>
      <c r="H482" s="48" t="str">
        <f>IFERROR(VLOOKUP(C482,Sheet7!E:O,11,0),"")</f>
        <v xml:space="preserve">  50m 背泳ぎ</v>
      </c>
    </row>
    <row r="483" spans="3:8" x14ac:dyDescent="0.15">
      <c r="C483" s="24">
        <f t="shared" si="14"/>
        <v>1335</v>
      </c>
      <c r="D483" s="32">
        <f>IFERROR(テーブル_Swim014[[#This Row],[選手番号]],"")</f>
        <v>1335</v>
      </c>
      <c r="E483" s="28" t="str">
        <f>IFERROR(VLOOKUP(C483,Sheet3!A:H,8,0),"")</f>
        <v xml:space="preserve">南海DC          </v>
      </c>
      <c r="F483" s="29" t="str">
        <f t="shared" si="15"/>
        <v xml:space="preserve">渡部　結衣  </v>
      </c>
      <c r="G483" s="30" t="str">
        <f>IFERROR(VLOOKUP(C483,Sheet3!A:H,3,0),"")</f>
        <v xml:space="preserve">渡部　結衣                    </v>
      </c>
      <c r="H483" s="48" t="str">
        <f>IFERROR(VLOOKUP(C483,Sheet7!E:O,11,0),"")</f>
        <v xml:space="preserve">  25m 自由形</v>
      </c>
    </row>
    <row r="484" spans="3:8" x14ac:dyDescent="0.15">
      <c r="C484" s="24">
        <f t="shared" si="14"/>
        <v>1336</v>
      </c>
      <c r="D484" s="32">
        <f>IFERROR(テーブル_Swim014[[#This Row],[選手番号]],"")</f>
        <v>1336</v>
      </c>
      <c r="E484" s="28" t="str">
        <f>IFERROR(VLOOKUP(C484,Sheet3!A:H,8,0),"")</f>
        <v xml:space="preserve">南海DC          </v>
      </c>
      <c r="F484" s="29" t="str">
        <f t="shared" si="15"/>
        <v xml:space="preserve">渡部　寧音  </v>
      </c>
      <c r="G484" s="30" t="str">
        <f>IFERROR(VLOOKUP(C484,Sheet3!A:H,3,0),"")</f>
        <v xml:space="preserve">渡部　寧音                    </v>
      </c>
      <c r="H484" s="48" t="str">
        <f>IFERROR(VLOOKUP(C484,Sheet7!E:O,11,0),"")</f>
        <v xml:space="preserve">  50m 自由形</v>
      </c>
    </row>
    <row r="485" spans="3:8" x14ac:dyDescent="0.15">
      <c r="C485" s="24">
        <f t="shared" si="14"/>
        <v>1337</v>
      </c>
      <c r="D485" s="32">
        <f>IFERROR(テーブル_Swim014[[#This Row],[選手番号]],"")</f>
        <v>1337</v>
      </c>
      <c r="E485" s="28" t="str">
        <f>IFERROR(VLOOKUP(C485,Sheet3!A:H,8,0),"")</f>
        <v xml:space="preserve">南海DC          </v>
      </c>
      <c r="F485" s="29" t="str">
        <f t="shared" si="15"/>
        <v xml:space="preserve">荒本　莉音  </v>
      </c>
      <c r="G485" s="30" t="str">
        <f>IFERROR(VLOOKUP(C485,Sheet3!A:H,3,0),"")</f>
        <v xml:space="preserve">荒本　莉音                    </v>
      </c>
      <c r="H485" s="48" t="str">
        <f>IFERROR(VLOOKUP(C485,Sheet7!E:O,11,0),"")</f>
        <v xml:space="preserve">  25m 自由形</v>
      </c>
    </row>
    <row r="486" spans="3:8" x14ac:dyDescent="0.15">
      <c r="C486" s="24">
        <f t="shared" si="14"/>
        <v>1338</v>
      </c>
      <c r="D486" s="32">
        <f>IFERROR(テーブル_Swim014[[#This Row],[選手番号]],"")</f>
        <v>1338</v>
      </c>
      <c r="E486" s="28" t="str">
        <f>IFERROR(VLOOKUP(C486,Sheet3!A:H,8,0),"")</f>
        <v xml:space="preserve">南海DC          </v>
      </c>
      <c r="F486" s="29" t="str">
        <f t="shared" si="15"/>
        <v xml:space="preserve">荒本　莉音  </v>
      </c>
      <c r="G486" s="30" t="str">
        <f>IFERROR(VLOOKUP(C486,Sheet3!A:H,3,0),"")</f>
        <v xml:space="preserve">荒本　莉音                    </v>
      </c>
      <c r="H486" s="48" t="str">
        <f>IFERROR(VLOOKUP(C486,Sheet7!E:O,11,0),"")</f>
        <v xml:space="preserve">  25m バタフライ</v>
      </c>
    </row>
    <row r="487" spans="3:8" x14ac:dyDescent="0.15">
      <c r="C487" s="24">
        <f t="shared" si="14"/>
        <v>1339</v>
      </c>
      <c r="D487" s="32">
        <f>IFERROR(テーブル_Swim014[[#This Row],[選手番号]],"")</f>
        <v>1339</v>
      </c>
      <c r="E487" s="28" t="str">
        <f>IFERROR(VLOOKUP(C487,Sheet3!A:H,8,0),"")</f>
        <v xml:space="preserve">南海DC          </v>
      </c>
      <c r="F487" s="29" t="str">
        <f t="shared" si="15"/>
        <v xml:space="preserve">野澤しおり  </v>
      </c>
      <c r="G487" s="30" t="str">
        <f>IFERROR(VLOOKUP(C487,Sheet3!A:H,3,0),"")</f>
        <v xml:space="preserve">野澤しおり                    </v>
      </c>
      <c r="H487" s="48" t="str">
        <f>IFERROR(VLOOKUP(C487,Sheet7!E:O,11,0),"")</f>
        <v xml:space="preserve">  50m 自由形</v>
      </c>
    </row>
    <row r="488" spans="3:8" x14ac:dyDescent="0.15">
      <c r="C488" s="24">
        <f t="shared" si="14"/>
        <v>1340</v>
      </c>
      <c r="D488" s="32">
        <f>IFERROR(テーブル_Swim014[[#This Row],[選手番号]],"")</f>
        <v>1340</v>
      </c>
      <c r="E488" s="28" t="str">
        <f>IFERROR(VLOOKUP(C488,Sheet3!A:H,8,0),"")</f>
        <v xml:space="preserve">南海DC          </v>
      </c>
      <c r="F488" s="29" t="str">
        <f t="shared" si="15"/>
        <v xml:space="preserve">野澤しおり  </v>
      </c>
      <c r="G488" s="30" t="str">
        <f>IFERROR(VLOOKUP(C488,Sheet3!A:H,3,0),"")</f>
        <v xml:space="preserve">野澤しおり                    </v>
      </c>
      <c r="H488" s="48" t="str">
        <f>IFERROR(VLOOKUP(C488,Sheet7!E:O,11,0),"")</f>
        <v xml:space="preserve"> 100m 個人メドレー</v>
      </c>
    </row>
    <row r="489" spans="3:8" x14ac:dyDescent="0.15">
      <c r="C489" s="24">
        <f t="shared" si="14"/>
        <v>1341</v>
      </c>
      <c r="D489" s="32">
        <f>IFERROR(テーブル_Swim014[[#This Row],[選手番号]],"")</f>
        <v>1341</v>
      </c>
      <c r="E489" s="28" t="str">
        <f>IFERROR(VLOOKUP(C489,Sheet3!A:H,8,0),"")</f>
        <v xml:space="preserve">南海DC          </v>
      </c>
      <c r="F489" s="29" t="str">
        <f t="shared" si="15"/>
        <v xml:space="preserve">野澤しおり  </v>
      </c>
      <c r="G489" s="30" t="str">
        <f>IFERROR(VLOOKUP(C489,Sheet3!A:H,3,0),"")</f>
        <v xml:space="preserve">野澤しおり                    </v>
      </c>
      <c r="H489" s="48" t="str">
        <f>IFERROR(VLOOKUP(C489,Sheet7!E:O,11,0),"")</f>
        <v xml:space="preserve">  50m 平泳ぎ</v>
      </c>
    </row>
    <row r="490" spans="3:8" x14ac:dyDescent="0.15">
      <c r="C490" s="24">
        <f t="shared" si="14"/>
        <v>1342</v>
      </c>
      <c r="D490" s="32">
        <f>IFERROR(テーブル_Swim014[[#This Row],[選手番号]],"")</f>
        <v>1342</v>
      </c>
      <c r="E490" s="28" t="str">
        <f>IFERROR(VLOOKUP(C490,Sheet3!A:H,8,0),"")</f>
        <v xml:space="preserve">南海DC          </v>
      </c>
      <c r="F490" s="29" t="str">
        <f t="shared" si="15"/>
        <v xml:space="preserve">長井　　仁  </v>
      </c>
      <c r="G490" s="30" t="str">
        <f>IFERROR(VLOOKUP(C490,Sheet3!A:H,3,0),"")</f>
        <v xml:space="preserve">長井　　仁                    </v>
      </c>
      <c r="H490" s="48" t="str">
        <f>IFERROR(VLOOKUP(C490,Sheet7!E:O,11,0),"")</f>
        <v xml:space="preserve"> 200m 個人メドレー</v>
      </c>
    </row>
    <row r="491" spans="3:8" x14ac:dyDescent="0.15">
      <c r="C491" s="24">
        <f t="shared" si="14"/>
        <v>1343</v>
      </c>
      <c r="D491" s="32">
        <f>IFERROR(テーブル_Swim014[[#This Row],[選手番号]],"")</f>
        <v>1343</v>
      </c>
      <c r="E491" s="28" t="str">
        <f>IFERROR(VLOOKUP(C491,Sheet3!A:H,8,0),"")</f>
        <v xml:space="preserve">南海DC          </v>
      </c>
      <c r="F491" s="29" t="str">
        <f t="shared" si="15"/>
        <v xml:space="preserve">長井　　仁  </v>
      </c>
      <c r="G491" s="30" t="str">
        <f>IFERROR(VLOOKUP(C491,Sheet3!A:H,3,0),"")</f>
        <v xml:space="preserve">長井　　仁                    </v>
      </c>
      <c r="H491" s="48" t="str">
        <f>IFERROR(VLOOKUP(C491,Sheet7!E:O,11,0),"")</f>
        <v xml:space="preserve">  50m バタフライ</v>
      </c>
    </row>
    <row r="492" spans="3:8" x14ac:dyDescent="0.15">
      <c r="C492" s="24">
        <f t="shared" si="14"/>
        <v>1344</v>
      </c>
      <c r="D492" s="32">
        <f>IFERROR(テーブル_Swim014[[#This Row],[選手番号]],"")</f>
        <v>1344</v>
      </c>
      <c r="E492" s="28" t="str">
        <f>IFERROR(VLOOKUP(C492,Sheet3!A:H,8,0),"")</f>
        <v xml:space="preserve">南海DC          </v>
      </c>
      <c r="F492" s="29" t="str">
        <f t="shared" si="15"/>
        <v xml:space="preserve">長井　　仁  </v>
      </c>
      <c r="G492" s="30" t="str">
        <f>IFERROR(VLOOKUP(C492,Sheet3!A:H,3,0),"")</f>
        <v xml:space="preserve">長井　　仁                    </v>
      </c>
      <c r="H492" s="48" t="str">
        <f>IFERROR(VLOOKUP(C492,Sheet7!E:O,11,0),"")</f>
        <v xml:space="preserve">  50m 背泳ぎ</v>
      </c>
    </row>
    <row r="493" spans="3:8" x14ac:dyDescent="0.15">
      <c r="C493" s="24">
        <f t="shared" si="14"/>
        <v>1345</v>
      </c>
      <c r="D493" s="32">
        <f>IFERROR(テーブル_Swim014[[#This Row],[選手番号]],"")</f>
        <v>1345</v>
      </c>
      <c r="E493" s="28" t="str">
        <f>IFERROR(VLOOKUP(C493,Sheet3!A:H,8,0),"")</f>
        <v xml:space="preserve">南海DC          </v>
      </c>
      <c r="F493" s="29" t="str">
        <f t="shared" si="15"/>
        <v xml:space="preserve">伊須　彩葉  </v>
      </c>
      <c r="G493" s="30" t="str">
        <f>IFERROR(VLOOKUP(C493,Sheet3!A:H,3,0),"")</f>
        <v xml:space="preserve">伊須　彩葉                    </v>
      </c>
      <c r="H493" s="48" t="str">
        <f>IFERROR(VLOOKUP(C493,Sheet7!E:O,11,0),"")</f>
        <v xml:space="preserve">  50m 平泳ぎ</v>
      </c>
    </row>
    <row r="494" spans="3:8" x14ac:dyDescent="0.15">
      <c r="C494" s="24">
        <f t="shared" si="14"/>
        <v>1346</v>
      </c>
      <c r="D494" s="32">
        <f>IFERROR(テーブル_Swim014[[#This Row],[選手番号]],"")</f>
        <v>1346</v>
      </c>
      <c r="E494" s="28" t="str">
        <f>IFERROR(VLOOKUP(C494,Sheet3!A:H,8,0),"")</f>
        <v xml:space="preserve">南海DC          </v>
      </c>
      <c r="F494" s="29" t="str">
        <f t="shared" si="15"/>
        <v xml:space="preserve">伊須　彩葉  </v>
      </c>
      <c r="G494" s="30" t="str">
        <f>IFERROR(VLOOKUP(C494,Sheet3!A:H,3,0),"")</f>
        <v xml:space="preserve">伊須　彩葉                    </v>
      </c>
      <c r="H494" s="48" t="str">
        <f>IFERROR(VLOOKUP(C494,Sheet7!E:O,11,0),"")</f>
        <v xml:space="preserve">  50m バタフライ</v>
      </c>
    </row>
    <row r="495" spans="3:8" x14ac:dyDescent="0.15">
      <c r="C495" s="24">
        <f t="shared" si="14"/>
        <v>1347</v>
      </c>
      <c r="D495" s="32">
        <f>IFERROR(テーブル_Swim014[[#This Row],[選手番号]],"")</f>
        <v>1347</v>
      </c>
      <c r="E495" s="28" t="str">
        <f>IFERROR(VLOOKUP(C495,Sheet3!A:H,8,0),"")</f>
        <v xml:space="preserve">南海DC          </v>
      </c>
      <c r="F495" s="29" t="str">
        <f t="shared" si="15"/>
        <v xml:space="preserve">伊須　彩葉  </v>
      </c>
      <c r="G495" s="30" t="str">
        <f>IFERROR(VLOOKUP(C495,Sheet3!A:H,3,0),"")</f>
        <v xml:space="preserve">伊須　彩葉                    </v>
      </c>
      <c r="H495" s="48" t="str">
        <f>IFERROR(VLOOKUP(C495,Sheet7!E:O,11,0),"")</f>
        <v xml:space="preserve"> 100m 平泳ぎ</v>
      </c>
    </row>
    <row r="496" spans="3:8" x14ac:dyDescent="0.15">
      <c r="C496" s="24">
        <f t="shared" si="14"/>
        <v>1348</v>
      </c>
      <c r="D496" s="32">
        <f>IFERROR(テーブル_Swim014[[#This Row],[選手番号]],"")</f>
        <v>1348</v>
      </c>
      <c r="E496" s="28" t="str">
        <f>IFERROR(VLOOKUP(C496,Sheet3!A:H,8,0),"")</f>
        <v xml:space="preserve">南海DC          </v>
      </c>
      <c r="F496" s="29" t="str">
        <f t="shared" si="15"/>
        <v xml:space="preserve">三浦千咲　  </v>
      </c>
      <c r="G496" s="30" t="str">
        <f>IFERROR(VLOOKUP(C496,Sheet3!A:H,3,0),"")</f>
        <v xml:space="preserve">三浦千咲　                    </v>
      </c>
      <c r="H496" s="48" t="str">
        <f>IFERROR(VLOOKUP(C496,Sheet7!E:O,11,0),"")</f>
        <v xml:space="preserve"> 200m 個人メドレー</v>
      </c>
    </row>
    <row r="497" spans="3:8" x14ac:dyDescent="0.15">
      <c r="C497" s="24">
        <f t="shared" si="14"/>
        <v>1349</v>
      </c>
      <c r="D497" s="32">
        <f>IFERROR(テーブル_Swim014[[#This Row],[選手番号]],"")</f>
        <v>1349</v>
      </c>
      <c r="E497" s="28" t="str">
        <f>IFERROR(VLOOKUP(C497,Sheet3!A:H,8,0),"")</f>
        <v xml:space="preserve">南海DC          </v>
      </c>
      <c r="F497" s="29" t="str">
        <f t="shared" si="15"/>
        <v xml:space="preserve">三浦千咲　  </v>
      </c>
      <c r="G497" s="30" t="str">
        <f>IFERROR(VLOOKUP(C497,Sheet3!A:H,3,0),"")</f>
        <v xml:space="preserve">三浦千咲　                    </v>
      </c>
      <c r="H497" s="48" t="str">
        <f>IFERROR(VLOOKUP(C497,Sheet7!E:O,11,0),"")</f>
        <v xml:space="preserve"> 100m 自由形</v>
      </c>
    </row>
    <row r="498" spans="3:8" x14ac:dyDescent="0.15">
      <c r="C498" s="24">
        <f t="shared" si="14"/>
        <v>1350</v>
      </c>
      <c r="D498" s="32">
        <f>IFERROR(テーブル_Swim014[[#This Row],[選手番号]],"")</f>
        <v>1350</v>
      </c>
      <c r="E498" s="28" t="str">
        <f>IFERROR(VLOOKUP(C498,Sheet3!A:H,8,0),"")</f>
        <v xml:space="preserve">南海DC          </v>
      </c>
      <c r="F498" s="29" t="str">
        <f t="shared" si="15"/>
        <v xml:space="preserve">三浦千咲　  </v>
      </c>
      <c r="G498" s="30" t="str">
        <f>IFERROR(VLOOKUP(C498,Sheet3!A:H,3,0),"")</f>
        <v xml:space="preserve">三浦千咲　                    </v>
      </c>
      <c r="H498" s="48" t="str">
        <f>IFERROR(VLOOKUP(C498,Sheet7!E:O,11,0),"")</f>
        <v xml:space="preserve">  50m 自由形</v>
      </c>
    </row>
    <row r="499" spans="3:8" x14ac:dyDescent="0.15">
      <c r="C499" s="24">
        <f t="shared" si="14"/>
        <v>1351</v>
      </c>
      <c r="D499" s="32">
        <f>IFERROR(テーブル_Swim014[[#This Row],[選手番号]],"")</f>
        <v>1351</v>
      </c>
      <c r="E499" s="28" t="str">
        <f>IFERROR(VLOOKUP(C499,Sheet3!A:H,8,0),"")</f>
        <v xml:space="preserve">南海DC          </v>
      </c>
      <c r="F499" s="29" t="str">
        <f t="shared" si="15"/>
        <v xml:space="preserve">三浦千咲　  </v>
      </c>
      <c r="G499" s="30" t="str">
        <f>IFERROR(VLOOKUP(C499,Sheet3!A:H,3,0),"")</f>
        <v xml:space="preserve">三浦千咲　                    </v>
      </c>
      <c r="H499" s="48" t="str">
        <f>IFERROR(VLOOKUP(C499,Sheet7!E:O,11,0),"")</f>
        <v xml:space="preserve">  50m 平泳ぎ</v>
      </c>
    </row>
    <row r="500" spans="3:8" x14ac:dyDescent="0.15">
      <c r="C500" s="24">
        <f t="shared" si="14"/>
        <v>1352</v>
      </c>
      <c r="D500" s="32">
        <f>IFERROR(テーブル_Swim014[[#This Row],[選手番号]],"")</f>
        <v>1352</v>
      </c>
      <c r="E500" s="28" t="str">
        <f>IFERROR(VLOOKUP(C500,Sheet3!A:H,8,0),"")</f>
        <v xml:space="preserve">南海DC          </v>
      </c>
      <c r="F500" s="29" t="str">
        <f t="shared" si="15"/>
        <v xml:space="preserve">芳野　結花  </v>
      </c>
      <c r="G500" s="30" t="str">
        <f>IFERROR(VLOOKUP(C500,Sheet3!A:H,3,0),"")</f>
        <v xml:space="preserve">芳野　結花                    </v>
      </c>
      <c r="H500" s="48" t="str">
        <f>IFERROR(VLOOKUP(C500,Sheet7!E:O,11,0),"")</f>
        <v xml:space="preserve"> 200m 個人メドレー</v>
      </c>
    </row>
    <row r="501" spans="3:8" x14ac:dyDescent="0.15">
      <c r="C501" s="24">
        <f t="shared" si="14"/>
        <v>1353</v>
      </c>
      <c r="D501" s="32">
        <f>IFERROR(テーブル_Swim014[[#This Row],[選手番号]],"")</f>
        <v>1353</v>
      </c>
      <c r="E501" s="28" t="str">
        <f>IFERROR(VLOOKUP(C501,Sheet3!A:H,8,0),"")</f>
        <v xml:space="preserve">南海DC          </v>
      </c>
      <c r="F501" s="29" t="str">
        <f t="shared" si="15"/>
        <v xml:space="preserve">芳野　結花  </v>
      </c>
      <c r="G501" s="30" t="str">
        <f>IFERROR(VLOOKUP(C501,Sheet3!A:H,3,0),"")</f>
        <v xml:space="preserve">芳野　結花                    </v>
      </c>
      <c r="H501" s="48" t="str">
        <f>IFERROR(VLOOKUP(C501,Sheet7!E:O,11,0),"")</f>
        <v xml:space="preserve"> 100m 背泳ぎ</v>
      </c>
    </row>
    <row r="502" spans="3:8" x14ac:dyDescent="0.15">
      <c r="C502" s="24">
        <f t="shared" si="14"/>
        <v>1354</v>
      </c>
      <c r="D502" s="32">
        <f>IFERROR(テーブル_Swim014[[#This Row],[選手番号]],"")</f>
        <v>1354</v>
      </c>
      <c r="E502" s="28" t="str">
        <f>IFERROR(VLOOKUP(C502,Sheet3!A:H,8,0),"")</f>
        <v xml:space="preserve">南海DC          </v>
      </c>
      <c r="F502" s="29" t="str">
        <f t="shared" si="15"/>
        <v xml:space="preserve">芳野　結花  </v>
      </c>
      <c r="G502" s="30" t="str">
        <f>IFERROR(VLOOKUP(C502,Sheet3!A:H,3,0),"")</f>
        <v xml:space="preserve">芳野　結花                    </v>
      </c>
      <c r="H502" s="48" t="str">
        <f>IFERROR(VLOOKUP(C502,Sheet7!E:O,11,0),"")</f>
        <v xml:space="preserve">  50m 自由形</v>
      </c>
    </row>
    <row r="503" spans="3:8" x14ac:dyDescent="0.15">
      <c r="C503" s="24">
        <f t="shared" si="14"/>
        <v>1355</v>
      </c>
      <c r="D503" s="32">
        <f>IFERROR(テーブル_Swim014[[#This Row],[選手番号]],"")</f>
        <v>1355</v>
      </c>
      <c r="E503" s="28" t="str">
        <f>IFERROR(VLOOKUP(C503,Sheet3!A:H,8,0),"")</f>
        <v xml:space="preserve">南海DC          </v>
      </c>
      <c r="F503" s="29" t="str">
        <f t="shared" si="15"/>
        <v xml:space="preserve">濱田　梛月  </v>
      </c>
      <c r="G503" s="30" t="str">
        <f>IFERROR(VLOOKUP(C503,Sheet3!A:H,3,0),"")</f>
        <v xml:space="preserve">濱田　梛月                    </v>
      </c>
      <c r="H503" s="48" t="str">
        <f>IFERROR(VLOOKUP(C503,Sheet7!E:O,11,0),"")</f>
        <v xml:space="preserve">  25m 平泳ぎ</v>
      </c>
    </row>
    <row r="504" spans="3:8" x14ac:dyDescent="0.15">
      <c r="C504" s="24">
        <f t="shared" si="14"/>
        <v>1356</v>
      </c>
      <c r="D504" s="32">
        <f>IFERROR(テーブル_Swim014[[#This Row],[選手番号]],"")</f>
        <v>1356</v>
      </c>
      <c r="E504" s="28" t="str">
        <f>IFERROR(VLOOKUP(C504,Sheet3!A:H,8,0),"")</f>
        <v xml:space="preserve">南海DC          </v>
      </c>
      <c r="F504" s="29" t="str">
        <f t="shared" si="15"/>
        <v xml:space="preserve">青木　羚良  </v>
      </c>
      <c r="G504" s="30" t="str">
        <f>IFERROR(VLOOKUP(C504,Sheet3!A:H,3,0),"")</f>
        <v xml:space="preserve">青木　羚良                    </v>
      </c>
      <c r="H504" s="48" t="str">
        <f>IFERROR(VLOOKUP(C504,Sheet7!E:O,11,0),"")</f>
        <v xml:space="preserve">  50m 自由形</v>
      </c>
    </row>
    <row r="505" spans="3:8" x14ac:dyDescent="0.15">
      <c r="C505" s="24">
        <f t="shared" si="14"/>
        <v>1357</v>
      </c>
      <c r="D505" s="32">
        <f>IFERROR(テーブル_Swim014[[#This Row],[選手番号]],"")</f>
        <v>1357</v>
      </c>
      <c r="E505" s="28" t="str">
        <f>IFERROR(VLOOKUP(C505,Sheet3!A:H,8,0),"")</f>
        <v xml:space="preserve">南海DC          </v>
      </c>
      <c r="F505" s="29" t="str">
        <f t="shared" si="15"/>
        <v xml:space="preserve">白石優芽華  </v>
      </c>
      <c r="G505" s="30" t="str">
        <f>IFERROR(VLOOKUP(C505,Sheet3!A:H,3,0),"")</f>
        <v xml:space="preserve">白石優芽華                    </v>
      </c>
      <c r="H505" s="48" t="str">
        <f>IFERROR(VLOOKUP(C505,Sheet7!E:O,11,0),"")</f>
        <v xml:space="preserve">  25m 背泳ぎ</v>
      </c>
    </row>
    <row r="506" spans="3:8" x14ac:dyDescent="0.15">
      <c r="C506" s="24">
        <f t="shared" si="14"/>
        <v>1358</v>
      </c>
      <c r="D506" s="32">
        <f>IFERROR(テーブル_Swim014[[#This Row],[選手番号]],"")</f>
        <v>1358</v>
      </c>
      <c r="E506" s="28" t="str">
        <f>IFERROR(VLOOKUP(C506,Sheet3!A:H,8,0),"")</f>
        <v xml:space="preserve">南海DC          </v>
      </c>
      <c r="F506" s="29" t="str">
        <f t="shared" si="15"/>
        <v xml:space="preserve">白石優芽華  </v>
      </c>
      <c r="G506" s="30" t="str">
        <f>IFERROR(VLOOKUP(C506,Sheet3!A:H,3,0),"")</f>
        <v xml:space="preserve">白石優芽華                    </v>
      </c>
      <c r="H506" s="48" t="str">
        <f>IFERROR(VLOOKUP(C506,Sheet7!E:O,11,0),"")</f>
        <v xml:space="preserve">  25m 自由形</v>
      </c>
    </row>
    <row r="507" spans="3:8" x14ac:dyDescent="0.15">
      <c r="C507" s="24">
        <f t="shared" si="14"/>
        <v>1359</v>
      </c>
      <c r="D507" s="32">
        <f>IFERROR(テーブル_Swim014[[#This Row],[選手番号]],"")</f>
        <v>1359</v>
      </c>
      <c r="E507" s="28" t="str">
        <f>IFERROR(VLOOKUP(C507,Sheet3!A:H,8,0),"")</f>
        <v xml:space="preserve">南海DC          </v>
      </c>
      <c r="F507" s="29" t="str">
        <f t="shared" si="15"/>
        <v xml:space="preserve">白石優芽華  </v>
      </c>
      <c r="G507" s="30" t="str">
        <f>IFERROR(VLOOKUP(C507,Sheet3!A:H,3,0),"")</f>
        <v xml:space="preserve">白石優芽華                    </v>
      </c>
      <c r="H507" s="48" t="str">
        <f>IFERROR(VLOOKUP(C507,Sheet7!E:O,11,0),"")</f>
        <v xml:space="preserve">  50m 背泳ぎ</v>
      </c>
    </row>
    <row r="508" spans="3:8" x14ac:dyDescent="0.15">
      <c r="C508" s="24">
        <f t="shared" si="14"/>
        <v>1360</v>
      </c>
      <c r="D508" s="32">
        <f>IFERROR(テーブル_Swim014[[#This Row],[選手番号]],"")</f>
        <v>1360</v>
      </c>
      <c r="E508" s="28" t="str">
        <f>IFERROR(VLOOKUP(C508,Sheet3!A:H,8,0),"")</f>
        <v xml:space="preserve">南海DC          </v>
      </c>
      <c r="F508" s="29" t="str">
        <f t="shared" si="15"/>
        <v xml:space="preserve">白石穂乃花  </v>
      </c>
      <c r="G508" s="30" t="str">
        <f>IFERROR(VLOOKUP(C508,Sheet3!A:H,3,0),"")</f>
        <v xml:space="preserve">白石穂乃花                    </v>
      </c>
      <c r="H508" s="48" t="str">
        <f>IFERROR(VLOOKUP(C508,Sheet7!E:O,11,0),"")</f>
        <v xml:space="preserve">  50m 背泳ぎ</v>
      </c>
    </row>
    <row r="509" spans="3:8" x14ac:dyDescent="0.15">
      <c r="C509" s="24">
        <f t="shared" si="14"/>
        <v>1361</v>
      </c>
      <c r="D509" s="32">
        <f>IFERROR(テーブル_Swim014[[#This Row],[選手番号]],"")</f>
        <v>1361</v>
      </c>
      <c r="E509" s="28" t="str">
        <f>IFERROR(VLOOKUP(C509,Sheet3!A:H,8,0),"")</f>
        <v xml:space="preserve">南海DC          </v>
      </c>
      <c r="F509" s="29" t="str">
        <f t="shared" si="15"/>
        <v xml:space="preserve">白石穂乃花  </v>
      </c>
      <c r="G509" s="30" t="str">
        <f>IFERROR(VLOOKUP(C509,Sheet3!A:H,3,0),"")</f>
        <v xml:space="preserve">白石穂乃花                    </v>
      </c>
      <c r="H509" s="48" t="str">
        <f>IFERROR(VLOOKUP(C509,Sheet7!E:O,11,0),"")</f>
        <v xml:space="preserve">  50m 自由形</v>
      </c>
    </row>
    <row r="510" spans="3:8" x14ac:dyDescent="0.15">
      <c r="C510" s="24">
        <f t="shared" si="14"/>
        <v>1362</v>
      </c>
      <c r="D510" s="32">
        <f>IFERROR(テーブル_Swim014[[#This Row],[選手番号]],"")</f>
        <v>1362</v>
      </c>
      <c r="E510" s="28" t="str">
        <f>IFERROR(VLOOKUP(C510,Sheet3!A:H,8,0),"")</f>
        <v xml:space="preserve">南海DC          </v>
      </c>
      <c r="F510" s="29" t="str">
        <f t="shared" si="15"/>
        <v xml:space="preserve">白石穂乃花  </v>
      </c>
      <c r="G510" s="30" t="str">
        <f>IFERROR(VLOOKUP(C510,Sheet3!A:H,3,0),"")</f>
        <v xml:space="preserve">白石穂乃花                    </v>
      </c>
      <c r="H510" s="48" t="str">
        <f>IFERROR(VLOOKUP(C510,Sheet7!E:O,11,0),"")</f>
        <v xml:space="preserve"> 200m 個人メドレー</v>
      </c>
    </row>
    <row r="511" spans="3:8" x14ac:dyDescent="0.15">
      <c r="C511" s="24">
        <f t="shared" si="14"/>
        <v>1363</v>
      </c>
      <c r="D511" s="32">
        <f>IFERROR(テーブル_Swim014[[#This Row],[選手番号]],"")</f>
        <v>1363</v>
      </c>
      <c r="E511" s="28" t="str">
        <f>IFERROR(VLOOKUP(C511,Sheet3!A:H,8,0),"")</f>
        <v xml:space="preserve">南海DC          </v>
      </c>
      <c r="F511" s="29" t="str">
        <f t="shared" si="15"/>
        <v xml:space="preserve">白石穂乃花  </v>
      </c>
      <c r="G511" s="30" t="str">
        <f>IFERROR(VLOOKUP(C511,Sheet3!A:H,3,0),"")</f>
        <v xml:space="preserve">白石穂乃花                    </v>
      </c>
      <c r="H511" s="48" t="str">
        <f>IFERROR(VLOOKUP(C511,Sheet7!E:O,11,0),"")</f>
        <v xml:space="preserve"> 100m 背泳ぎ</v>
      </c>
    </row>
    <row r="512" spans="3:8" x14ac:dyDescent="0.15">
      <c r="C512" s="24">
        <f t="shared" si="14"/>
        <v>1364</v>
      </c>
      <c r="D512" s="32">
        <f>IFERROR(テーブル_Swim014[[#This Row],[選手番号]],"")</f>
        <v>1364</v>
      </c>
      <c r="E512" s="28" t="str">
        <f>IFERROR(VLOOKUP(C512,Sheet3!A:H,8,0),"")</f>
        <v xml:space="preserve">南海DC          </v>
      </c>
      <c r="F512" s="29" t="str">
        <f t="shared" si="15"/>
        <v xml:space="preserve">渡部　愛梨  </v>
      </c>
      <c r="G512" s="30" t="str">
        <f>IFERROR(VLOOKUP(C512,Sheet3!A:H,3,0),"")</f>
        <v xml:space="preserve">渡部　愛梨                    </v>
      </c>
      <c r="H512" s="48" t="str">
        <f>IFERROR(VLOOKUP(C512,Sheet7!E:O,11,0),"")</f>
        <v xml:space="preserve">  50m 背泳ぎ</v>
      </c>
    </row>
    <row r="513" spans="3:8" x14ac:dyDescent="0.15">
      <c r="C513" s="24">
        <f t="shared" si="14"/>
        <v>1365</v>
      </c>
      <c r="D513" s="32">
        <f>IFERROR(テーブル_Swim014[[#This Row],[選手番号]],"")</f>
        <v>1365</v>
      </c>
      <c r="E513" s="28" t="str">
        <f>IFERROR(VLOOKUP(C513,Sheet3!A:H,8,0),"")</f>
        <v xml:space="preserve">南海DC          </v>
      </c>
      <c r="F513" s="29" t="str">
        <f t="shared" si="15"/>
        <v xml:space="preserve">渡部　愛梨  </v>
      </c>
      <c r="G513" s="30" t="str">
        <f>IFERROR(VLOOKUP(C513,Sheet3!A:H,3,0),"")</f>
        <v xml:space="preserve">渡部　愛梨                    </v>
      </c>
      <c r="H513" s="48" t="str">
        <f>IFERROR(VLOOKUP(C513,Sheet7!E:O,11,0),"")</f>
        <v xml:space="preserve">  50m 平泳ぎ</v>
      </c>
    </row>
    <row r="514" spans="3:8" x14ac:dyDescent="0.15">
      <c r="C514" s="24">
        <f t="shared" ref="C514:C577" si="16">IF(AND(D514=""),"",D514)</f>
        <v>1366</v>
      </c>
      <c r="D514" s="32">
        <f>IFERROR(テーブル_Swim014[[#This Row],[選手番号]],"")</f>
        <v>1366</v>
      </c>
      <c r="E514" s="28" t="str">
        <f>IFERROR(VLOOKUP(C514,Sheet3!A:H,8,0),"")</f>
        <v xml:space="preserve">南海DC          </v>
      </c>
      <c r="F514" s="29" t="str">
        <f t="shared" ref="F514:F577" si="17">MID(G514,1,7)</f>
        <v xml:space="preserve">渡部　愛梨  </v>
      </c>
      <c r="G514" s="30" t="str">
        <f>IFERROR(VLOOKUP(C514,Sheet3!A:H,3,0),"")</f>
        <v xml:space="preserve">渡部　愛梨                    </v>
      </c>
      <c r="H514" s="48" t="str">
        <f>IFERROR(VLOOKUP(C514,Sheet7!E:O,11,0),"")</f>
        <v xml:space="preserve">  50m 自由形</v>
      </c>
    </row>
    <row r="515" spans="3:8" x14ac:dyDescent="0.15">
      <c r="C515" s="24">
        <f t="shared" si="16"/>
        <v>1367</v>
      </c>
      <c r="D515" s="32">
        <f>IFERROR(テーブル_Swim014[[#This Row],[選手番号]],"")</f>
        <v>1367</v>
      </c>
      <c r="E515" s="28" t="str">
        <f>IFERROR(VLOOKUP(C515,Sheet3!A:H,8,0),"")</f>
        <v xml:space="preserve">南海DC          </v>
      </c>
      <c r="F515" s="29" t="str">
        <f t="shared" si="17"/>
        <v xml:space="preserve">渡部　愛望  </v>
      </c>
      <c r="G515" s="30" t="str">
        <f>IFERROR(VLOOKUP(C515,Sheet3!A:H,3,0),"")</f>
        <v xml:space="preserve">渡部　愛望                    </v>
      </c>
      <c r="H515" s="48" t="str">
        <f>IFERROR(VLOOKUP(C515,Sheet7!E:O,11,0),"")</f>
        <v xml:space="preserve">  25m 平泳ぎ</v>
      </c>
    </row>
    <row r="516" spans="3:8" x14ac:dyDescent="0.15">
      <c r="C516" s="24">
        <f t="shared" si="16"/>
        <v>1368</v>
      </c>
      <c r="D516" s="32">
        <f>IFERROR(テーブル_Swim014[[#This Row],[選手番号]],"")</f>
        <v>1368</v>
      </c>
      <c r="E516" s="28" t="str">
        <f>IFERROR(VLOOKUP(C516,Sheet3!A:H,8,0),"")</f>
        <v xml:space="preserve">南海DC          </v>
      </c>
      <c r="F516" s="29" t="str">
        <f t="shared" si="17"/>
        <v xml:space="preserve">渡部　愛望  </v>
      </c>
      <c r="G516" s="30" t="str">
        <f>IFERROR(VLOOKUP(C516,Sheet3!A:H,3,0),"")</f>
        <v xml:space="preserve">渡部　愛望                    </v>
      </c>
      <c r="H516" s="48" t="str">
        <f>IFERROR(VLOOKUP(C516,Sheet7!E:O,11,0),"")</f>
        <v xml:space="preserve">  50m 背泳ぎ</v>
      </c>
    </row>
    <row r="517" spans="3:8" x14ac:dyDescent="0.15">
      <c r="C517" s="24">
        <f t="shared" si="16"/>
        <v>1369</v>
      </c>
      <c r="D517" s="32">
        <f>IFERROR(テーブル_Swim014[[#This Row],[選手番号]],"")</f>
        <v>1369</v>
      </c>
      <c r="E517" s="28" t="str">
        <f>IFERROR(VLOOKUP(C517,Sheet3!A:H,8,0),"")</f>
        <v xml:space="preserve">南海DC          </v>
      </c>
      <c r="F517" s="29" t="str">
        <f t="shared" si="17"/>
        <v xml:space="preserve">中山　優南  </v>
      </c>
      <c r="G517" s="30" t="str">
        <f>IFERROR(VLOOKUP(C517,Sheet3!A:H,3,0),"")</f>
        <v xml:space="preserve">中山　優南                    </v>
      </c>
      <c r="H517" s="48" t="str">
        <f>IFERROR(VLOOKUP(C517,Sheet7!E:O,11,0),"")</f>
        <v xml:space="preserve"> 200m 個人メドレー</v>
      </c>
    </row>
    <row r="518" spans="3:8" x14ac:dyDescent="0.15">
      <c r="C518" s="24">
        <f t="shared" si="16"/>
        <v>1370</v>
      </c>
      <c r="D518" s="32">
        <f>IFERROR(テーブル_Swim014[[#This Row],[選手番号]],"")</f>
        <v>1370</v>
      </c>
      <c r="E518" s="28" t="str">
        <f>IFERROR(VLOOKUP(C518,Sheet3!A:H,8,0),"")</f>
        <v xml:space="preserve">南海DC          </v>
      </c>
      <c r="F518" s="29" t="str">
        <f t="shared" si="17"/>
        <v xml:space="preserve">中山　優南  </v>
      </c>
      <c r="G518" s="30" t="str">
        <f>IFERROR(VLOOKUP(C518,Sheet3!A:H,3,0),"")</f>
        <v xml:space="preserve">中山　優南                    </v>
      </c>
      <c r="H518" s="48" t="str">
        <f>IFERROR(VLOOKUP(C518,Sheet7!E:O,11,0),"")</f>
        <v xml:space="preserve">  50m 自由形</v>
      </c>
    </row>
    <row r="519" spans="3:8" x14ac:dyDescent="0.15">
      <c r="C519" s="24">
        <f t="shared" si="16"/>
        <v>1371</v>
      </c>
      <c r="D519" s="32">
        <f>IFERROR(テーブル_Swim014[[#This Row],[選手番号]],"")</f>
        <v>1371</v>
      </c>
      <c r="E519" s="28" t="str">
        <f>IFERROR(VLOOKUP(C519,Sheet3!A:H,8,0),"")</f>
        <v xml:space="preserve">南海DC          </v>
      </c>
      <c r="F519" s="29" t="str">
        <f t="shared" si="17"/>
        <v xml:space="preserve">中山　優南  </v>
      </c>
      <c r="G519" s="30" t="str">
        <f>IFERROR(VLOOKUP(C519,Sheet3!A:H,3,0),"")</f>
        <v xml:space="preserve">中山　優南                    </v>
      </c>
      <c r="H519" s="48" t="str">
        <f>IFERROR(VLOOKUP(C519,Sheet7!E:O,11,0),"")</f>
        <v xml:space="preserve"> 100m 平泳ぎ</v>
      </c>
    </row>
    <row r="520" spans="3:8" x14ac:dyDescent="0.15">
      <c r="C520" s="24">
        <f t="shared" si="16"/>
        <v>1372</v>
      </c>
      <c r="D520" s="32">
        <f>IFERROR(テーブル_Swim014[[#This Row],[選手番号]],"")</f>
        <v>1372</v>
      </c>
      <c r="E520" s="28" t="str">
        <f>IFERROR(VLOOKUP(C520,Sheet3!A:H,8,0),"")</f>
        <v>南海DC</v>
      </c>
      <c r="F520" s="29" t="str">
        <f t="shared" si="17"/>
        <v>山下　　華</v>
      </c>
      <c r="G520" s="30" t="str">
        <f>IFERROR(VLOOKUP(C520,Sheet3!A:H,3,0),"")</f>
        <v>山下　　華</v>
      </c>
      <c r="H520" s="48" t="str">
        <f>IFERROR(VLOOKUP(C520,Sheet7!E:O,11,0),"")</f>
        <v xml:space="preserve">  25m 自由形</v>
      </c>
    </row>
    <row r="521" spans="3:8" x14ac:dyDescent="0.15">
      <c r="C521" s="24">
        <f t="shared" si="16"/>
        <v>1373</v>
      </c>
      <c r="D521" s="32">
        <f>IFERROR(テーブル_Swim014[[#This Row],[選手番号]],"")</f>
        <v>1373</v>
      </c>
      <c r="E521" s="28" t="str">
        <f>IFERROR(VLOOKUP(C521,Sheet3!A:H,8,0),"")</f>
        <v>南海DC</v>
      </c>
      <c r="F521" s="29" t="str">
        <f t="shared" si="17"/>
        <v>山下　　華</v>
      </c>
      <c r="G521" s="30" t="str">
        <f>IFERROR(VLOOKUP(C521,Sheet3!A:H,3,0),"")</f>
        <v>山下　　華</v>
      </c>
      <c r="H521" s="48" t="str">
        <f>IFERROR(VLOOKUP(C521,Sheet7!E:O,11,0),"")</f>
        <v xml:space="preserve">  25m 背泳ぎ</v>
      </c>
    </row>
    <row r="522" spans="3:8" x14ac:dyDescent="0.15">
      <c r="C522" s="24">
        <f t="shared" si="16"/>
        <v>1374</v>
      </c>
      <c r="D522" s="32">
        <f>IFERROR(テーブル_Swim014[[#This Row],[選手番号]],"")</f>
        <v>1374</v>
      </c>
      <c r="E522" s="28" t="str">
        <f>IFERROR(VLOOKUP(C522,Sheet3!A:H,8,0),"")</f>
        <v xml:space="preserve">南海DC          </v>
      </c>
      <c r="F522" s="29" t="str">
        <f t="shared" si="17"/>
        <v xml:space="preserve">渡部　莉央  </v>
      </c>
      <c r="G522" s="30" t="str">
        <f>IFERROR(VLOOKUP(C522,Sheet3!A:H,3,0),"")</f>
        <v xml:space="preserve">渡部　莉央                    </v>
      </c>
      <c r="H522" s="48" t="str">
        <f>IFERROR(VLOOKUP(C522,Sheet7!E:O,11,0),"")</f>
        <v xml:space="preserve"> 200m 個人メドレー</v>
      </c>
    </row>
    <row r="523" spans="3:8" x14ac:dyDescent="0.15">
      <c r="C523" s="24">
        <f t="shared" si="16"/>
        <v>1375</v>
      </c>
      <c r="D523" s="32">
        <f>IFERROR(テーブル_Swim014[[#This Row],[選手番号]],"")</f>
        <v>1375</v>
      </c>
      <c r="E523" s="28" t="str">
        <f>IFERROR(VLOOKUP(C523,Sheet3!A:H,8,0),"")</f>
        <v xml:space="preserve">南海DC          </v>
      </c>
      <c r="F523" s="29" t="str">
        <f t="shared" si="17"/>
        <v xml:space="preserve">渡部　莉央  </v>
      </c>
      <c r="G523" s="30" t="str">
        <f>IFERROR(VLOOKUP(C523,Sheet3!A:H,3,0),"")</f>
        <v xml:space="preserve">渡部　莉央                    </v>
      </c>
      <c r="H523" s="48" t="str">
        <f>IFERROR(VLOOKUP(C523,Sheet7!E:O,11,0),"")</f>
        <v xml:space="preserve">  50m 平泳ぎ</v>
      </c>
    </row>
    <row r="524" spans="3:8" x14ac:dyDescent="0.15">
      <c r="C524" s="24">
        <f t="shared" si="16"/>
        <v>1376</v>
      </c>
      <c r="D524" s="32">
        <f>IFERROR(テーブル_Swim014[[#This Row],[選手番号]],"")</f>
        <v>1376</v>
      </c>
      <c r="E524" s="28" t="str">
        <f>IFERROR(VLOOKUP(C524,Sheet3!A:H,8,0),"")</f>
        <v xml:space="preserve">南海DC          </v>
      </c>
      <c r="F524" s="29" t="str">
        <f t="shared" si="17"/>
        <v xml:space="preserve">渡部　莉央  </v>
      </c>
      <c r="G524" s="30" t="str">
        <f>IFERROR(VLOOKUP(C524,Sheet3!A:H,3,0),"")</f>
        <v xml:space="preserve">渡部　莉央                    </v>
      </c>
      <c r="H524" s="48" t="str">
        <f>IFERROR(VLOOKUP(C524,Sheet7!E:O,11,0),"")</f>
        <v xml:space="preserve">  50m 自由形</v>
      </c>
    </row>
    <row r="525" spans="3:8" x14ac:dyDescent="0.15">
      <c r="C525" s="24">
        <f t="shared" si="16"/>
        <v>1377</v>
      </c>
      <c r="D525" s="32">
        <f>IFERROR(テーブル_Swim014[[#This Row],[選手番号]],"")</f>
        <v>1377</v>
      </c>
      <c r="E525" s="28" t="str">
        <f>IFERROR(VLOOKUP(C525,Sheet3!A:H,8,0),"")</f>
        <v xml:space="preserve">南海DC          </v>
      </c>
      <c r="F525" s="29" t="str">
        <f t="shared" si="17"/>
        <v xml:space="preserve">大西　真麻  </v>
      </c>
      <c r="G525" s="30" t="str">
        <f>IFERROR(VLOOKUP(C525,Sheet3!A:H,3,0),"")</f>
        <v xml:space="preserve">大西　真麻                    </v>
      </c>
      <c r="H525" s="48" t="str">
        <f>IFERROR(VLOOKUP(C525,Sheet7!E:O,11,0),"")</f>
        <v xml:space="preserve">  50m 背泳ぎ</v>
      </c>
    </row>
    <row r="526" spans="3:8" x14ac:dyDescent="0.15">
      <c r="C526" s="24">
        <f t="shared" si="16"/>
        <v>1378</v>
      </c>
      <c r="D526" s="32">
        <f>IFERROR(テーブル_Swim014[[#This Row],[選手番号]],"")</f>
        <v>1378</v>
      </c>
      <c r="E526" s="28" t="str">
        <f>IFERROR(VLOOKUP(C526,Sheet3!A:H,8,0),"")</f>
        <v xml:space="preserve">南海DC          </v>
      </c>
      <c r="F526" s="29" t="str">
        <f t="shared" si="17"/>
        <v xml:space="preserve">大西　真麻  </v>
      </c>
      <c r="G526" s="30" t="str">
        <f>IFERROR(VLOOKUP(C526,Sheet3!A:H,3,0),"")</f>
        <v xml:space="preserve">大西　真麻                    </v>
      </c>
      <c r="H526" s="48" t="str">
        <f>IFERROR(VLOOKUP(C526,Sheet7!E:O,11,0),"")</f>
        <v xml:space="preserve">  50m 自由形</v>
      </c>
    </row>
    <row r="527" spans="3:8" x14ac:dyDescent="0.15">
      <c r="C527" s="24">
        <f t="shared" si="16"/>
        <v>1379</v>
      </c>
      <c r="D527" s="32">
        <f>IFERROR(テーブル_Swim014[[#This Row],[選手番号]],"")</f>
        <v>1379</v>
      </c>
      <c r="E527" s="28" t="str">
        <f>IFERROR(VLOOKUP(C527,Sheet3!A:H,8,0),"")</f>
        <v xml:space="preserve">南海DC          </v>
      </c>
      <c r="F527" s="29" t="str">
        <f t="shared" si="17"/>
        <v xml:space="preserve">田中　文菜  </v>
      </c>
      <c r="G527" s="30" t="str">
        <f>IFERROR(VLOOKUP(C527,Sheet3!A:H,3,0),"")</f>
        <v xml:space="preserve">田中　文菜                    </v>
      </c>
      <c r="H527" s="48" t="str">
        <f>IFERROR(VLOOKUP(C527,Sheet7!E:O,11,0),"")</f>
        <v xml:space="preserve">  50m 自由形</v>
      </c>
    </row>
    <row r="528" spans="3:8" x14ac:dyDescent="0.15">
      <c r="C528" s="24">
        <f t="shared" si="16"/>
        <v>1380</v>
      </c>
      <c r="D528" s="32">
        <f>IFERROR(テーブル_Swim014[[#This Row],[選手番号]],"")</f>
        <v>1380</v>
      </c>
      <c r="E528" s="28" t="str">
        <f>IFERROR(VLOOKUP(C528,Sheet3!A:H,8,0),"")</f>
        <v xml:space="preserve">南海DC          </v>
      </c>
      <c r="F528" s="29" t="str">
        <f t="shared" si="17"/>
        <v xml:space="preserve">乗松　菜友  </v>
      </c>
      <c r="G528" s="30" t="str">
        <f>IFERROR(VLOOKUP(C528,Sheet3!A:H,3,0),"")</f>
        <v xml:space="preserve">乗松　菜友                    </v>
      </c>
      <c r="H528" s="48" t="str">
        <f>IFERROR(VLOOKUP(C528,Sheet7!E:O,11,0),"")</f>
        <v xml:space="preserve">  50m 自由形</v>
      </c>
    </row>
    <row r="529" spans="3:8" x14ac:dyDescent="0.15">
      <c r="C529" s="24">
        <f t="shared" si="16"/>
        <v>1381</v>
      </c>
      <c r="D529" s="32">
        <f>IFERROR(テーブル_Swim014[[#This Row],[選手番号]],"")</f>
        <v>1381</v>
      </c>
      <c r="E529" s="28" t="str">
        <f>IFERROR(VLOOKUP(C529,Sheet3!A:H,8,0),"")</f>
        <v xml:space="preserve">南海DC          </v>
      </c>
      <c r="F529" s="29" t="str">
        <f t="shared" si="17"/>
        <v xml:space="preserve">西岡　颯大  </v>
      </c>
      <c r="G529" s="30" t="str">
        <f>IFERROR(VLOOKUP(C529,Sheet3!A:H,3,0),"")</f>
        <v xml:space="preserve">西岡　颯大                    </v>
      </c>
      <c r="H529" s="48" t="str">
        <f>IFERROR(VLOOKUP(C529,Sheet7!E:O,11,0),"")</f>
        <v xml:space="preserve"> 100m 自由形</v>
      </c>
    </row>
    <row r="530" spans="3:8" x14ac:dyDescent="0.15">
      <c r="C530" s="24">
        <f t="shared" si="16"/>
        <v>1382</v>
      </c>
      <c r="D530" s="32">
        <f>IFERROR(テーブル_Swim014[[#This Row],[選手番号]],"")</f>
        <v>1382</v>
      </c>
      <c r="E530" s="28" t="str">
        <f>IFERROR(VLOOKUP(C530,Sheet3!A:H,8,0),"")</f>
        <v xml:space="preserve">南海DC          </v>
      </c>
      <c r="F530" s="29" t="str">
        <f t="shared" si="17"/>
        <v xml:space="preserve">西岡　颯大  </v>
      </c>
      <c r="G530" s="30" t="str">
        <f>IFERROR(VLOOKUP(C530,Sheet3!A:H,3,0),"")</f>
        <v xml:space="preserve">西岡　颯大                    </v>
      </c>
      <c r="H530" s="48" t="str">
        <f>IFERROR(VLOOKUP(C530,Sheet7!E:O,11,0),"")</f>
        <v xml:space="preserve"> 200m 個人メドレー</v>
      </c>
    </row>
    <row r="531" spans="3:8" x14ac:dyDescent="0.15">
      <c r="C531" s="24">
        <f t="shared" si="16"/>
        <v>1383</v>
      </c>
      <c r="D531" s="32">
        <f>IFERROR(テーブル_Swim014[[#This Row],[選手番号]],"")</f>
        <v>1383</v>
      </c>
      <c r="E531" s="28" t="str">
        <f>IFERROR(VLOOKUP(C531,Sheet3!A:H,8,0),"")</f>
        <v xml:space="preserve">南海DC          </v>
      </c>
      <c r="F531" s="29" t="str">
        <f t="shared" si="17"/>
        <v xml:space="preserve">越智　晴輝  </v>
      </c>
      <c r="G531" s="30" t="str">
        <f>IFERROR(VLOOKUP(C531,Sheet3!A:H,3,0),"")</f>
        <v xml:space="preserve">越智　晴輝                    </v>
      </c>
      <c r="H531" s="48" t="str">
        <f>IFERROR(VLOOKUP(C531,Sheet7!E:O,11,0),"")</f>
        <v xml:space="preserve"> 100m 自由形</v>
      </c>
    </row>
    <row r="532" spans="3:8" x14ac:dyDescent="0.15">
      <c r="C532" s="24">
        <f t="shared" si="16"/>
        <v>1384</v>
      </c>
      <c r="D532" s="32">
        <f>IFERROR(テーブル_Swim014[[#This Row],[選手番号]],"")</f>
        <v>1384</v>
      </c>
      <c r="E532" s="28" t="str">
        <f>IFERROR(VLOOKUP(C532,Sheet3!A:H,8,0),"")</f>
        <v xml:space="preserve">南海DC          </v>
      </c>
      <c r="F532" s="29" t="str">
        <f t="shared" si="17"/>
        <v xml:space="preserve">越智　晴輝  </v>
      </c>
      <c r="G532" s="30" t="str">
        <f>IFERROR(VLOOKUP(C532,Sheet3!A:H,3,0),"")</f>
        <v xml:space="preserve">越智　晴輝                    </v>
      </c>
      <c r="H532" s="48" t="str">
        <f>IFERROR(VLOOKUP(C532,Sheet7!E:O,11,0),"")</f>
        <v xml:space="preserve">  50m 平泳ぎ</v>
      </c>
    </row>
    <row r="533" spans="3:8" x14ac:dyDescent="0.15">
      <c r="C533" s="24">
        <f t="shared" si="16"/>
        <v>1385</v>
      </c>
      <c r="D533" s="32">
        <f>IFERROR(テーブル_Swim014[[#This Row],[選手番号]],"")</f>
        <v>1385</v>
      </c>
      <c r="E533" s="28" t="str">
        <f>IFERROR(VLOOKUP(C533,Sheet3!A:H,8,0),"")</f>
        <v xml:space="preserve">南海DC          </v>
      </c>
      <c r="F533" s="29" t="str">
        <f t="shared" si="17"/>
        <v xml:space="preserve">玉井　悠亜  </v>
      </c>
      <c r="G533" s="30" t="str">
        <f>IFERROR(VLOOKUP(C533,Sheet3!A:H,3,0),"")</f>
        <v xml:space="preserve">玉井　悠亜                    </v>
      </c>
      <c r="H533" s="48" t="str">
        <f>IFERROR(VLOOKUP(C533,Sheet7!E:O,11,0),"")</f>
        <v xml:space="preserve">  50m バタフライ</v>
      </c>
    </row>
    <row r="534" spans="3:8" x14ac:dyDescent="0.15">
      <c r="C534" s="24">
        <f t="shared" si="16"/>
        <v>1386</v>
      </c>
      <c r="D534" s="32">
        <f>IFERROR(テーブル_Swim014[[#This Row],[選手番号]],"")</f>
        <v>1386</v>
      </c>
      <c r="E534" s="28" t="str">
        <f>IFERROR(VLOOKUP(C534,Sheet3!A:H,8,0),"")</f>
        <v xml:space="preserve">南海DC          </v>
      </c>
      <c r="F534" s="29" t="str">
        <f t="shared" si="17"/>
        <v xml:space="preserve">玉井　悠亜  </v>
      </c>
      <c r="G534" s="30" t="str">
        <f>IFERROR(VLOOKUP(C534,Sheet3!A:H,3,0),"")</f>
        <v xml:space="preserve">玉井　悠亜                    </v>
      </c>
      <c r="H534" s="48" t="str">
        <f>IFERROR(VLOOKUP(C534,Sheet7!E:O,11,0),"")</f>
        <v xml:space="preserve"> 200m 個人メドレー</v>
      </c>
    </row>
    <row r="535" spans="3:8" x14ac:dyDescent="0.15">
      <c r="C535" s="24">
        <f t="shared" si="16"/>
        <v>1387</v>
      </c>
      <c r="D535" s="32">
        <f>IFERROR(テーブル_Swim014[[#This Row],[選手番号]],"")</f>
        <v>1387</v>
      </c>
      <c r="E535" s="28" t="str">
        <f>IFERROR(VLOOKUP(C535,Sheet3!A:H,8,0),"")</f>
        <v xml:space="preserve">南海DC          </v>
      </c>
      <c r="F535" s="29" t="str">
        <f t="shared" si="17"/>
        <v xml:space="preserve">久保　陽希  </v>
      </c>
      <c r="G535" s="30" t="str">
        <f>IFERROR(VLOOKUP(C535,Sheet3!A:H,3,0),"")</f>
        <v xml:space="preserve">久保　陽希                    </v>
      </c>
      <c r="H535" s="48" t="str">
        <f>IFERROR(VLOOKUP(C535,Sheet7!E:O,11,0),"")</f>
        <v xml:space="preserve">  50m バタフライ</v>
      </c>
    </row>
    <row r="536" spans="3:8" x14ac:dyDescent="0.15">
      <c r="C536" s="24">
        <f t="shared" si="16"/>
        <v>1388</v>
      </c>
      <c r="D536" s="32">
        <f>IFERROR(テーブル_Swim014[[#This Row],[選手番号]],"")</f>
        <v>1388</v>
      </c>
      <c r="E536" s="28" t="str">
        <f>IFERROR(VLOOKUP(C536,Sheet3!A:H,8,0),"")</f>
        <v xml:space="preserve">南海DC          </v>
      </c>
      <c r="F536" s="29" t="str">
        <f t="shared" si="17"/>
        <v xml:space="preserve">久保　陽希  </v>
      </c>
      <c r="G536" s="30" t="str">
        <f>IFERROR(VLOOKUP(C536,Sheet3!A:H,3,0),"")</f>
        <v xml:space="preserve">久保　陽希                    </v>
      </c>
      <c r="H536" s="48" t="str">
        <f>IFERROR(VLOOKUP(C536,Sheet7!E:O,11,0),"")</f>
        <v xml:space="preserve">  50m 平泳ぎ</v>
      </c>
    </row>
    <row r="537" spans="3:8" x14ac:dyDescent="0.15">
      <c r="C537" s="24">
        <f t="shared" si="16"/>
        <v>1389</v>
      </c>
      <c r="D537" s="32">
        <f>IFERROR(テーブル_Swim014[[#This Row],[選手番号]],"")</f>
        <v>1389</v>
      </c>
      <c r="E537" s="28" t="str">
        <f>IFERROR(VLOOKUP(C537,Sheet3!A:H,8,0),"")</f>
        <v xml:space="preserve">南海DC          </v>
      </c>
      <c r="F537" s="29" t="str">
        <f t="shared" si="17"/>
        <v xml:space="preserve">宮内啓士郎  </v>
      </c>
      <c r="G537" s="30" t="str">
        <f>IFERROR(VLOOKUP(C537,Sheet3!A:H,3,0),"")</f>
        <v xml:space="preserve">宮内啓士郎                    </v>
      </c>
      <c r="H537" s="48" t="str">
        <f>IFERROR(VLOOKUP(C537,Sheet7!E:O,11,0),"")</f>
        <v xml:space="preserve"> 200m 平泳ぎ</v>
      </c>
    </row>
    <row r="538" spans="3:8" x14ac:dyDescent="0.15">
      <c r="C538" s="24">
        <f t="shared" si="16"/>
        <v>1390</v>
      </c>
      <c r="D538" s="32">
        <f>IFERROR(テーブル_Swim014[[#This Row],[選手番号]],"")</f>
        <v>1390</v>
      </c>
      <c r="E538" s="28" t="str">
        <f>IFERROR(VLOOKUP(C538,Sheet3!A:H,8,0),"")</f>
        <v xml:space="preserve">南海DC          </v>
      </c>
      <c r="F538" s="29" t="str">
        <f t="shared" si="17"/>
        <v xml:space="preserve">宮内啓士郎  </v>
      </c>
      <c r="G538" s="30" t="str">
        <f>IFERROR(VLOOKUP(C538,Sheet3!A:H,3,0),"")</f>
        <v xml:space="preserve">宮内啓士郎                    </v>
      </c>
      <c r="H538" s="48" t="str">
        <f>IFERROR(VLOOKUP(C538,Sheet7!E:O,11,0),"")</f>
        <v xml:space="preserve"> 200m 個人メドレー</v>
      </c>
    </row>
    <row r="539" spans="3:8" x14ac:dyDescent="0.15">
      <c r="C539" s="24">
        <f t="shared" si="16"/>
        <v>1391</v>
      </c>
      <c r="D539" s="32">
        <f>IFERROR(テーブル_Swim014[[#This Row],[選手番号]],"")</f>
        <v>1391</v>
      </c>
      <c r="E539" s="28" t="str">
        <f>IFERROR(VLOOKUP(C539,Sheet3!A:H,8,0),"")</f>
        <v xml:space="preserve">南海DC          </v>
      </c>
      <c r="F539" s="29" t="str">
        <f t="shared" si="17"/>
        <v xml:space="preserve">宮内啓士郎  </v>
      </c>
      <c r="G539" s="30" t="str">
        <f>IFERROR(VLOOKUP(C539,Sheet3!A:H,3,0),"")</f>
        <v xml:space="preserve">宮内啓士郎                    </v>
      </c>
      <c r="H539" s="48" t="str">
        <f>IFERROR(VLOOKUP(C539,Sheet7!E:O,11,0),"")</f>
        <v xml:space="preserve"> 100m 平泳ぎ</v>
      </c>
    </row>
    <row r="540" spans="3:8" x14ac:dyDescent="0.15">
      <c r="C540" s="24">
        <f t="shared" si="16"/>
        <v>1392</v>
      </c>
      <c r="D540" s="32">
        <f>IFERROR(テーブル_Swim014[[#This Row],[選手番号]],"")</f>
        <v>1392</v>
      </c>
      <c r="E540" s="28" t="str">
        <f>IFERROR(VLOOKUP(C540,Sheet3!A:H,8,0),"")</f>
        <v xml:space="preserve">南海DC          </v>
      </c>
      <c r="F540" s="29" t="str">
        <f t="shared" si="17"/>
        <v xml:space="preserve">木下　悠斗  </v>
      </c>
      <c r="G540" s="30" t="str">
        <f>IFERROR(VLOOKUP(C540,Sheet3!A:H,3,0),"")</f>
        <v xml:space="preserve">木下　悠斗                    </v>
      </c>
      <c r="H540" s="48" t="str">
        <f>IFERROR(VLOOKUP(C540,Sheet7!E:O,11,0),"")</f>
        <v xml:space="preserve"> 100m 自由形</v>
      </c>
    </row>
    <row r="541" spans="3:8" x14ac:dyDescent="0.15">
      <c r="C541" s="24">
        <f t="shared" si="16"/>
        <v>1393</v>
      </c>
      <c r="D541" s="32">
        <f>IFERROR(テーブル_Swim014[[#This Row],[選手番号]],"")</f>
        <v>1393</v>
      </c>
      <c r="E541" s="28" t="str">
        <f>IFERROR(VLOOKUP(C541,Sheet3!A:H,8,0),"")</f>
        <v xml:space="preserve">南海DC          </v>
      </c>
      <c r="F541" s="29" t="str">
        <f t="shared" si="17"/>
        <v xml:space="preserve">木下　悠斗  </v>
      </c>
      <c r="G541" s="30" t="str">
        <f>IFERROR(VLOOKUP(C541,Sheet3!A:H,3,0),"")</f>
        <v xml:space="preserve">木下　悠斗                    </v>
      </c>
      <c r="H541" s="48" t="str">
        <f>IFERROR(VLOOKUP(C541,Sheet7!E:O,11,0),"")</f>
        <v xml:space="preserve">  50m 自由形</v>
      </c>
    </row>
    <row r="542" spans="3:8" x14ac:dyDescent="0.15">
      <c r="C542" s="24">
        <f t="shared" si="16"/>
        <v>1394</v>
      </c>
      <c r="D542" s="32">
        <f>IFERROR(テーブル_Swim014[[#This Row],[選手番号]],"")</f>
        <v>1394</v>
      </c>
      <c r="E542" s="28" t="str">
        <f>IFERROR(VLOOKUP(C542,Sheet3!A:H,8,0),"")</f>
        <v xml:space="preserve">南海DC          </v>
      </c>
      <c r="F542" s="29" t="str">
        <f t="shared" si="17"/>
        <v xml:space="preserve">松井　颯志  </v>
      </c>
      <c r="G542" s="30" t="str">
        <f>IFERROR(VLOOKUP(C542,Sheet3!A:H,3,0),"")</f>
        <v xml:space="preserve">松井　颯志                    </v>
      </c>
      <c r="H542" s="48" t="str">
        <f>IFERROR(VLOOKUP(C542,Sheet7!E:O,11,0),"")</f>
        <v xml:space="preserve">  50m 自由形</v>
      </c>
    </row>
    <row r="543" spans="3:8" x14ac:dyDescent="0.15">
      <c r="C543" s="24">
        <f t="shared" si="16"/>
        <v>1395</v>
      </c>
      <c r="D543" s="32">
        <f>IFERROR(テーブル_Swim014[[#This Row],[選手番号]],"")</f>
        <v>1395</v>
      </c>
      <c r="E543" s="28" t="str">
        <f>IFERROR(VLOOKUP(C543,Sheet3!A:H,8,0),"")</f>
        <v xml:space="preserve">南海DC          </v>
      </c>
      <c r="F543" s="29" t="str">
        <f t="shared" si="17"/>
        <v xml:space="preserve">松井　颯志  </v>
      </c>
      <c r="G543" s="30" t="str">
        <f>IFERROR(VLOOKUP(C543,Sheet3!A:H,3,0),"")</f>
        <v xml:space="preserve">松井　颯志                    </v>
      </c>
      <c r="H543" s="48" t="str">
        <f>IFERROR(VLOOKUP(C543,Sheet7!E:O,11,0),"")</f>
        <v xml:space="preserve">  50m バタフライ</v>
      </c>
    </row>
    <row r="544" spans="3:8" x14ac:dyDescent="0.15">
      <c r="C544" s="24">
        <f t="shared" si="16"/>
        <v>1396</v>
      </c>
      <c r="D544" s="32">
        <f>IFERROR(テーブル_Swim014[[#This Row],[選手番号]],"")</f>
        <v>1396</v>
      </c>
      <c r="E544" s="28" t="str">
        <f>IFERROR(VLOOKUP(C544,Sheet3!A:H,8,0),"")</f>
        <v xml:space="preserve">南海DC          </v>
      </c>
      <c r="F544" s="29" t="str">
        <f t="shared" si="17"/>
        <v xml:space="preserve">松井　颯志  </v>
      </c>
      <c r="G544" s="30" t="str">
        <f>IFERROR(VLOOKUP(C544,Sheet3!A:H,3,0),"")</f>
        <v xml:space="preserve">松井　颯志                    </v>
      </c>
      <c r="H544" s="48" t="str">
        <f>IFERROR(VLOOKUP(C544,Sheet7!E:O,11,0),"")</f>
        <v xml:space="preserve">  50m 背泳ぎ</v>
      </c>
    </row>
    <row r="545" spans="3:8" x14ac:dyDescent="0.15">
      <c r="C545" s="24">
        <f t="shared" si="16"/>
        <v>1397</v>
      </c>
      <c r="D545" s="32">
        <f>IFERROR(テーブル_Swim014[[#This Row],[選手番号]],"")</f>
        <v>1397</v>
      </c>
      <c r="E545" s="28" t="str">
        <f>IFERROR(VLOOKUP(C545,Sheet3!A:H,8,0),"")</f>
        <v xml:space="preserve">南海DC          </v>
      </c>
      <c r="F545" s="29" t="str">
        <f t="shared" si="17"/>
        <v xml:space="preserve">松井　颯志  </v>
      </c>
      <c r="G545" s="30" t="str">
        <f>IFERROR(VLOOKUP(C545,Sheet3!A:H,3,0),"")</f>
        <v xml:space="preserve">松井　颯志                    </v>
      </c>
      <c r="H545" s="48" t="str">
        <f>IFERROR(VLOOKUP(C545,Sheet7!E:O,11,0),"")</f>
        <v xml:space="preserve"> 100m 自由形</v>
      </c>
    </row>
    <row r="546" spans="3:8" x14ac:dyDescent="0.15">
      <c r="C546" s="24">
        <f t="shared" si="16"/>
        <v>1398</v>
      </c>
      <c r="D546" s="32">
        <f>IFERROR(テーブル_Swim014[[#This Row],[選手番号]],"")</f>
        <v>1398</v>
      </c>
      <c r="E546" s="28" t="str">
        <f>IFERROR(VLOOKUP(C546,Sheet3!A:H,8,0),"")</f>
        <v xml:space="preserve">南海DC          </v>
      </c>
      <c r="F546" s="29" t="str">
        <f t="shared" si="17"/>
        <v xml:space="preserve">大野孝太郎  </v>
      </c>
      <c r="G546" s="30" t="str">
        <f>IFERROR(VLOOKUP(C546,Sheet3!A:H,3,0),"")</f>
        <v xml:space="preserve">大野孝太郎                    </v>
      </c>
      <c r="H546" s="48" t="str">
        <f>IFERROR(VLOOKUP(C546,Sheet7!E:O,11,0),"")</f>
        <v xml:space="preserve">  50m 自由形</v>
      </c>
    </row>
    <row r="547" spans="3:8" x14ac:dyDescent="0.15">
      <c r="C547" s="24">
        <f t="shared" si="16"/>
        <v>1399</v>
      </c>
      <c r="D547" s="32">
        <f>IFERROR(テーブル_Swim014[[#This Row],[選手番号]],"")</f>
        <v>1399</v>
      </c>
      <c r="E547" s="28" t="str">
        <f>IFERROR(VLOOKUP(C547,Sheet3!A:H,8,0),"")</f>
        <v xml:space="preserve">南海DC          </v>
      </c>
      <c r="F547" s="29" t="str">
        <f t="shared" si="17"/>
        <v xml:space="preserve">大野孝太郎  </v>
      </c>
      <c r="G547" s="30" t="str">
        <f>IFERROR(VLOOKUP(C547,Sheet3!A:H,3,0),"")</f>
        <v xml:space="preserve">大野孝太郎                    </v>
      </c>
      <c r="H547" s="48" t="str">
        <f>IFERROR(VLOOKUP(C547,Sheet7!E:O,11,0),"")</f>
        <v xml:space="preserve"> 100m 自由形</v>
      </c>
    </row>
    <row r="548" spans="3:8" x14ac:dyDescent="0.15">
      <c r="C548" s="24">
        <f t="shared" si="16"/>
        <v>1400</v>
      </c>
      <c r="D548" s="32">
        <f>IFERROR(テーブル_Swim014[[#This Row],[選手番号]],"")</f>
        <v>1400</v>
      </c>
      <c r="E548" s="28" t="str">
        <f>IFERROR(VLOOKUP(C548,Sheet3!A:H,8,0),"")</f>
        <v xml:space="preserve">南海DC          </v>
      </c>
      <c r="F548" s="29" t="str">
        <f t="shared" si="17"/>
        <v xml:space="preserve">越智　翔優  </v>
      </c>
      <c r="G548" s="30" t="str">
        <f>IFERROR(VLOOKUP(C548,Sheet3!A:H,3,0),"")</f>
        <v xml:space="preserve">越智　翔優                    </v>
      </c>
      <c r="H548" s="48" t="str">
        <f>IFERROR(VLOOKUP(C548,Sheet7!E:O,11,0),"")</f>
        <v xml:space="preserve"> 100m 自由形</v>
      </c>
    </row>
    <row r="549" spans="3:8" x14ac:dyDescent="0.15">
      <c r="C549" s="24">
        <f t="shared" si="16"/>
        <v>1401</v>
      </c>
      <c r="D549" s="32">
        <f>IFERROR(テーブル_Swim014[[#This Row],[選手番号]],"")</f>
        <v>1401</v>
      </c>
      <c r="E549" s="28" t="str">
        <f>IFERROR(VLOOKUP(C549,Sheet3!A:H,8,0),"")</f>
        <v xml:space="preserve">南海DC          </v>
      </c>
      <c r="F549" s="29" t="str">
        <f t="shared" si="17"/>
        <v xml:space="preserve">越智　翔優  </v>
      </c>
      <c r="G549" s="30" t="str">
        <f>IFERROR(VLOOKUP(C549,Sheet3!A:H,3,0),"")</f>
        <v xml:space="preserve">越智　翔優                    </v>
      </c>
      <c r="H549" s="48" t="str">
        <f>IFERROR(VLOOKUP(C549,Sheet7!E:O,11,0),"")</f>
        <v xml:space="preserve">  50m 背泳ぎ</v>
      </c>
    </row>
    <row r="550" spans="3:8" x14ac:dyDescent="0.15">
      <c r="C550" s="24">
        <f t="shared" si="16"/>
        <v>1402</v>
      </c>
      <c r="D550" s="32">
        <f>IFERROR(テーブル_Swim014[[#This Row],[選手番号]],"")</f>
        <v>1402</v>
      </c>
      <c r="E550" s="28" t="str">
        <f>IFERROR(VLOOKUP(C550,Sheet3!A:H,8,0),"")</f>
        <v xml:space="preserve">南海DC          </v>
      </c>
      <c r="F550" s="29" t="str">
        <f t="shared" si="17"/>
        <v xml:space="preserve">越智　翔優  </v>
      </c>
      <c r="G550" s="30" t="str">
        <f>IFERROR(VLOOKUP(C550,Sheet3!A:H,3,0),"")</f>
        <v xml:space="preserve">越智　翔優                    </v>
      </c>
      <c r="H550" s="48" t="str">
        <f>IFERROR(VLOOKUP(C550,Sheet7!E:O,11,0),"")</f>
        <v xml:space="preserve">  50m バタフライ</v>
      </c>
    </row>
    <row r="551" spans="3:8" x14ac:dyDescent="0.15">
      <c r="C551" s="24">
        <f t="shared" si="16"/>
        <v>1403</v>
      </c>
      <c r="D551" s="32">
        <f>IFERROR(テーブル_Swim014[[#This Row],[選手番号]],"")</f>
        <v>1403</v>
      </c>
      <c r="E551" s="28" t="str">
        <f>IFERROR(VLOOKUP(C551,Sheet3!A:H,8,0),"")</f>
        <v xml:space="preserve">南海DC          </v>
      </c>
      <c r="F551" s="29" t="str">
        <f t="shared" si="17"/>
        <v xml:space="preserve">大門　伊吹  </v>
      </c>
      <c r="G551" s="30" t="str">
        <f>IFERROR(VLOOKUP(C551,Sheet3!A:H,3,0),"")</f>
        <v xml:space="preserve">大門　伊吹                    </v>
      </c>
      <c r="H551" s="48" t="str">
        <f>IFERROR(VLOOKUP(C551,Sheet7!E:O,11,0),"")</f>
        <v xml:space="preserve">  50m 背泳ぎ</v>
      </c>
    </row>
    <row r="552" spans="3:8" x14ac:dyDescent="0.15">
      <c r="C552" s="24">
        <f t="shared" si="16"/>
        <v>1404</v>
      </c>
      <c r="D552" s="32">
        <f>IFERROR(テーブル_Swim014[[#This Row],[選手番号]],"")</f>
        <v>1404</v>
      </c>
      <c r="E552" s="28" t="str">
        <f>IFERROR(VLOOKUP(C552,Sheet3!A:H,8,0),"")</f>
        <v xml:space="preserve">南海DC          </v>
      </c>
      <c r="F552" s="29" t="str">
        <f t="shared" si="17"/>
        <v xml:space="preserve">大門　伊吹  </v>
      </c>
      <c r="G552" s="30" t="str">
        <f>IFERROR(VLOOKUP(C552,Sheet3!A:H,3,0),"")</f>
        <v xml:space="preserve">大門　伊吹                    </v>
      </c>
      <c r="H552" s="48" t="str">
        <f>IFERROR(VLOOKUP(C552,Sheet7!E:O,11,0),"")</f>
        <v xml:space="preserve">  50m バタフライ</v>
      </c>
    </row>
    <row r="553" spans="3:8" x14ac:dyDescent="0.15">
      <c r="C553" s="24">
        <f t="shared" si="16"/>
        <v>1405</v>
      </c>
      <c r="D553" s="32">
        <f>IFERROR(テーブル_Swim014[[#This Row],[選手番号]],"")</f>
        <v>1405</v>
      </c>
      <c r="E553" s="28" t="str">
        <f>IFERROR(VLOOKUP(C553,Sheet3!A:H,8,0),"")</f>
        <v xml:space="preserve">南海DC          </v>
      </c>
      <c r="F553" s="29" t="str">
        <f t="shared" si="17"/>
        <v xml:space="preserve">大門　伊吹  </v>
      </c>
      <c r="G553" s="30" t="str">
        <f>IFERROR(VLOOKUP(C553,Sheet3!A:H,3,0),"")</f>
        <v xml:space="preserve">大門　伊吹                    </v>
      </c>
      <c r="H553" s="48" t="str">
        <f>IFERROR(VLOOKUP(C553,Sheet7!E:O,11,0),"")</f>
        <v xml:space="preserve"> 200m 個人メドレー</v>
      </c>
    </row>
    <row r="554" spans="3:8" x14ac:dyDescent="0.15">
      <c r="C554" s="24">
        <f t="shared" si="16"/>
        <v>1406</v>
      </c>
      <c r="D554" s="32">
        <f>IFERROR(テーブル_Swim014[[#This Row],[選手番号]],"")</f>
        <v>1406</v>
      </c>
      <c r="E554" s="28" t="str">
        <f>IFERROR(VLOOKUP(C554,Sheet3!A:H,8,0),"")</f>
        <v xml:space="preserve">南海DC          </v>
      </c>
      <c r="F554" s="29" t="str">
        <f t="shared" si="17"/>
        <v xml:space="preserve">大門　伊吹  </v>
      </c>
      <c r="G554" s="30" t="str">
        <f>IFERROR(VLOOKUP(C554,Sheet3!A:H,3,0),"")</f>
        <v xml:space="preserve">大門　伊吹                    </v>
      </c>
      <c r="H554" s="48" t="str">
        <f>IFERROR(VLOOKUP(C554,Sheet7!E:O,11,0),"")</f>
        <v xml:space="preserve"> 100m 自由形</v>
      </c>
    </row>
    <row r="555" spans="3:8" x14ac:dyDescent="0.15">
      <c r="C555" s="24">
        <f t="shared" si="16"/>
        <v>1407</v>
      </c>
      <c r="D555" s="32">
        <f>IFERROR(テーブル_Swim014[[#This Row],[選手番号]],"")</f>
        <v>1407</v>
      </c>
      <c r="E555" s="28" t="str">
        <f>IFERROR(VLOOKUP(C555,Sheet3!A:H,8,0),"")</f>
        <v xml:space="preserve">南海DC          </v>
      </c>
      <c r="F555" s="29" t="str">
        <f t="shared" si="17"/>
        <v xml:space="preserve">安永　翔也  </v>
      </c>
      <c r="G555" s="30" t="str">
        <f>IFERROR(VLOOKUP(C555,Sheet3!A:H,3,0),"")</f>
        <v xml:space="preserve">安永　翔也                    </v>
      </c>
      <c r="H555" s="48" t="str">
        <f>IFERROR(VLOOKUP(C555,Sheet7!E:O,11,0),"")</f>
        <v xml:space="preserve">  50m 平泳ぎ</v>
      </c>
    </row>
    <row r="556" spans="3:8" x14ac:dyDescent="0.15">
      <c r="C556" s="24">
        <f t="shared" si="16"/>
        <v>1408</v>
      </c>
      <c r="D556" s="32">
        <f>IFERROR(テーブル_Swim014[[#This Row],[選手番号]],"")</f>
        <v>1408</v>
      </c>
      <c r="E556" s="28" t="str">
        <f>IFERROR(VLOOKUP(C556,Sheet3!A:H,8,0),"")</f>
        <v xml:space="preserve">南海DC          </v>
      </c>
      <c r="F556" s="29" t="str">
        <f t="shared" si="17"/>
        <v xml:space="preserve">安永　翔也  </v>
      </c>
      <c r="G556" s="30" t="str">
        <f>IFERROR(VLOOKUP(C556,Sheet3!A:H,3,0),"")</f>
        <v xml:space="preserve">安永　翔也                    </v>
      </c>
      <c r="H556" s="48" t="str">
        <f>IFERROR(VLOOKUP(C556,Sheet7!E:O,11,0),"")</f>
        <v xml:space="preserve"> 100m 自由形</v>
      </c>
    </row>
    <row r="557" spans="3:8" x14ac:dyDescent="0.15">
      <c r="C557" s="24">
        <f t="shared" si="16"/>
        <v>1409</v>
      </c>
      <c r="D557" s="32">
        <f>IFERROR(テーブル_Swim014[[#This Row],[選手番号]],"")</f>
        <v>1409</v>
      </c>
      <c r="E557" s="28" t="str">
        <f>IFERROR(VLOOKUP(C557,Sheet3!A:H,8,0),"")</f>
        <v xml:space="preserve">南海DC          </v>
      </c>
      <c r="F557" s="29" t="str">
        <f t="shared" si="17"/>
        <v xml:space="preserve">三野　朱音  </v>
      </c>
      <c r="G557" s="30" t="str">
        <f>IFERROR(VLOOKUP(C557,Sheet3!A:H,3,0),"")</f>
        <v xml:space="preserve">三野　朱音                    </v>
      </c>
      <c r="H557" s="48" t="str">
        <f>IFERROR(VLOOKUP(C557,Sheet7!E:O,11,0),"")</f>
        <v xml:space="preserve">  50m 自由形</v>
      </c>
    </row>
    <row r="558" spans="3:8" x14ac:dyDescent="0.15">
      <c r="C558" s="24">
        <f t="shared" si="16"/>
        <v>1410</v>
      </c>
      <c r="D558" s="32">
        <f>IFERROR(テーブル_Swim014[[#This Row],[選手番号]],"")</f>
        <v>1410</v>
      </c>
      <c r="E558" s="28" t="str">
        <f>IFERROR(VLOOKUP(C558,Sheet3!A:H,8,0),"")</f>
        <v xml:space="preserve">南海DC          </v>
      </c>
      <c r="F558" s="29" t="str">
        <f t="shared" si="17"/>
        <v xml:space="preserve">三野　朱音  </v>
      </c>
      <c r="G558" s="30" t="str">
        <f>IFERROR(VLOOKUP(C558,Sheet3!A:H,3,0),"")</f>
        <v xml:space="preserve">三野　朱音                    </v>
      </c>
      <c r="H558" s="48" t="str">
        <f>IFERROR(VLOOKUP(C558,Sheet7!E:O,11,0),"")</f>
        <v xml:space="preserve"> 100m 背泳ぎ</v>
      </c>
    </row>
    <row r="559" spans="3:8" x14ac:dyDescent="0.15">
      <c r="C559" s="24">
        <f t="shared" si="16"/>
        <v>1411</v>
      </c>
      <c r="D559" s="32">
        <f>IFERROR(テーブル_Swim014[[#This Row],[選手番号]],"")</f>
        <v>1411</v>
      </c>
      <c r="E559" s="28" t="str">
        <f>IFERROR(VLOOKUP(C559,Sheet3!A:H,8,0),"")</f>
        <v xml:space="preserve">南海DC          </v>
      </c>
      <c r="F559" s="29" t="str">
        <f t="shared" si="17"/>
        <v xml:space="preserve">眞木　彩羽  </v>
      </c>
      <c r="G559" s="30" t="str">
        <f>IFERROR(VLOOKUP(C559,Sheet3!A:H,3,0),"")</f>
        <v xml:space="preserve">眞木　彩羽                    </v>
      </c>
      <c r="H559" s="48" t="str">
        <f>IFERROR(VLOOKUP(C559,Sheet7!E:O,11,0),"")</f>
        <v xml:space="preserve">  50m 平泳ぎ</v>
      </c>
    </row>
    <row r="560" spans="3:8" x14ac:dyDescent="0.15">
      <c r="C560" s="24">
        <f t="shared" si="16"/>
        <v>1412</v>
      </c>
      <c r="D560" s="32">
        <f>IFERROR(テーブル_Swim014[[#This Row],[選手番号]],"")</f>
        <v>1412</v>
      </c>
      <c r="E560" s="28" t="str">
        <f>IFERROR(VLOOKUP(C560,Sheet3!A:H,8,0),"")</f>
        <v xml:space="preserve">南海DC          </v>
      </c>
      <c r="F560" s="29" t="str">
        <f t="shared" si="17"/>
        <v xml:space="preserve">眞木　彩羽  </v>
      </c>
      <c r="G560" s="30" t="str">
        <f>IFERROR(VLOOKUP(C560,Sheet3!A:H,3,0),"")</f>
        <v xml:space="preserve">眞木　彩羽                    </v>
      </c>
      <c r="H560" s="48" t="str">
        <f>IFERROR(VLOOKUP(C560,Sheet7!E:O,11,0),"")</f>
        <v xml:space="preserve">  50m 自由形</v>
      </c>
    </row>
    <row r="561" spans="3:8" x14ac:dyDescent="0.15">
      <c r="C561" s="24">
        <f t="shared" si="16"/>
        <v>1413</v>
      </c>
      <c r="D561" s="32">
        <f>IFERROR(テーブル_Swim014[[#This Row],[選手番号]],"")</f>
        <v>1413</v>
      </c>
      <c r="E561" s="28" t="str">
        <f>IFERROR(VLOOKUP(C561,Sheet3!A:H,8,0),"")</f>
        <v xml:space="preserve">南海DC          </v>
      </c>
      <c r="F561" s="29" t="str">
        <f t="shared" si="17"/>
        <v xml:space="preserve">高内　七海  </v>
      </c>
      <c r="G561" s="30" t="str">
        <f>IFERROR(VLOOKUP(C561,Sheet3!A:H,3,0),"")</f>
        <v xml:space="preserve">高内　七海                    </v>
      </c>
      <c r="H561" s="48" t="str">
        <f>IFERROR(VLOOKUP(C561,Sheet7!E:O,11,0),"")</f>
        <v xml:space="preserve"> 200m 個人メドレー</v>
      </c>
    </row>
    <row r="562" spans="3:8" x14ac:dyDescent="0.15">
      <c r="C562" s="24">
        <f t="shared" si="16"/>
        <v>1414</v>
      </c>
      <c r="D562" s="32">
        <f>IFERROR(テーブル_Swim014[[#This Row],[選手番号]],"")</f>
        <v>1414</v>
      </c>
      <c r="E562" s="28" t="str">
        <f>IFERROR(VLOOKUP(C562,Sheet3!A:H,8,0),"")</f>
        <v xml:space="preserve">南海DC          </v>
      </c>
      <c r="F562" s="29" t="str">
        <f t="shared" si="17"/>
        <v xml:space="preserve">高内　七海  </v>
      </c>
      <c r="G562" s="30" t="str">
        <f>IFERROR(VLOOKUP(C562,Sheet3!A:H,3,0),"")</f>
        <v xml:space="preserve">高内　七海                    </v>
      </c>
      <c r="H562" s="48" t="str">
        <f>IFERROR(VLOOKUP(C562,Sheet7!E:O,11,0),"")</f>
        <v xml:space="preserve"> 100m バタフライ</v>
      </c>
    </row>
    <row r="563" spans="3:8" x14ac:dyDescent="0.15">
      <c r="C563" s="24">
        <f t="shared" si="16"/>
        <v>1415</v>
      </c>
      <c r="D563" s="32">
        <f>IFERROR(テーブル_Swim014[[#This Row],[選手番号]],"")</f>
        <v>1415</v>
      </c>
      <c r="E563" s="28" t="str">
        <f>IFERROR(VLOOKUP(C563,Sheet3!A:H,8,0),"")</f>
        <v xml:space="preserve">南海DC          </v>
      </c>
      <c r="F563" s="29" t="str">
        <f t="shared" si="17"/>
        <v xml:space="preserve">西岡　泉美  </v>
      </c>
      <c r="G563" s="30" t="str">
        <f>IFERROR(VLOOKUP(C563,Sheet3!A:H,3,0),"")</f>
        <v xml:space="preserve">西岡　泉美                    </v>
      </c>
      <c r="H563" s="48" t="str">
        <f>IFERROR(VLOOKUP(C563,Sheet7!E:O,11,0),"")</f>
        <v xml:space="preserve">  50m バタフライ</v>
      </c>
    </row>
    <row r="564" spans="3:8" x14ac:dyDescent="0.15">
      <c r="C564" s="24">
        <f t="shared" si="16"/>
        <v>1416</v>
      </c>
      <c r="D564" s="32">
        <f>IFERROR(テーブル_Swim014[[#This Row],[選手番号]],"")</f>
        <v>1416</v>
      </c>
      <c r="E564" s="28" t="str">
        <f>IFERROR(VLOOKUP(C564,Sheet3!A:H,8,0),"")</f>
        <v xml:space="preserve">南海DC          </v>
      </c>
      <c r="F564" s="29" t="str">
        <f t="shared" si="17"/>
        <v xml:space="preserve">西岡　泉美  </v>
      </c>
      <c r="G564" s="30" t="str">
        <f>IFERROR(VLOOKUP(C564,Sheet3!A:H,3,0),"")</f>
        <v xml:space="preserve">西岡　泉美                    </v>
      </c>
      <c r="H564" s="48" t="str">
        <f>IFERROR(VLOOKUP(C564,Sheet7!E:O,11,0),"")</f>
        <v xml:space="preserve">  50m 自由形</v>
      </c>
    </row>
    <row r="565" spans="3:8" x14ac:dyDescent="0.15">
      <c r="C565" s="24">
        <f t="shared" si="16"/>
        <v>1417</v>
      </c>
      <c r="D565" s="32">
        <f>IFERROR(テーブル_Swim014[[#This Row],[選手番号]],"")</f>
        <v>1417</v>
      </c>
      <c r="E565" s="28" t="str">
        <f>IFERROR(VLOOKUP(C565,Sheet3!A:H,8,0),"")</f>
        <v xml:space="preserve">南海DC          </v>
      </c>
      <c r="F565" s="29" t="str">
        <f t="shared" si="17"/>
        <v xml:space="preserve">西岡　泉美  </v>
      </c>
      <c r="G565" s="30" t="str">
        <f>IFERROR(VLOOKUP(C565,Sheet3!A:H,3,0),"")</f>
        <v xml:space="preserve">西岡　泉美                    </v>
      </c>
      <c r="H565" s="48" t="str">
        <f>IFERROR(VLOOKUP(C565,Sheet7!E:O,11,0),"")</f>
        <v xml:space="preserve"> 100m 平泳ぎ</v>
      </c>
    </row>
    <row r="566" spans="3:8" x14ac:dyDescent="0.15">
      <c r="C566" s="24">
        <f t="shared" si="16"/>
        <v>1418</v>
      </c>
      <c r="D566" s="32">
        <f>IFERROR(テーブル_Swim014[[#This Row],[選手番号]],"")</f>
        <v>1418</v>
      </c>
      <c r="E566" s="28" t="str">
        <f>IFERROR(VLOOKUP(C566,Sheet3!A:H,8,0),"")</f>
        <v xml:space="preserve">南海DC          </v>
      </c>
      <c r="F566" s="29" t="str">
        <f t="shared" si="17"/>
        <v xml:space="preserve">井上　鳳華  </v>
      </c>
      <c r="G566" s="30" t="str">
        <f>IFERROR(VLOOKUP(C566,Sheet3!A:H,3,0),"")</f>
        <v xml:space="preserve">井上　鳳華                    </v>
      </c>
      <c r="H566" s="48" t="str">
        <f>IFERROR(VLOOKUP(C566,Sheet7!E:O,11,0),"")</f>
        <v xml:space="preserve"> 100m 平泳ぎ</v>
      </c>
    </row>
    <row r="567" spans="3:8" x14ac:dyDescent="0.15">
      <c r="C567" s="24">
        <f t="shared" si="16"/>
        <v>1419</v>
      </c>
      <c r="D567" s="32">
        <f>IFERROR(テーブル_Swim014[[#This Row],[選手番号]],"")</f>
        <v>1419</v>
      </c>
      <c r="E567" s="28" t="str">
        <f>IFERROR(VLOOKUP(C567,Sheet3!A:H,8,0),"")</f>
        <v xml:space="preserve">南海DC          </v>
      </c>
      <c r="F567" s="29" t="str">
        <f t="shared" si="17"/>
        <v xml:space="preserve">井上　鳳華  </v>
      </c>
      <c r="G567" s="30" t="str">
        <f>IFERROR(VLOOKUP(C567,Sheet3!A:H,3,0),"")</f>
        <v xml:space="preserve">井上　鳳華                    </v>
      </c>
      <c r="H567" s="48" t="str">
        <f>IFERROR(VLOOKUP(C567,Sheet7!E:O,11,0),"")</f>
        <v xml:space="preserve"> 200m 個人メドレー</v>
      </c>
    </row>
    <row r="568" spans="3:8" x14ac:dyDescent="0.15">
      <c r="C568" s="24">
        <f t="shared" si="16"/>
        <v>1420</v>
      </c>
      <c r="D568" s="32">
        <f>IFERROR(テーブル_Swim014[[#This Row],[選手番号]],"")</f>
        <v>1420</v>
      </c>
      <c r="E568" s="28" t="str">
        <f>IFERROR(VLOOKUP(C568,Sheet3!A:H,8,0),"")</f>
        <v xml:space="preserve">南海DC          </v>
      </c>
      <c r="F568" s="29" t="str">
        <f t="shared" si="17"/>
        <v xml:space="preserve">井上　鳳華  </v>
      </c>
      <c r="G568" s="30" t="str">
        <f>IFERROR(VLOOKUP(C568,Sheet3!A:H,3,0),"")</f>
        <v xml:space="preserve">井上　鳳華                    </v>
      </c>
      <c r="H568" s="48" t="str">
        <f>IFERROR(VLOOKUP(C568,Sheet7!E:O,11,0),"")</f>
        <v xml:space="preserve"> 100m 自由形</v>
      </c>
    </row>
    <row r="569" spans="3:8" x14ac:dyDescent="0.15">
      <c r="C569" s="24">
        <f t="shared" si="16"/>
        <v>1421</v>
      </c>
      <c r="D569" s="32">
        <f>IFERROR(テーブル_Swim014[[#This Row],[選手番号]],"")</f>
        <v>1421</v>
      </c>
      <c r="E569" s="28" t="str">
        <f>IFERROR(VLOOKUP(C569,Sheet3!A:H,8,0),"")</f>
        <v xml:space="preserve">南海DC          </v>
      </c>
      <c r="F569" s="29" t="str">
        <f t="shared" si="17"/>
        <v xml:space="preserve">忽那　伊月  </v>
      </c>
      <c r="G569" s="30" t="str">
        <f>IFERROR(VLOOKUP(C569,Sheet3!A:H,3,0),"")</f>
        <v xml:space="preserve">忽那　伊月                    </v>
      </c>
      <c r="H569" s="48" t="str">
        <f>IFERROR(VLOOKUP(C569,Sheet7!E:O,11,0),"")</f>
        <v xml:space="preserve">  50m 自由形</v>
      </c>
    </row>
    <row r="570" spans="3:8" x14ac:dyDescent="0.15">
      <c r="C570" s="24">
        <f t="shared" si="16"/>
        <v>1422</v>
      </c>
      <c r="D570" s="32">
        <f>IFERROR(テーブル_Swim014[[#This Row],[選手番号]],"")</f>
        <v>1422</v>
      </c>
      <c r="E570" s="28" t="str">
        <f>IFERROR(VLOOKUP(C570,Sheet3!A:H,8,0),"")</f>
        <v xml:space="preserve">南海DC          </v>
      </c>
      <c r="F570" s="29" t="str">
        <f t="shared" si="17"/>
        <v xml:space="preserve">山浦　悠香  </v>
      </c>
      <c r="G570" s="30" t="str">
        <f>IFERROR(VLOOKUP(C570,Sheet3!A:H,3,0),"")</f>
        <v xml:space="preserve">山浦　悠香                    </v>
      </c>
      <c r="H570" s="48" t="str">
        <f>IFERROR(VLOOKUP(C570,Sheet7!E:O,11,0),"")</f>
        <v xml:space="preserve">  50m バタフライ</v>
      </c>
    </row>
    <row r="571" spans="3:8" x14ac:dyDescent="0.15">
      <c r="C571" s="24">
        <f t="shared" si="16"/>
        <v>1423</v>
      </c>
      <c r="D571" s="32">
        <f>IFERROR(テーブル_Swim014[[#This Row],[選手番号]],"")</f>
        <v>1423</v>
      </c>
      <c r="E571" s="28" t="str">
        <f>IFERROR(VLOOKUP(C571,Sheet3!A:H,8,0),"")</f>
        <v xml:space="preserve">南海DC          </v>
      </c>
      <c r="F571" s="29" t="str">
        <f t="shared" si="17"/>
        <v xml:space="preserve">山浦　悠香  </v>
      </c>
      <c r="G571" s="30" t="str">
        <f>IFERROR(VLOOKUP(C571,Sheet3!A:H,3,0),"")</f>
        <v xml:space="preserve">山浦　悠香                    </v>
      </c>
      <c r="H571" s="48" t="str">
        <f>IFERROR(VLOOKUP(C571,Sheet7!E:O,11,0),"")</f>
        <v xml:space="preserve"> 100m 自由形</v>
      </c>
    </row>
    <row r="572" spans="3:8" x14ac:dyDescent="0.15">
      <c r="C572" s="24">
        <f t="shared" si="16"/>
        <v>1424</v>
      </c>
      <c r="D572" s="32">
        <f>IFERROR(テーブル_Swim014[[#This Row],[選手番号]],"")</f>
        <v>1424</v>
      </c>
      <c r="E572" s="28" t="str">
        <f>IFERROR(VLOOKUP(C572,Sheet3!A:H,8,0),"")</f>
        <v xml:space="preserve">南海DC          </v>
      </c>
      <c r="F572" s="29" t="str">
        <f t="shared" si="17"/>
        <v xml:space="preserve">和田菜々実  </v>
      </c>
      <c r="G572" s="30" t="str">
        <f>IFERROR(VLOOKUP(C572,Sheet3!A:H,3,0),"")</f>
        <v xml:space="preserve">和田菜々実                    </v>
      </c>
      <c r="H572" s="48" t="str">
        <f>IFERROR(VLOOKUP(C572,Sheet7!E:O,11,0),"")</f>
        <v xml:space="preserve">  50m バタフライ</v>
      </c>
    </row>
    <row r="573" spans="3:8" x14ac:dyDescent="0.15">
      <c r="C573" s="24">
        <f t="shared" si="16"/>
        <v>1425</v>
      </c>
      <c r="D573" s="32">
        <f>IFERROR(テーブル_Swim014[[#This Row],[選手番号]],"")</f>
        <v>1425</v>
      </c>
      <c r="E573" s="28" t="str">
        <f>IFERROR(VLOOKUP(C573,Sheet3!A:H,8,0),"")</f>
        <v xml:space="preserve">南海DC          </v>
      </c>
      <c r="F573" s="29" t="str">
        <f t="shared" si="17"/>
        <v xml:space="preserve">和田菜々実  </v>
      </c>
      <c r="G573" s="30" t="str">
        <f>IFERROR(VLOOKUP(C573,Sheet3!A:H,3,0),"")</f>
        <v xml:space="preserve">和田菜々実                    </v>
      </c>
      <c r="H573" s="48" t="str">
        <f>IFERROR(VLOOKUP(C573,Sheet7!E:O,11,0),"")</f>
        <v xml:space="preserve">  50m 自由形</v>
      </c>
    </row>
    <row r="574" spans="3:8" x14ac:dyDescent="0.15">
      <c r="C574" s="24">
        <f t="shared" si="16"/>
        <v>1426</v>
      </c>
      <c r="D574" s="32">
        <f>IFERROR(テーブル_Swim014[[#This Row],[選手番号]],"")</f>
        <v>1426</v>
      </c>
      <c r="E574" s="28" t="str">
        <f>IFERROR(VLOOKUP(C574,Sheet3!A:H,8,0),"")</f>
        <v xml:space="preserve">南海DC          </v>
      </c>
      <c r="F574" s="29" t="str">
        <f t="shared" si="17"/>
        <v xml:space="preserve">和田菜々実  </v>
      </c>
      <c r="G574" s="30" t="str">
        <f>IFERROR(VLOOKUP(C574,Sheet3!A:H,3,0),"")</f>
        <v xml:space="preserve">和田菜々実                    </v>
      </c>
      <c r="H574" s="48" t="str">
        <f>IFERROR(VLOOKUP(C574,Sheet7!E:O,11,0),"")</f>
        <v xml:space="preserve"> 100m 背泳ぎ</v>
      </c>
    </row>
    <row r="575" spans="3:8" x14ac:dyDescent="0.15">
      <c r="C575" s="24">
        <f t="shared" si="16"/>
        <v>1427</v>
      </c>
      <c r="D575" s="32">
        <f>IFERROR(テーブル_Swim014[[#This Row],[選手番号]],"")</f>
        <v>1427</v>
      </c>
      <c r="E575" s="28" t="str">
        <f>IFERROR(VLOOKUP(C575,Sheet3!A:H,8,0),"")</f>
        <v xml:space="preserve">南海DC          </v>
      </c>
      <c r="F575" s="29" t="str">
        <f t="shared" si="17"/>
        <v xml:space="preserve">窪田　　樹  </v>
      </c>
      <c r="G575" s="30" t="str">
        <f>IFERROR(VLOOKUP(C575,Sheet3!A:H,3,0),"")</f>
        <v xml:space="preserve">窪田　　樹                    </v>
      </c>
      <c r="H575" s="48" t="str">
        <f>IFERROR(VLOOKUP(C575,Sheet7!E:O,11,0),"")</f>
        <v xml:space="preserve"> 400m 個人メドレー</v>
      </c>
    </row>
    <row r="576" spans="3:8" x14ac:dyDescent="0.15">
      <c r="C576" s="24">
        <f t="shared" si="16"/>
        <v>1428</v>
      </c>
      <c r="D576" s="32">
        <f>IFERROR(テーブル_Swim014[[#This Row],[選手番号]],"")</f>
        <v>1428</v>
      </c>
      <c r="E576" s="28" t="str">
        <f>IFERROR(VLOOKUP(C576,Sheet3!A:H,8,0),"")</f>
        <v xml:space="preserve">南海DC          </v>
      </c>
      <c r="F576" s="29" t="str">
        <f t="shared" si="17"/>
        <v xml:space="preserve">大橋　海斗  </v>
      </c>
      <c r="G576" s="30" t="str">
        <f>IFERROR(VLOOKUP(C576,Sheet3!A:H,3,0),"")</f>
        <v xml:space="preserve">大橋　海斗                    </v>
      </c>
      <c r="H576" s="48" t="str">
        <f>IFERROR(VLOOKUP(C576,Sheet7!E:O,11,0),"")</f>
        <v xml:space="preserve"> 100m バタフライ</v>
      </c>
    </row>
    <row r="577" spans="3:8" x14ac:dyDescent="0.15">
      <c r="C577" s="24">
        <f t="shared" si="16"/>
        <v>1429</v>
      </c>
      <c r="D577" s="32">
        <f>IFERROR(テーブル_Swim014[[#This Row],[選手番号]],"")</f>
        <v>1429</v>
      </c>
      <c r="E577" s="28" t="str">
        <f>IFERROR(VLOOKUP(C577,Sheet3!A:H,8,0),"")</f>
        <v xml:space="preserve">南海DC          </v>
      </c>
      <c r="F577" s="29" t="str">
        <f t="shared" si="17"/>
        <v xml:space="preserve">柿内　胡華  </v>
      </c>
      <c r="G577" s="30" t="str">
        <f>IFERROR(VLOOKUP(C577,Sheet3!A:H,3,0),"")</f>
        <v xml:space="preserve">柿内　胡華                    </v>
      </c>
      <c r="H577" s="48" t="str">
        <f>IFERROR(VLOOKUP(C577,Sheet7!E:O,11,0),"")</f>
        <v xml:space="preserve">  50m 背泳ぎ</v>
      </c>
    </row>
    <row r="578" spans="3:8" x14ac:dyDescent="0.15">
      <c r="C578" s="24">
        <f t="shared" ref="C578:C641" si="18">IF(AND(D578=""),"",D578)</f>
        <v>1430</v>
      </c>
      <c r="D578" s="32">
        <f>IFERROR(テーブル_Swim014[[#This Row],[選手番号]],"")</f>
        <v>1430</v>
      </c>
      <c r="E578" s="28" t="str">
        <f>IFERROR(VLOOKUP(C578,Sheet3!A:H,8,0),"")</f>
        <v xml:space="preserve">南海DC          </v>
      </c>
      <c r="F578" s="29" t="str">
        <f t="shared" ref="F578:F601" si="19">MID(G578,1,7)</f>
        <v xml:space="preserve">丹下　温楓  </v>
      </c>
      <c r="G578" s="30" t="str">
        <f>IFERROR(VLOOKUP(C578,Sheet3!A:H,3,0),"")</f>
        <v xml:space="preserve">丹下　温楓                    </v>
      </c>
      <c r="H578" s="48" t="str">
        <f>IFERROR(VLOOKUP(C578,Sheet7!E:O,11,0),"")</f>
        <v xml:space="preserve">  50m バタフライ</v>
      </c>
    </row>
    <row r="579" spans="3:8" x14ac:dyDescent="0.15">
      <c r="C579" s="24">
        <f t="shared" si="18"/>
        <v>1431</v>
      </c>
      <c r="D579" s="32">
        <f>IFERROR(テーブル_Swim014[[#This Row],[選手番号]],"")</f>
        <v>1431</v>
      </c>
      <c r="E579" s="28" t="str">
        <f>IFERROR(VLOOKUP(C579,Sheet3!A:H,8,0),"")</f>
        <v xml:space="preserve">南海DC          </v>
      </c>
      <c r="F579" s="29" t="str">
        <f t="shared" si="19"/>
        <v xml:space="preserve">神田　悠斗  </v>
      </c>
      <c r="G579" s="30" t="str">
        <f>IFERROR(VLOOKUP(C579,Sheet3!A:H,3,0),"")</f>
        <v xml:space="preserve">神田　悠斗                    </v>
      </c>
      <c r="H579" s="48" t="str">
        <f>IFERROR(VLOOKUP(C579,Sheet7!E:O,11,0),"")</f>
        <v xml:space="preserve"> 100m 自由形</v>
      </c>
    </row>
    <row r="580" spans="3:8" x14ac:dyDescent="0.15">
      <c r="C580" s="24">
        <f t="shared" si="18"/>
        <v>1432</v>
      </c>
      <c r="D580" s="32">
        <f>IFERROR(テーブル_Swim014[[#This Row],[選手番号]],"")</f>
        <v>1432</v>
      </c>
      <c r="E580" s="28" t="str">
        <f>IFERROR(VLOOKUP(C580,Sheet3!A:H,8,0),"")</f>
        <v xml:space="preserve">南海DC          </v>
      </c>
      <c r="F580" s="29" t="str">
        <f t="shared" si="19"/>
        <v xml:space="preserve">渡邊　航星  </v>
      </c>
      <c r="G580" s="30" t="str">
        <f>IFERROR(VLOOKUP(C580,Sheet3!A:H,3,0),"")</f>
        <v xml:space="preserve">渡邊　航星                    </v>
      </c>
      <c r="H580" s="48" t="str">
        <f>IFERROR(VLOOKUP(C580,Sheet7!E:O,11,0),"")</f>
        <v xml:space="preserve"> 400m 自由形</v>
      </c>
    </row>
    <row r="581" spans="3:8" x14ac:dyDescent="0.15">
      <c r="C581" s="24">
        <f t="shared" si="18"/>
        <v>1433</v>
      </c>
      <c r="D581" s="32">
        <f>IFERROR(テーブル_Swim014[[#This Row],[選手番号]],"")</f>
        <v>1433</v>
      </c>
      <c r="E581" s="28" t="str">
        <f>IFERROR(VLOOKUP(C581,Sheet3!A:H,8,0),"")</f>
        <v xml:space="preserve">南海DC          </v>
      </c>
      <c r="F581" s="29" t="str">
        <f t="shared" si="19"/>
        <v xml:space="preserve">藤本　大勢  </v>
      </c>
      <c r="G581" s="30" t="str">
        <f>IFERROR(VLOOKUP(C581,Sheet3!A:H,3,0),"")</f>
        <v xml:space="preserve">藤本　大勢                    </v>
      </c>
      <c r="H581" s="48" t="str">
        <f>IFERROR(VLOOKUP(C581,Sheet7!E:O,11,0),"")</f>
        <v xml:space="preserve"> 200m 個人メドレー</v>
      </c>
    </row>
    <row r="582" spans="3:8" x14ac:dyDescent="0.15">
      <c r="C582" s="24">
        <f t="shared" si="18"/>
        <v>1434</v>
      </c>
      <c r="D582" s="32">
        <f>IFERROR(テーブル_Swim014[[#This Row],[選手番号]],"")</f>
        <v>1434</v>
      </c>
      <c r="E582" s="28" t="str">
        <f>IFERROR(VLOOKUP(C582,Sheet3!A:H,8,0),"")</f>
        <v xml:space="preserve">南海DC          </v>
      </c>
      <c r="F582" s="29" t="str">
        <f t="shared" si="19"/>
        <v xml:space="preserve">石﨑祐之進  </v>
      </c>
      <c r="G582" s="30" t="str">
        <f>IFERROR(VLOOKUP(C582,Sheet3!A:H,3,0),"")</f>
        <v xml:space="preserve">石﨑祐之進                    </v>
      </c>
      <c r="H582" s="48" t="str">
        <f>IFERROR(VLOOKUP(C582,Sheet7!E:O,11,0),"")</f>
        <v xml:space="preserve"> 200m 平泳ぎ</v>
      </c>
    </row>
    <row r="583" spans="3:8" x14ac:dyDescent="0.15">
      <c r="C583" s="24">
        <f t="shared" si="18"/>
        <v>1435</v>
      </c>
      <c r="D583" s="32">
        <f>IFERROR(テーブル_Swim014[[#This Row],[選手番号]],"")</f>
        <v>1435</v>
      </c>
      <c r="E583" s="28" t="str">
        <f>IFERROR(VLOOKUP(C583,Sheet3!A:H,8,0),"")</f>
        <v xml:space="preserve">南海DC          </v>
      </c>
      <c r="F583" s="29" t="str">
        <f t="shared" si="19"/>
        <v xml:space="preserve">伊須　新太  </v>
      </c>
      <c r="G583" s="30" t="str">
        <f>IFERROR(VLOOKUP(C583,Sheet3!A:H,3,0),"")</f>
        <v xml:space="preserve">伊須　新太                    </v>
      </c>
      <c r="H583" s="48" t="str">
        <f>IFERROR(VLOOKUP(C583,Sheet7!E:O,11,0),"")</f>
        <v xml:space="preserve"> 200m 平泳ぎ</v>
      </c>
    </row>
    <row r="584" spans="3:8" x14ac:dyDescent="0.15">
      <c r="C584" s="24">
        <f t="shared" si="18"/>
        <v>1436</v>
      </c>
      <c r="D584" s="32">
        <f>IFERROR(テーブル_Swim014[[#This Row],[選手番号]],"")</f>
        <v>1436</v>
      </c>
      <c r="E584" s="28" t="str">
        <f>IFERROR(VLOOKUP(C584,Sheet3!A:H,8,0),"")</f>
        <v xml:space="preserve">南海DC          </v>
      </c>
      <c r="F584" s="29" t="str">
        <f t="shared" si="19"/>
        <v xml:space="preserve">立石　凌翔  </v>
      </c>
      <c r="G584" s="30" t="str">
        <f>IFERROR(VLOOKUP(C584,Sheet3!A:H,3,0),"")</f>
        <v xml:space="preserve">立石　凌翔                    </v>
      </c>
      <c r="H584" s="48" t="str">
        <f>IFERROR(VLOOKUP(C584,Sheet7!E:O,11,0),"")</f>
        <v xml:space="preserve"> 400m 個人メドレー</v>
      </c>
    </row>
    <row r="585" spans="3:8" x14ac:dyDescent="0.15">
      <c r="C585" s="24">
        <f t="shared" si="18"/>
        <v>1437</v>
      </c>
      <c r="D585" s="32">
        <f>IFERROR(テーブル_Swim014[[#This Row],[選手番号]],"")</f>
        <v>1437</v>
      </c>
      <c r="E585" s="28" t="str">
        <f>IFERROR(VLOOKUP(C585,Sheet3!A:H,8,0),"")</f>
        <v xml:space="preserve">南海DC          </v>
      </c>
      <c r="F585" s="29" t="str">
        <f t="shared" si="19"/>
        <v xml:space="preserve">井上　紗奈  </v>
      </c>
      <c r="G585" s="30" t="str">
        <f>IFERROR(VLOOKUP(C585,Sheet3!A:H,3,0),"")</f>
        <v xml:space="preserve">井上　紗奈                    </v>
      </c>
      <c r="H585" s="48" t="str">
        <f>IFERROR(VLOOKUP(C585,Sheet7!E:O,11,0),"")</f>
        <v xml:space="preserve"> 100m バタフライ</v>
      </c>
    </row>
    <row r="586" spans="3:8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  <c r="H586" s="48" t="str">
        <f>IFERROR(VLOOKUP(C586,Sheet7!E:O,11,0),"")</f>
        <v xml:space="preserve"> </v>
      </c>
    </row>
    <row r="587" spans="3:8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  <c r="H587" s="48" t="str">
        <f>IFERROR(VLOOKUP(C587,Sheet7!E:O,11,0),"")</f>
        <v xml:space="preserve"> </v>
      </c>
    </row>
    <row r="588" spans="3:8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  <c r="H588" s="48" t="str">
        <f>IFERROR(VLOOKUP(C588,Sheet7!E:O,11,0),"")</f>
        <v xml:space="preserve"> </v>
      </c>
    </row>
    <row r="589" spans="3:8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  <c r="H589" s="48" t="str">
        <f>IFERROR(VLOOKUP(C589,Sheet7!E:O,11,0),"")</f>
        <v xml:space="preserve"> </v>
      </c>
    </row>
    <row r="590" spans="3:8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  <c r="H590" s="48" t="str">
        <f>IFERROR(VLOOKUP(C590,Sheet7!E:O,11,0),"")</f>
        <v xml:space="preserve"> </v>
      </c>
    </row>
    <row r="591" spans="3:8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  <c r="H591" s="48" t="str">
        <f>IFERROR(VLOOKUP(C591,Sheet7!E:O,11,0),"")</f>
        <v xml:space="preserve"> </v>
      </c>
    </row>
    <row r="592" spans="3:8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  <c r="H592" s="48" t="str">
        <f>IFERROR(VLOOKUP(C592,Sheet7!E:O,11,0),"")</f>
        <v xml:space="preserve"> </v>
      </c>
    </row>
    <row r="593" spans="3:8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  <c r="H593" s="48" t="str">
        <f>IFERROR(VLOOKUP(C593,Sheet7!E:O,11,0),"")</f>
        <v xml:space="preserve"> </v>
      </c>
    </row>
    <row r="594" spans="3:8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  <c r="H594" s="48" t="str">
        <f>IFERROR(VLOOKUP(C594,Sheet7!E:O,11,0),"")</f>
        <v xml:space="preserve"> </v>
      </c>
    </row>
    <row r="595" spans="3:8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  <c r="H595" s="48" t="str">
        <f>IFERROR(VLOOKUP(C595,Sheet7!E:O,11,0),"")</f>
        <v xml:space="preserve"> </v>
      </c>
    </row>
    <row r="596" spans="3:8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  <c r="H596" s="48" t="str">
        <f>IFERROR(VLOOKUP(C596,Sheet7!E:O,11,0),"")</f>
        <v xml:space="preserve"> </v>
      </c>
    </row>
    <row r="597" spans="3:8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  <c r="H597" s="48" t="str">
        <f>IFERROR(VLOOKUP(C597,Sheet7!E:O,11,0),"")</f>
        <v xml:space="preserve"> </v>
      </c>
    </row>
    <row r="598" spans="3:8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  <c r="H598" s="48" t="str">
        <f>IFERROR(VLOOKUP(C598,Sheet7!E:O,11,0),"")</f>
        <v xml:space="preserve"> </v>
      </c>
    </row>
    <row r="599" spans="3:8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  <c r="H599" s="48" t="str">
        <f>IFERROR(VLOOKUP(C599,Sheet7!E:O,11,0),"")</f>
        <v xml:space="preserve"> </v>
      </c>
    </row>
    <row r="600" spans="3:8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  <c r="H600" s="48" t="str">
        <f>IFERROR(VLOOKUP(C600,Sheet7!E:O,11,0),"")</f>
        <v xml:space="preserve"> </v>
      </c>
    </row>
    <row r="601" spans="3:8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  <c r="H601" s="48" t="str">
        <f>IFERROR(VLOOKUP(C601,Sheet7!E:O,11,0),"")</f>
        <v xml:space="preserve"> </v>
      </c>
    </row>
    <row r="602" spans="3:8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  <c r="H602" s="48" t="str">
        <f>IFERROR(VLOOKUP(C602,Sheet7!E:O,11,0),"")</f>
        <v xml:space="preserve"> </v>
      </c>
    </row>
    <row r="603" spans="3:8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  <c r="H603" s="48" t="str">
        <f>IFERROR(VLOOKUP(C603,Sheet7!E:O,11,0),"")</f>
        <v xml:space="preserve"> </v>
      </c>
    </row>
    <row r="604" spans="3:8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  <c r="H604" s="48" t="str">
        <f>IFERROR(VLOOKUP(C604,Sheet7!E:O,11,0),"")</f>
        <v xml:space="preserve"> </v>
      </c>
    </row>
    <row r="605" spans="3:8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  <c r="H605" s="48" t="str">
        <f>IFERROR(VLOOKUP(C605,Sheet7!E:O,11,0),"")</f>
        <v xml:space="preserve"> </v>
      </c>
    </row>
    <row r="606" spans="3:8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  <c r="H606" s="48" t="str">
        <f>IFERROR(VLOOKUP(C606,Sheet7!E:O,11,0),"")</f>
        <v xml:space="preserve"> </v>
      </c>
    </row>
    <row r="607" spans="3:8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  <c r="H607" s="48" t="str">
        <f>IFERROR(VLOOKUP(C607,Sheet7!E:O,11,0),"")</f>
        <v xml:space="preserve"> </v>
      </c>
    </row>
    <row r="608" spans="3:8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  <c r="H608" s="48" t="str">
        <f>IFERROR(VLOOKUP(C608,Sheet7!E:O,11,0),"")</f>
        <v xml:space="preserve"> </v>
      </c>
    </row>
    <row r="609" spans="3:8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  <c r="H609" s="48" t="str">
        <f>IFERROR(VLOOKUP(C609,Sheet7!E:O,11,0),"")</f>
        <v xml:space="preserve"> </v>
      </c>
    </row>
    <row r="610" spans="3:8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  <c r="H610" s="48" t="str">
        <f>IFERROR(VLOOKUP(C610,Sheet7!E:O,11,0),"")</f>
        <v xml:space="preserve"> </v>
      </c>
    </row>
    <row r="611" spans="3:8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  <c r="H611" s="48" t="str">
        <f>IFERROR(VLOOKUP(C611,Sheet7!E:O,11,0),"")</f>
        <v xml:space="preserve"> </v>
      </c>
    </row>
    <row r="612" spans="3:8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  <c r="H612" s="48" t="str">
        <f>IFERROR(VLOOKUP(C612,Sheet7!E:O,11,0),"")</f>
        <v xml:space="preserve"> </v>
      </c>
    </row>
    <row r="613" spans="3:8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  <c r="H613" s="48" t="str">
        <f>IFERROR(VLOOKUP(C613,Sheet7!E:O,11,0),"")</f>
        <v xml:space="preserve"> </v>
      </c>
    </row>
    <row r="614" spans="3:8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  <c r="H614" s="48" t="str">
        <f>IFERROR(VLOOKUP(C614,Sheet7!E:O,11,0),"")</f>
        <v xml:space="preserve"> </v>
      </c>
    </row>
    <row r="615" spans="3:8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  <c r="H615" s="48" t="str">
        <f>IFERROR(VLOOKUP(C615,Sheet7!E:O,11,0),"")</f>
        <v xml:space="preserve"> </v>
      </c>
    </row>
    <row r="616" spans="3:8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  <c r="H616" s="48" t="str">
        <f>IFERROR(VLOOKUP(C616,Sheet7!E:O,11,0),"")</f>
        <v xml:space="preserve"> </v>
      </c>
    </row>
    <row r="617" spans="3:8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  <c r="H617" s="48" t="str">
        <f>IFERROR(VLOOKUP(C617,Sheet7!E:O,11,0),"")</f>
        <v xml:space="preserve"> </v>
      </c>
    </row>
    <row r="618" spans="3:8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  <c r="H618" s="48" t="str">
        <f>IFERROR(VLOOKUP(C618,Sheet7!E:O,11,0),"")</f>
        <v xml:space="preserve"> </v>
      </c>
    </row>
    <row r="619" spans="3:8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  <c r="H619" s="48" t="str">
        <f>IFERROR(VLOOKUP(C619,Sheet7!E:O,11,0),"")</f>
        <v xml:space="preserve"> </v>
      </c>
    </row>
    <row r="620" spans="3:8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  <c r="H620" s="48" t="str">
        <f>IFERROR(VLOOKUP(C620,Sheet7!E:O,11,0),"")</f>
        <v xml:space="preserve"> </v>
      </c>
    </row>
    <row r="621" spans="3:8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  <c r="H621" s="48" t="str">
        <f>IFERROR(VLOOKUP(C621,Sheet7!E:O,11,0),"")</f>
        <v xml:space="preserve"> </v>
      </c>
    </row>
    <row r="622" spans="3:8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  <c r="H622" s="48" t="str">
        <f>IFERROR(VLOOKUP(C622,Sheet7!E:O,11,0),"")</f>
        <v xml:space="preserve"> </v>
      </c>
    </row>
    <row r="623" spans="3:8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  <c r="H623" s="48" t="str">
        <f>IFERROR(VLOOKUP(C623,Sheet7!E:O,11,0),"")</f>
        <v xml:space="preserve"> </v>
      </c>
    </row>
    <row r="624" spans="3:8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  <c r="H624" s="48" t="str">
        <f>IFERROR(VLOOKUP(C624,Sheet7!E:O,11,0),"")</f>
        <v xml:space="preserve"> </v>
      </c>
    </row>
    <row r="625" spans="3:8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  <c r="H625" s="48" t="str">
        <f>IFERROR(VLOOKUP(C625,Sheet7!E:O,11,0),"")</f>
        <v xml:space="preserve"> </v>
      </c>
    </row>
    <row r="626" spans="3:8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  <c r="H626" s="48" t="str">
        <f>IFERROR(VLOOKUP(C626,Sheet7!E:O,11,0),"")</f>
        <v xml:space="preserve"> </v>
      </c>
    </row>
    <row r="627" spans="3:8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  <c r="H627" s="48" t="str">
        <f>IFERROR(VLOOKUP(C627,Sheet7!E:O,11,0),"")</f>
        <v xml:space="preserve"> </v>
      </c>
    </row>
    <row r="628" spans="3:8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  <c r="H628" s="48" t="str">
        <f>IFERROR(VLOOKUP(C628,Sheet7!E:O,11,0),"")</f>
        <v xml:space="preserve"> </v>
      </c>
    </row>
    <row r="629" spans="3:8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  <c r="H629" s="48" t="str">
        <f>IFERROR(VLOOKUP(C629,Sheet7!E:O,11,0),"")</f>
        <v xml:space="preserve"> </v>
      </c>
    </row>
    <row r="630" spans="3:8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  <c r="H630" s="48" t="str">
        <f>IFERROR(VLOOKUP(C630,Sheet7!E:O,11,0),"")</f>
        <v xml:space="preserve"> </v>
      </c>
    </row>
    <row r="631" spans="3:8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  <c r="H631" s="48" t="str">
        <f>IFERROR(VLOOKUP(C631,Sheet7!E:O,11,0),"")</f>
        <v xml:space="preserve"> </v>
      </c>
    </row>
    <row r="632" spans="3:8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  <c r="H632" s="48" t="str">
        <f>IFERROR(VLOOKUP(C632,Sheet7!E:O,11,0),"")</f>
        <v xml:space="preserve"> </v>
      </c>
    </row>
    <row r="633" spans="3:8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  <c r="H633" s="48" t="str">
        <f>IFERROR(VLOOKUP(C633,Sheet7!E:O,11,0),"")</f>
        <v xml:space="preserve"> </v>
      </c>
    </row>
    <row r="634" spans="3:8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  <c r="H634" s="48" t="str">
        <f>IFERROR(VLOOKUP(C634,Sheet7!E:O,11,0),"")</f>
        <v xml:space="preserve"> </v>
      </c>
    </row>
    <row r="635" spans="3:8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  <c r="H635" s="48" t="str">
        <f>IFERROR(VLOOKUP(C635,Sheet7!E:O,11,0),"")</f>
        <v xml:space="preserve"> </v>
      </c>
    </row>
    <row r="636" spans="3:8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  <c r="H636" s="48" t="str">
        <f>IFERROR(VLOOKUP(C636,Sheet7!E:O,11,0),"")</f>
        <v xml:space="preserve"> </v>
      </c>
    </row>
    <row r="637" spans="3:8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  <c r="H637" s="48" t="str">
        <f>IFERROR(VLOOKUP(C637,Sheet7!E:O,11,0),"")</f>
        <v xml:space="preserve"> </v>
      </c>
    </row>
    <row r="638" spans="3:8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  <c r="H638" s="48" t="str">
        <f>IFERROR(VLOOKUP(C638,Sheet7!E:O,11,0),"")</f>
        <v xml:space="preserve"> </v>
      </c>
    </row>
    <row r="639" spans="3:8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  <c r="H639" s="48" t="str">
        <f>IFERROR(VLOOKUP(C639,Sheet7!E:O,11,0),"")</f>
        <v xml:space="preserve"> </v>
      </c>
    </row>
    <row r="640" spans="3:8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  <c r="H640" s="48" t="str">
        <f>IFERROR(VLOOKUP(C640,Sheet7!E:O,11,0),"")</f>
        <v xml:space="preserve"> </v>
      </c>
    </row>
    <row r="641" spans="3:8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  <c r="H641" s="48" t="str">
        <f>IFERROR(VLOOKUP(C641,Sheet7!E:O,11,0),"")</f>
        <v xml:space="preserve"> </v>
      </c>
    </row>
    <row r="642" spans="3:8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  <c r="H642" s="48" t="str">
        <f>IFERROR(VLOOKUP(C642,Sheet7!E:O,11,0),"")</f>
        <v xml:space="preserve"> </v>
      </c>
    </row>
    <row r="643" spans="3:8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  <c r="H643" s="48" t="str">
        <f>IFERROR(VLOOKUP(C643,Sheet7!E:O,11,0),"")</f>
        <v xml:space="preserve"> </v>
      </c>
    </row>
    <row r="644" spans="3:8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  <c r="H644" s="48" t="str">
        <f>IFERROR(VLOOKUP(C644,Sheet7!E:O,11,0),"")</f>
        <v xml:space="preserve"> </v>
      </c>
    </row>
    <row r="645" spans="3:8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  <c r="H645" s="48" t="str">
        <f>IFERROR(VLOOKUP(C645,Sheet7!E:O,11,0),"")</f>
        <v xml:space="preserve"> </v>
      </c>
    </row>
    <row r="646" spans="3:8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  <c r="H646" s="48" t="str">
        <f>IFERROR(VLOOKUP(C646,Sheet7!E:O,11,0),"")</f>
        <v xml:space="preserve"> </v>
      </c>
    </row>
    <row r="647" spans="3:8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  <c r="H647" s="48" t="str">
        <f>IFERROR(VLOOKUP(C647,Sheet7!E:O,11,0),"")</f>
        <v xml:space="preserve"> </v>
      </c>
    </row>
    <row r="648" spans="3:8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  <c r="H648" s="48" t="str">
        <f>IFERROR(VLOOKUP(C648,Sheet7!E:O,11,0),"")</f>
        <v xml:space="preserve"> </v>
      </c>
    </row>
    <row r="649" spans="3:8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  <c r="H649" s="48" t="str">
        <f>IFERROR(VLOOKUP(C649,Sheet7!E:O,11,0),"")</f>
        <v xml:space="preserve"> </v>
      </c>
    </row>
    <row r="650" spans="3:8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  <c r="H650" s="48" t="str">
        <f>IFERROR(VLOOKUP(C650,Sheet7!E:O,11,0),"")</f>
        <v xml:space="preserve"> </v>
      </c>
    </row>
    <row r="651" spans="3:8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  <c r="H651" s="48" t="str">
        <f>IFERROR(VLOOKUP(C651,Sheet7!E:O,11,0),"")</f>
        <v xml:space="preserve"> </v>
      </c>
    </row>
    <row r="652" spans="3:8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  <c r="H652" s="48" t="str">
        <f>IFERROR(VLOOKUP(C652,Sheet7!E:O,11,0),"")</f>
        <v xml:space="preserve"> </v>
      </c>
    </row>
    <row r="653" spans="3:8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  <c r="H653" s="48" t="str">
        <f>IFERROR(VLOOKUP(C653,Sheet7!E:O,11,0),"")</f>
        <v xml:space="preserve"> </v>
      </c>
    </row>
    <row r="654" spans="3:8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  <c r="H654" s="48" t="str">
        <f>IFERROR(VLOOKUP(C654,Sheet7!E:O,11,0),"")</f>
        <v xml:space="preserve"> </v>
      </c>
    </row>
    <row r="655" spans="3:8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  <c r="H655" s="48" t="str">
        <f>IFERROR(VLOOKUP(C655,Sheet7!E:O,11,0),"")</f>
        <v xml:space="preserve"> </v>
      </c>
    </row>
    <row r="656" spans="3:8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  <c r="H656" s="48" t="str">
        <f>IFERROR(VLOOKUP(C656,Sheet7!E:O,11,0),"")</f>
        <v xml:space="preserve"> </v>
      </c>
    </row>
    <row r="657" spans="3:8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  <c r="H657" s="48" t="str">
        <f>IFERROR(VLOOKUP(C657,Sheet7!E:O,11,0),"")</f>
        <v xml:space="preserve"> </v>
      </c>
    </row>
    <row r="658" spans="3:8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  <c r="H658" s="48" t="str">
        <f>IFERROR(VLOOKUP(C658,Sheet7!E:O,11,0),"")</f>
        <v xml:space="preserve"> </v>
      </c>
    </row>
    <row r="659" spans="3:8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  <c r="H659" s="48" t="str">
        <f>IFERROR(VLOOKUP(C659,Sheet7!E:O,11,0),"")</f>
        <v xml:space="preserve"> </v>
      </c>
    </row>
    <row r="660" spans="3:8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  <c r="H660" s="48" t="str">
        <f>IFERROR(VLOOKUP(C660,Sheet7!E:O,11,0),"")</f>
        <v xml:space="preserve"> </v>
      </c>
    </row>
    <row r="661" spans="3:8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  <c r="H661" s="48" t="str">
        <f>IFERROR(VLOOKUP(C661,Sheet7!E:O,11,0),"")</f>
        <v xml:space="preserve"> </v>
      </c>
    </row>
    <row r="662" spans="3:8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  <c r="H662" s="48" t="str">
        <f>IFERROR(VLOOKUP(C662,Sheet7!E:O,11,0),"")</f>
        <v xml:space="preserve"> </v>
      </c>
    </row>
    <row r="663" spans="3:8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  <c r="H663" s="48" t="str">
        <f>IFERROR(VLOOKUP(C663,Sheet7!E:O,11,0),"")</f>
        <v xml:space="preserve"> </v>
      </c>
    </row>
    <row r="664" spans="3:8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  <c r="H664" s="48" t="str">
        <f>IFERROR(VLOOKUP(C664,Sheet7!E:O,11,0),"")</f>
        <v xml:space="preserve"> </v>
      </c>
    </row>
    <row r="665" spans="3:8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  <c r="H665" s="48" t="str">
        <f>IFERROR(VLOOKUP(C665,Sheet7!E:O,11,0),"")</f>
        <v xml:space="preserve"> </v>
      </c>
    </row>
    <row r="666" spans="3:8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  <c r="H666" s="48" t="str">
        <f>IFERROR(VLOOKUP(C666,Sheet7!E:O,11,0),"")</f>
        <v xml:space="preserve"> </v>
      </c>
    </row>
    <row r="667" spans="3:8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  <c r="H667" s="48" t="str">
        <f>IFERROR(VLOOKUP(C667,Sheet7!E:O,11,0),"")</f>
        <v xml:space="preserve"> </v>
      </c>
    </row>
    <row r="668" spans="3:8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  <c r="H668" s="48" t="str">
        <f>IFERROR(VLOOKUP(C668,Sheet7!E:O,11,0),"")</f>
        <v xml:space="preserve"> </v>
      </c>
    </row>
    <row r="669" spans="3:8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  <c r="H669" s="48" t="str">
        <f>IFERROR(VLOOKUP(C669,Sheet7!E:O,11,0),"")</f>
        <v xml:space="preserve"> </v>
      </c>
    </row>
    <row r="670" spans="3:8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  <c r="H670" s="48" t="str">
        <f>IFERROR(VLOOKUP(C670,Sheet7!E:O,11,0),"")</f>
        <v xml:space="preserve"> </v>
      </c>
    </row>
    <row r="671" spans="3:8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  <c r="H671" s="48" t="str">
        <f>IFERROR(VLOOKUP(C671,Sheet7!E:O,11,0),"")</f>
        <v xml:space="preserve"> </v>
      </c>
    </row>
    <row r="672" spans="3:8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  <c r="H672" s="48" t="str">
        <f>IFERROR(VLOOKUP(C672,Sheet7!E:O,11,0),"")</f>
        <v xml:space="preserve"> </v>
      </c>
    </row>
    <row r="673" spans="3:8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  <c r="H673" s="48" t="str">
        <f>IFERROR(VLOOKUP(C673,Sheet7!E:O,11,0),"")</f>
        <v xml:space="preserve"> </v>
      </c>
    </row>
    <row r="674" spans="3:8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  <c r="H674" s="48" t="str">
        <f>IFERROR(VLOOKUP(C674,Sheet7!E:O,11,0),"")</f>
        <v xml:space="preserve"> </v>
      </c>
    </row>
    <row r="675" spans="3:8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  <c r="H675" s="48" t="str">
        <f>IFERROR(VLOOKUP(C675,Sheet7!E:O,11,0),"")</f>
        <v xml:space="preserve"> </v>
      </c>
    </row>
    <row r="676" spans="3:8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  <c r="H676" s="48" t="str">
        <f>IFERROR(VLOOKUP(C676,Sheet7!E:O,11,0),"")</f>
        <v xml:space="preserve"> </v>
      </c>
    </row>
    <row r="677" spans="3:8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  <c r="H677" s="48" t="str">
        <f>IFERROR(VLOOKUP(C677,Sheet7!E:O,11,0),"")</f>
        <v xml:space="preserve"> </v>
      </c>
    </row>
    <row r="678" spans="3:8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  <c r="H678" s="48" t="str">
        <f>IFERROR(VLOOKUP(C678,Sheet7!E:O,11,0),"")</f>
        <v xml:space="preserve"> </v>
      </c>
    </row>
    <row r="679" spans="3:8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  <c r="H679" s="48" t="str">
        <f>IFERROR(VLOOKUP(C679,Sheet7!E:O,11,0),"")</f>
        <v xml:space="preserve"> </v>
      </c>
    </row>
    <row r="680" spans="3:8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  <c r="H680" s="48" t="str">
        <f>IFERROR(VLOOKUP(C680,Sheet7!E:O,11,0),"")</f>
        <v xml:space="preserve"> </v>
      </c>
    </row>
    <row r="681" spans="3:8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  <c r="H681" s="48" t="str">
        <f>IFERROR(VLOOKUP(C681,Sheet7!E:O,11,0),"")</f>
        <v xml:space="preserve"> </v>
      </c>
    </row>
    <row r="682" spans="3:8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  <c r="H682" s="48" t="str">
        <f>IFERROR(VLOOKUP(C682,Sheet7!E:O,11,0),"")</f>
        <v xml:space="preserve"> </v>
      </c>
    </row>
    <row r="683" spans="3:8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  <c r="H683" s="48" t="str">
        <f>IFERROR(VLOOKUP(C683,Sheet7!E:O,11,0),"")</f>
        <v xml:space="preserve"> </v>
      </c>
    </row>
    <row r="684" spans="3:8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  <c r="H684" s="48" t="str">
        <f>IFERROR(VLOOKUP(C684,Sheet7!E:O,11,0),"")</f>
        <v xml:space="preserve"> </v>
      </c>
    </row>
    <row r="685" spans="3:8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  <c r="H685" s="48" t="str">
        <f>IFERROR(VLOOKUP(C685,Sheet7!E:O,11,0),"")</f>
        <v xml:space="preserve"> </v>
      </c>
    </row>
    <row r="686" spans="3:8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  <c r="H686" s="48" t="str">
        <f>IFERROR(VLOOKUP(C686,Sheet7!E:O,11,0),"")</f>
        <v xml:space="preserve"> </v>
      </c>
    </row>
    <row r="687" spans="3:8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  <c r="H687" s="48" t="str">
        <f>IFERROR(VLOOKUP(C687,Sheet7!E:O,11,0),"")</f>
        <v xml:space="preserve"> </v>
      </c>
    </row>
    <row r="688" spans="3:8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  <c r="H688" s="48" t="str">
        <f>IFERROR(VLOOKUP(C688,Sheet7!E:O,11,0),"")</f>
        <v xml:space="preserve"> </v>
      </c>
    </row>
    <row r="689" spans="3:8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  <c r="H689" s="48" t="str">
        <f>IFERROR(VLOOKUP(C689,Sheet7!E:O,11,0),"")</f>
        <v xml:space="preserve"> </v>
      </c>
    </row>
    <row r="690" spans="3:8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  <c r="H690" s="48" t="str">
        <f>IFERROR(VLOOKUP(C690,Sheet7!E:O,11,0),"")</f>
        <v xml:space="preserve"> </v>
      </c>
    </row>
    <row r="691" spans="3:8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  <c r="H691" s="48" t="str">
        <f>IFERROR(VLOOKUP(C691,Sheet7!E:O,11,0),"")</f>
        <v xml:space="preserve"> </v>
      </c>
    </row>
    <row r="692" spans="3:8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  <c r="H692" s="48" t="str">
        <f>IFERROR(VLOOKUP(C692,Sheet7!E:O,11,0),"")</f>
        <v xml:space="preserve"> </v>
      </c>
    </row>
    <row r="693" spans="3:8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  <c r="H693" s="48" t="str">
        <f>IFERROR(VLOOKUP(C693,Sheet7!E:O,11,0),"")</f>
        <v xml:space="preserve"> </v>
      </c>
    </row>
    <row r="694" spans="3:8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  <c r="H694" s="48" t="str">
        <f>IFERROR(VLOOKUP(C694,Sheet7!E:O,11,0),"")</f>
        <v xml:space="preserve"> </v>
      </c>
    </row>
    <row r="695" spans="3:8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  <c r="H695" s="48" t="str">
        <f>IFERROR(VLOOKUP(C695,Sheet7!E:O,11,0),"")</f>
        <v xml:space="preserve"> </v>
      </c>
    </row>
    <row r="696" spans="3:8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  <c r="H696" s="48" t="str">
        <f>IFERROR(VLOOKUP(C696,Sheet7!E:O,11,0),"")</f>
        <v xml:space="preserve"> </v>
      </c>
    </row>
    <row r="697" spans="3:8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  <c r="H697" s="48" t="str">
        <f>IFERROR(VLOOKUP(C697,Sheet7!E:O,11,0),"")</f>
        <v xml:space="preserve"> </v>
      </c>
    </row>
    <row r="698" spans="3:8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  <c r="H698" s="48" t="str">
        <f>IFERROR(VLOOKUP(C698,Sheet7!E:O,11,0),"")</f>
        <v xml:space="preserve"> </v>
      </c>
    </row>
    <row r="699" spans="3:8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  <c r="H699" s="48" t="str">
        <f>IFERROR(VLOOKUP(C699,Sheet7!E:O,11,0),"")</f>
        <v xml:space="preserve"> </v>
      </c>
    </row>
    <row r="700" spans="3:8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  <c r="H700" s="48" t="str">
        <f>IFERROR(VLOOKUP(C700,Sheet7!E:O,11,0),"")</f>
        <v xml:space="preserve"> </v>
      </c>
    </row>
    <row r="701" spans="3:8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  <c r="H701" s="48" t="str">
        <f>IFERROR(VLOOKUP(C701,Sheet7!E:O,11,0),"")</f>
        <v xml:space="preserve"> </v>
      </c>
    </row>
    <row r="702" spans="3:8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  <c r="H702" s="48" t="str">
        <f>IFERROR(VLOOKUP(C702,Sheet7!E:O,11,0),"")</f>
        <v xml:space="preserve"> </v>
      </c>
    </row>
    <row r="703" spans="3:8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  <c r="H703" s="48" t="str">
        <f>IFERROR(VLOOKUP(C703,Sheet7!E:O,11,0),"")</f>
        <v xml:space="preserve"> </v>
      </c>
    </row>
    <row r="704" spans="3:8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  <c r="H704" s="48" t="str">
        <f>IFERROR(VLOOKUP(C704,Sheet7!E:O,11,0),"")</f>
        <v xml:space="preserve"> </v>
      </c>
    </row>
    <row r="705" spans="3:8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  <c r="H705" s="48" t="str">
        <f>IFERROR(VLOOKUP(C705,Sheet7!E:O,11,0),"")</f>
        <v xml:space="preserve"> </v>
      </c>
    </row>
    <row r="706" spans="3:8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  <c r="H706" s="48" t="str">
        <f>IFERROR(VLOOKUP(C706,Sheet7!E:O,11,0),"")</f>
        <v xml:space="preserve"> </v>
      </c>
    </row>
    <row r="707" spans="3:8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  <c r="H707" s="48" t="str">
        <f>IFERROR(VLOOKUP(C707,Sheet7!E:O,11,0),"")</f>
        <v xml:space="preserve"> </v>
      </c>
    </row>
    <row r="708" spans="3:8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  <c r="H708" s="48" t="str">
        <f>IFERROR(VLOOKUP(C708,Sheet7!E:O,11,0),"")</f>
        <v xml:space="preserve"> </v>
      </c>
    </row>
    <row r="709" spans="3:8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  <c r="H709" s="48" t="str">
        <f>IFERROR(VLOOKUP(C709,Sheet7!E:O,11,0),"")</f>
        <v xml:space="preserve"> </v>
      </c>
    </row>
    <row r="710" spans="3:8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  <c r="H710" s="48" t="str">
        <f>IFERROR(VLOOKUP(C710,Sheet7!E:O,11,0),"")</f>
        <v xml:space="preserve"> </v>
      </c>
    </row>
    <row r="711" spans="3:8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  <c r="H711" s="48" t="str">
        <f>IFERROR(VLOOKUP(C711,Sheet7!E:O,11,0),"")</f>
        <v xml:space="preserve"> </v>
      </c>
    </row>
    <row r="712" spans="3:8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  <c r="H712" s="48" t="str">
        <f>IFERROR(VLOOKUP(C712,Sheet7!E:O,11,0),"")</f>
        <v xml:space="preserve"> </v>
      </c>
    </row>
    <row r="713" spans="3:8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  <c r="H713" s="48" t="str">
        <f>IFERROR(VLOOKUP(C713,Sheet7!E:O,11,0),"")</f>
        <v xml:space="preserve"> </v>
      </c>
    </row>
    <row r="714" spans="3:8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  <c r="H714" s="48" t="str">
        <f>IFERROR(VLOOKUP(C714,Sheet7!E:O,11,0),"")</f>
        <v xml:space="preserve"> </v>
      </c>
    </row>
    <row r="715" spans="3:8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  <c r="H715" s="48" t="str">
        <f>IFERROR(VLOOKUP(C715,Sheet7!E:O,11,0),"")</f>
        <v xml:space="preserve"> </v>
      </c>
    </row>
    <row r="716" spans="3:8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  <c r="H716" s="48" t="str">
        <f>IFERROR(VLOOKUP(C716,Sheet7!E:O,11,0),"")</f>
        <v xml:space="preserve"> </v>
      </c>
    </row>
    <row r="717" spans="3:8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  <c r="H717" s="48" t="str">
        <f>IFERROR(VLOOKUP(C717,Sheet7!E:O,11,0),"")</f>
        <v xml:space="preserve"> </v>
      </c>
    </row>
    <row r="718" spans="3:8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  <c r="H718" s="48" t="str">
        <f>IFERROR(VLOOKUP(C718,Sheet7!E:O,11,0),"")</f>
        <v xml:space="preserve"> </v>
      </c>
    </row>
    <row r="719" spans="3:8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  <c r="H719" s="48" t="str">
        <f>IFERROR(VLOOKUP(C719,Sheet7!E:O,11,0),"")</f>
        <v xml:space="preserve"> </v>
      </c>
    </row>
    <row r="720" spans="3:8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  <c r="H720" s="48" t="str">
        <f>IFERROR(VLOOKUP(C720,Sheet7!E:O,11,0),"")</f>
        <v xml:space="preserve"> </v>
      </c>
    </row>
    <row r="721" spans="3:8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  <c r="H721" s="48" t="str">
        <f>IFERROR(VLOOKUP(C721,Sheet7!E:O,11,0),"")</f>
        <v xml:space="preserve"> </v>
      </c>
    </row>
    <row r="722" spans="3:8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  <c r="H722" s="48" t="str">
        <f>IFERROR(VLOOKUP(C722,Sheet7!E:O,11,0),"")</f>
        <v xml:space="preserve"> </v>
      </c>
    </row>
    <row r="723" spans="3:8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  <c r="H723" s="48" t="str">
        <f>IFERROR(VLOOKUP(C723,Sheet7!E:O,11,0),"")</f>
        <v xml:space="preserve"> </v>
      </c>
    </row>
    <row r="724" spans="3:8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  <c r="H724" s="48" t="str">
        <f>IFERROR(VLOOKUP(C724,Sheet7!E:O,11,0),"")</f>
        <v xml:space="preserve"> </v>
      </c>
    </row>
    <row r="725" spans="3:8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  <c r="H725" s="48" t="str">
        <f>IFERROR(VLOOKUP(C725,Sheet7!E:O,11,0),"")</f>
        <v xml:space="preserve"> </v>
      </c>
    </row>
    <row r="726" spans="3:8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  <c r="H726" s="48" t="str">
        <f>IFERROR(VLOOKUP(C726,Sheet7!E:O,11,0),"")</f>
        <v xml:space="preserve"> </v>
      </c>
    </row>
    <row r="727" spans="3:8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  <c r="H727" s="48" t="str">
        <f>IFERROR(VLOOKUP(C727,Sheet7!E:O,11,0),"")</f>
        <v xml:space="preserve"> </v>
      </c>
    </row>
    <row r="728" spans="3:8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  <c r="H728" s="48" t="str">
        <f>IFERROR(VLOOKUP(C728,Sheet7!E:O,11,0),"")</f>
        <v xml:space="preserve"> </v>
      </c>
    </row>
    <row r="729" spans="3:8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  <c r="H729" s="48" t="str">
        <f>IFERROR(VLOOKUP(C729,Sheet7!E:O,11,0),"")</f>
        <v xml:space="preserve"> </v>
      </c>
    </row>
    <row r="730" spans="3:8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  <c r="H730" s="48" t="str">
        <f>IFERROR(VLOOKUP(C730,Sheet7!E:O,11,0),"")</f>
        <v xml:space="preserve"> </v>
      </c>
    </row>
    <row r="731" spans="3:8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  <c r="H731" s="48" t="str">
        <f>IFERROR(VLOOKUP(C731,Sheet7!E:O,11,0),"")</f>
        <v xml:space="preserve"> </v>
      </c>
    </row>
    <row r="732" spans="3:8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  <c r="H732" s="48" t="str">
        <f>IFERROR(VLOOKUP(C732,Sheet7!E:O,11,0),"")</f>
        <v xml:space="preserve"> </v>
      </c>
    </row>
    <row r="733" spans="3:8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  <c r="H733" s="48" t="str">
        <f>IFERROR(VLOOKUP(C733,Sheet7!E:O,11,0),"")</f>
        <v xml:space="preserve"> </v>
      </c>
    </row>
    <row r="734" spans="3:8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  <c r="H734" s="48" t="str">
        <f>IFERROR(VLOOKUP(C734,Sheet7!E:O,11,0),"")</f>
        <v xml:space="preserve"> </v>
      </c>
    </row>
    <row r="735" spans="3:8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  <c r="H735" s="48" t="str">
        <f>IFERROR(VLOOKUP(C735,Sheet7!E:O,11,0),"")</f>
        <v xml:space="preserve"> </v>
      </c>
    </row>
    <row r="736" spans="3:8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  <c r="H736" s="48" t="str">
        <f>IFERROR(VLOOKUP(C736,Sheet7!E:O,11,0),"")</f>
        <v xml:space="preserve"> </v>
      </c>
    </row>
    <row r="737" spans="3:8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  <c r="H737" s="48" t="str">
        <f>IFERROR(VLOOKUP(C737,Sheet7!E:O,11,0),"")</f>
        <v xml:space="preserve"> </v>
      </c>
    </row>
    <row r="738" spans="3:8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  <c r="H738" s="48" t="str">
        <f>IFERROR(VLOOKUP(C738,Sheet7!E:O,11,0),"")</f>
        <v xml:space="preserve"> </v>
      </c>
    </row>
    <row r="739" spans="3:8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  <c r="H739" s="48" t="str">
        <f>IFERROR(VLOOKUP(C739,Sheet7!E:O,11,0),"")</f>
        <v xml:space="preserve"> </v>
      </c>
    </row>
    <row r="740" spans="3:8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  <c r="H740" s="48" t="str">
        <f>IFERROR(VLOOKUP(C740,Sheet7!E:O,11,0),"")</f>
        <v xml:space="preserve"> </v>
      </c>
    </row>
    <row r="741" spans="3:8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  <c r="H741" s="48" t="str">
        <f>IFERROR(VLOOKUP(C741,Sheet7!E:O,11,0),"")</f>
        <v xml:space="preserve"> </v>
      </c>
    </row>
    <row r="742" spans="3:8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  <c r="H742" s="48" t="str">
        <f>IFERROR(VLOOKUP(C742,Sheet7!E:O,11,0),"")</f>
        <v xml:space="preserve"> </v>
      </c>
    </row>
    <row r="743" spans="3:8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  <c r="H743" s="48" t="str">
        <f>IFERROR(VLOOKUP(C743,Sheet7!E:O,11,0),"")</f>
        <v xml:space="preserve"> </v>
      </c>
    </row>
    <row r="744" spans="3:8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  <c r="H744" s="48" t="str">
        <f>IFERROR(VLOOKUP(C744,Sheet7!E:O,11,0),"")</f>
        <v xml:space="preserve"> </v>
      </c>
    </row>
    <row r="745" spans="3:8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  <c r="H745" s="48" t="str">
        <f>IFERROR(VLOOKUP(C745,Sheet7!E:O,11,0),"")</f>
        <v xml:space="preserve"> </v>
      </c>
    </row>
    <row r="746" spans="3:8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  <c r="H746" s="48" t="str">
        <f>IFERROR(VLOOKUP(C746,Sheet7!E:O,11,0),"")</f>
        <v xml:space="preserve"> </v>
      </c>
    </row>
    <row r="747" spans="3:8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  <c r="H747" s="48" t="str">
        <f>IFERROR(VLOOKUP(C747,Sheet7!E:O,11,0),"")</f>
        <v xml:space="preserve"> </v>
      </c>
    </row>
    <row r="748" spans="3:8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  <c r="H748" s="48" t="str">
        <f>IFERROR(VLOOKUP(C748,Sheet7!E:O,11,0),"")</f>
        <v xml:space="preserve"> </v>
      </c>
    </row>
    <row r="749" spans="3:8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  <c r="H749" s="48" t="str">
        <f>IFERROR(VLOOKUP(C749,Sheet7!E:O,11,0),"")</f>
        <v xml:space="preserve"> </v>
      </c>
    </row>
    <row r="750" spans="3:8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  <c r="H750" s="48" t="str">
        <f>IFERROR(VLOOKUP(C750,Sheet7!E:O,11,0),"")</f>
        <v xml:space="preserve"> </v>
      </c>
    </row>
    <row r="751" spans="3:8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  <c r="H751" s="48" t="str">
        <f>IFERROR(VLOOKUP(C751,Sheet7!E:O,11,0),"")</f>
        <v xml:space="preserve"> </v>
      </c>
    </row>
    <row r="752" spans="3:8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  <c r="H752" s="48" t="str">
        <f>IFERROR(VLOOKUP(C752,Sheet7!E:O,11,0),"")</f>
        <v xml:space="preserve"> </v>
      </c>
    </row>
    <row r="753" spans="3:8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  <c r="H753" s="48" t="str">
        <f>IFERROR(VLOOKUP(C753,Sheet7!E:O,11,0),"")</f>
        <v xml:space="preserve"> </v>
      </c>
    </row>
    <row r="754" spans="3:8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  <c r="H754" s="48" t="str">
        <f>IFERROR(VLOOKUP(C754,Sheet7!E:O,11,0),"")</f>
        <v xml:space="preserve"> </v>
      </c>
    </row>
    <row r="755" spans="3:8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  <c r="H755" s="48" t="str">
        <f>IFERROR(VLOOKUP(C755,Sheet7!E:O,11,0),"")</f>
        <v xml:space="preserve"> </v>
      </c>
    </row>
    <row r="756" spans="3:8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  <c r="H756" s="48" t="str">
        <f>IFERROR(VLOOKUP(C756,Sheet7!E:O,11,0),"")</f>
        <v xml:space="preserve"> </v>
      </c>
    </row>
    <row r="757" spans="3:8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  <c r="H757" s="48" t="str">
        <f>IFERROR(VLOOKUP(C757,Sheet7!E:O,11,0),"")</f>
        <v xml:space="preserve"> </v>
      </c>
    </row>
    <row r="758" spans="3:8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  <c r="H758" s="48" t="str">
        <f>IFERROR(VLOOKUP(C758,Sheet7!E:O,11,0),"")</f>
        <v xml:space="preserve"> </v>
      </c>
    </row>
    <row r="759" spans="3:8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  <c r="H759" s="48" t="str">
        <f>IFERROR(VLOOKUP(C759,Sheet7!E:O,11,0),"")</f>
        <v xml:space="preserve"> </v>
      </c>
    </row>
    <row r="760" spans="3:8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  <c r="H760" s="48" t="str">
        <f>IFERROR(VLOOKUP(C760,Sheet7!E:O,11,0),"")</f>
        <v xml:space="preserve"> </v>
      </c>
    </row>
    <row r="761" spans="3:8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  <c r="H761" s="48" t="str">
        <f>IFERROR(VLOOKUP(C761,Sheet7!E:O,11,0),"")</f>
        <v xml:space="preserve"> </v>
      </c>
    </row>
    <row r="762" spans="3:8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  <c r="H762" s="48" t="str">
        <f>IFERROR(VLOOKUP(C762,Sheet7!E:O,11,0),"")</f>
        <v xml:space="preserve"> </v>
      </c>
    </row>
    <row r="763" spans="3:8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  <c r="H763" s="48" t="str">
        <f>IFERROR(VLOOKUP(C763,Sheet7!E:O,11,0),"")</f>
        <v xml:space="preserve"> </v>
      </c>
    </row>
    <row r="764" spans="3:8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  <c r="H764" s="48" t="str">
        <f>IFERROR(VLOOKUP(C764,Sheet7!E:O,11,0),"")</f>
        <v xml:space="preserve"> </v>
      </c>
    </row>
    <row r="765" spans="3:8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  <c r="H765" s="48" t="str">
        <f>IFERROR(VLOOKUP(C765,Sheet7!E:O,11,0),"")</f>
        <v xml:space="preserve"> </v>
      </c>
    </row>
    <row r="766" spans="3:8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  <c r="H766" s="48" t="str">
        <f>IFERROR(VLOOKUP(C766,Sheet7!E:O,11,0),"")</f>
        <v xml:space="preserve"> </v>
      </c>
    </row>
    <row r="767" spans="3:8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  <c r="H767" s="48" t="str">
        <f>IFERROR(VLOOKUP(C767,Sheet7!E:O,11,0),"")</f>
        <v xml:space="preserve"> </v>
      </c>
    </row>
    <row r="768" spans="3:8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  <c r="H768" s="48" t="str">
        <f>IFERROR(VLOOKUP(C768,Sheet7!E:O,11,0),"")</f>
        <v xml:space="preserve"> </v>
      </c>
    </row>
    <row r="769" spans="3:8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  <c r="H769" s="48" t="str">
        <f>IFERROR(VLOOKUP(C769,Sheet7!E:O,11,0),"")</f>
        <v xml:space="preserve"> </v>
      </c>
    </row>
    <row r="770" spans="3:8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  <c r="H770" s="48" t="str">
        <f>IFERROR(VLOOKUP(C770,Sheet7!E:O,11,0),"")</f>
        <v xml:space="preserve"> </v>
      </c>
    </row>
    <row r="771" spans="3:8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  <c r="H771" s="48" t="str">
        <f>IFERROR(VLOOKUP(C771,Sheet7!E:O,11,0),"")</f>
        <v xml:space="preserve"> </v>
      </c>
    </row>
    <row r="772" spans="3:8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  <c r="H772" s="48" t="str">
        <f>IFERROR(VLOOKUP(C772,Sheet7!E:O,11,0),"")</f>
        <v xml:space="preserve"> </v>
      </c>
    </row>
    <row r="773" spans="3:8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  <c r="H773" s="48" t="str">
        <f>IFERROR(VLOOKUP(C773,Sheet7!E:O,11,0),"")</f>
        <v xml:space="preserve"> </v>
      </c>
    </row>
    <row r="774" spans="3:8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  <c r="H774" s="48" t="str">
        <f>IFERROR(VLOOKUP(C774,Sheet7!E:O,11,0),"")</f>
        <v xml:space="preserve"> </v>
      </c>
    </row>
    <row r="775" spans="3:8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  <c r="H775" s="48" t="str">
        <f>IFERROR(VLOOKUP(C775,Sheet7!E:O,11,0),"")</f>
        <v xml:space="preserve"> </v>
      </c>
    </row>
    <row r="776" spans="3:8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  <c r="H776" s="48" t="str">
        <f>IFERROR(VLOOKUP(C776,Sheet7!E:O,11,0),"")</f>
        <v xml:space="preserve"> </v>
      </c>
    </row>
    <row r="777" spans="3:8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  <c r="H777" s="48" t="str">
        <f>IFERROR(VLOOKUP(C777,Sheet7!E:O,11,0),"")</f>
        <v xml:space="preserve"> </v>
      </c>
    </row>
    <row r="778" spans="3:8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  <c r="H778" s="48" t="str">
        <f>IFERROR(VLOOKUP(C778,Sheet7!E:O,11,0),"")</f>
        <v xml:space="preserve"> </v>
      </c>
    </row>
    <row r="779" spans="3:8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  <c r="H779" s="48" t="str">
        <f>IFERROR(VLOOKUP(C779,Sheet7!E:O,11,0),"")</f>
        <v xml:space="preserve"> </v>
      </c>
    </row>
    <row r="780" spans="3:8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  <c r="H780" s="48" t="str">
        <f>IFERROR(VLOOKUP(C780,Sheet7!E:O,11,0),"")</f>
        <v xml:space="preserve"> </v>
      </c>
    </row>
    <row r="781" spans="3:8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  <c r="H781" s="48" t="str">
        <f>IFERROR(VLOOKUP(C781,Sheet7!E:O,11,0),"")</f>
        <v xml:space="preserve"> </v>
      </c>
    </row>
    <row r="782" spans="3:8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  <c r="H782" s="48" t="str">
        <f>IFERROR(VLOOKUP(C782,Sheet7!E:O,11,0),"")</f>
        <v xml:space="preserve"> </v>
      </c>
    </row>
    <row r="783" spans="3:8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  <c r="H783" s="48" t="str">
        <f>IFERROR(VLOOKUP(C783,Sheet7!E:O,11,0),"")</f>
        <v xml:space="preserve"> </v>
      </c>
    </row>
    <row r="784" spans="3:8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  <c r="H784" s="48" t="str">
        <f>IFERROR(VLOOKUP(C784,Sheet7!E:O,11,0),"")</f>
        <v xml:space="preserve"> </v>
      </c>
    </row>
    <row r="785" spans="3:8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  <c r="H785" s="48" t="str">
        <f>IFERROR(VLOOKUP(C785,Sheet7!E:O,11,0),"")</f>
        <v xml:space="preserve"> </v>
      </c>
    </row>
    <row r="786" spans="3:8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  <c r="H786" s="48" t="str">
        <f>IFERROR(VLOOKUP(C786,Sheet7!E:O,11,0),"")</f>
        <v xml:space="preserve"> </v>
      </c>
    </row>
    <row r="787" spans="3:8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  <c r="H787" s="48" t="str">
        <f>IFERROR(VLOOKUP(C787,Sheet7!E:O,11,0),"")</f>
        <v xml:space="preserve"> </v>
      </c>
    </row>
    <row r="788" spans="3:8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  <c r="H788" s="48" t="str">
        <f>IFERROR(VLOOKUP(C788,Sheet7!E:O,11,0),"")</f>
        <v xml:space="preserve"> </v>
      </c>
    </row>
    <row r="789" spans="3:8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  <c r="H789" s="48" t="str">
        <f>IFERROR(VLOOKUP(C789,Sheet7!E:O,11,0),"")</f>
        <v xml:space="preserve"> </v>
      </c>
    </row>
    <row r="790" spans="3:8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  <c r="H790" s="48" t="str">
        <f>IFERROR(VLOOKUP(C790,Sheet7!E:O,11,0),"")</f>
        <v xml:space="preserve"> </v>
      </c>
    </row>
    <row r="791" spans="3:8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  <c r="H791" s="48" t="str">
        <f>IFERROR(VLOOKUP(C791,Sheet7!E:O,11,0),"")</f>
        <v xml:space="preserve"> </v>
      </c>
    </row>
    <row r="792" spans="3:8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  <c r="H792" s="48" t="str">
        <f>IFERROR(VLOOKUP(C792,Sheet7!E:O,11,0),"")</f>
        <v xml:space="preserve"> </v>
      </c>
    </row>
    <row r="793" spans="3:8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  <c r="H793" s="48" t="str">
        <f>IFERROR(VLOOKUP(C793,Sheet7!E:O,11,0),"")</f>
        <v xml:space="preserve"> </v>
      </c>
    </row>
    <row r="794" spans="3:8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  <c r="H794" s="48" t="str">
        <f>IFERROR(VLOOKUP(C794,Sheet7!E:O,11,0),"")</f>
        <v xml:space="preserve"> </v>
      </c>
    </row>
    <row r="795" spans="3:8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  <c r="H795" s="48" t="str">
        <f>IFERROR(VLOOKUP(C795,Sheet7!E:O,11,0),"")</f>
        <v xml:space="preserve"> </v>
      </c>
    </row>
    <row r="796" spans="3:8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  <c r="H796" s="48" t="str">
        <f>IFERROR(VLOOKUP(C796,Sheet7!E:O,11,0),"")</f>
        <v xml:space="preserve"> </v>
      </c>
    </row>
    <row r="797" spans="3:8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  <c r="H797" s="48" t="str">
        <f>IFERROR(VLOOKUP(C797,Sheet7!E:O,11,0),"")</f>
        <v xml:space="preserve"> </v>
      </c>
    </row>
    <row r="798" spans="3:8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  <c r="H798" s="48" t="str">
        <f>IFERROR(VLOOKUP(C798,Sheet7!E:O,11,0),"")</f>
        <v xml:space="preserve"> </v>
      </c>
    </row>
    <row r="799" spans="3:8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  <c r="H799" s="48" t="str">
        <f>IFERROR(VLOOKUP(C799,Sheet7!E:O,11,0),"")</f>
        <v xml:space="preserve"> </v>
      </c>
    </row>
    <row r="800" spans="3:8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  <c r="H800" s="48" t="str">
        <f>IFERROR(VLOOKUP(C800,Sheet7!E:O,11,0),"")</f>
        <v xml:space="preserve"> </v>
      </c>
    </row>
    <row r="801" spans="3:8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  <c r="H801" s="48" t="str">
        <f>IFERROR(VLOOKUP(C801,Sheet7!E:O,11,0),"")</f>
        <v xml:space="preserve"> </v>
      </c>
    </row>
    <row r="802" spans="3:8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  <c r="H802" s="48" t="str">
        <f>IFERROR(VLOOKUP(C802,Sheet7!E:O,11,0),"")</f>
        <v xml:space="preserve"> </v>
      </c>
    </row>
    <row r="803" spans="3:8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  <c r="H803" s="48" t="str">
        <f>IFERROR(VLOOKUP(C803,Sheet7!E:O,11,0),"")</f>
        <v xml:space="preserve"> </v>
      </c>
    </row>
    <row r="804" spans="3:8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  <c r="H804" s="48" t="str">
        <f>IFERROR(VLOOKUP(C804,Sheet7!E:O,11,0),"")</f>
        <v xml:space="preserve"> </v>
      </c>
    </row>
    <row r="805" spans="3:8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  <c r="H805" s="48" t="str">
        <f>IFERROR(VLOOKUP(C805,Sheet7!E:O,11,0),"")</f>
        <v xml:space="preserve"> </v>
      </c>
    </row>
    <row r="806" spans="3:8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  <c r="H806" s="48" t="str">
        <f>IFERROR(VLOOKUP(C806,Sheet7!E:O,11,0),"")</f>
        <v xml:space="preserve"> </v>
      </c>
    </row>
    <row r="807" spans="3:8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  <c r="H807" s="48" t="str">
        <f>IFERROR(VLOOKUP(C807,Sheet7!E:O,11,0),"")</f>
        <v xml:space="preserve"> </v>
      </c>
    </row>
    <row r="808" spans="3:8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  <c r="H808" s="48" t="str">
        <f>IFERROR(VLOOKUP(C808,Sheet7!E:O,11,0),"")</f>
        <v xml:space="preserve"> </v>
      </c>
    </row>
    <row r="809" spans="3:8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  <c r="H809" s="48" t="str">
        <f>IFERROR(VLOOKUP(C809,Sheet7!E:O,11,0),"")</f>
        <v xml:space="preserve"> </v>
      </c>
    </row>
    <row r="810" spans="3:8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  <c r="H810" s="48" t="str">
        <f>IFERROR(VLOOKUP(C810,Sheet7!E:O,11,0),"")</f>
        <v xml:space="preserve"> </v>
      </c>
    </row>
    <row r="811" spans="3:8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  <c r="H811" s="48" t="str">
        <f>IFERROR(VLOOKUP(C811,Sheet7!E:O,11,0),"")</f>
        <v xml:space="preserve"> </v>
      </c>
    </row>
    <row r="812" spans="3:8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  <c r="H812" s="48" t="str">
        <f>IFERROR(VLOOKUP(C812,Sheet7!E:O,11,0),"")</f>
        <v xml:space="preserve"> </v>
      </c>
    </row>
    <row r="813" spans="3:8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  <c r="H813" s="48" t="str">
        <f>IFERROR(VLOOKUP(C813,Sheet7!E:O,11,0),"")</f>
        <v xml:space="preserve"> </v>
      </c>
    </row>
    <row r="814" spans="3:8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  <c r="H814" s="48" t="str">
        <f>IFERROR(VLOOKUP(C814,Sheet7!E:O,11,0),"")</f>
        <v xml:space="preserve"> </v>
      </c>
    </row>
    <row r="815" spans="3:8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  <c r="H815" s="48" t="str">
        <f>IFERROR(VLOOKUP(C815,Sheet7!E:O,11,0),"")</f>
        <v xml:space="preserve"> </v>
      </c>
    </row>
    <row r="816" spans="3:8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  <c r="H816" s="48" t="str">
        <f>IFERROR(VLOOKUP(C816,Sheet7!E:O,11,0),"")</f>
        <v xml:space="preserve"> </v>
      </c>
    </row>
    <row r="817" spans="3:8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  <c r="H817" s="48" t="str">
        <f>IFERROR(VLOOKUP(C817,Sheet7!E:O,11,0),"")</f>
        <v xml:space="preserve"> </v>
      </c>
    </row>
    <row r="818" spans="3:8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  <c r="H818" s="48" t="str">
        <f>IFERROR(VLOOKUP(C818,Sheet7!E:O,11,0),"")</f>
        <v xml:space="preserve"> </v>
      </c>
    </row>
    <row r="819" spans="3:8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  <c r="H819" s="48" t="str">
        <f>IFERROR(VLOOKUP(C819,Sheet7!E:O,11,0),"")</f>
        <v xml:space="preserve"> </v>
      </c>
    </row>
    <row r="820" spans="3:8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  <c r="H820" s="48" t="str">
        <f>IFERROR(VLOOKUP(C820,Sheet7!E:O,11,0),"")</f>
        <v xml:space="preserve"> </v>
      </c>
    </row>
    <row r="821" spans="3:8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  <c r="H821" s="48" t="str">
        <f>IFERROR(VLOOKUP(C821,Sheet7!E:O,11,0),"")</f>
        <v xml:space="preserve"> </v>
      </c>
    </row>
    <row r="822" spans="3:8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  <c r="H822" s="48" t="str">
        <f>IFERROR(VLOOKUP(C822,Sheet7!E:O,11,0),"")</f>
        <v xml:space="preserve"> </v>
      </c>
    </row>
    <row r="823" spans="3:8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  <c r="H823" s="48" t="str">
        <f>IFERROR(VLOOKUP(C823,Sheet7!E:O,11,0),"")</f>
        <v xml:space="preserve"> </v>
      </c>
    </row>
    <row r="824" spans="3:8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  <c r="H824" s="48" t="str">
        <f>IFERROR(VLOOKUP(C824,Sheet7!E:O,11,0),"")</f>
        <v xml:space="preserve"> </v>
      </c>
    </row>
    <row r="825" spans="3:8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  <c r="H825" s="48" t="str">
        <f>IFERROR(VLOOKUP(C825,Sheet7!E:O,11,0),"")</f>
        <v xml:space="preserve"> </v>
      </c>
    </row>
    <row r="826" spans="3:8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  <c r="H826" s="48" t="str">
        <f>IFERROR(VLOOKUP(C826,Sheet7!E:O,11,0),"")</f>
        <v xml:space="preserve"> </v>
      </c>
    </row>
    <row r="827" spans="3:8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  <c r="H827" s="48" t="str">
        <f>IFERROR(VLOOKUP(C827,Sheet7!E:O,11,0),"")</f>
        <v xml:space="preserve"> </v>
      </c>
    </row>
    <row r="828" spans="3:8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  <c r="H828" s="48" t="str">
        <f>IFERROR(VLOOKUP(C828,Sheet7!E:O,11,0),"")</f>
        <v xml:space="preserve"> </v>
      </c>
    </row>
    <row r="829" spans="3:8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  <c r="H829" s="48" t="str">
        <f>IFERROR(VLOOKUP(C829,Sheet7!E:O,11,0),"")</f>
        <v xml:space="preserve"> </v>
      </c>
    </row>
    <row r="830" spans="3:8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  <c r="H830" s="48" t="str">
        <f>IFERROR(VLOOKUP(C830,Sheet7!E:O,11,0),"")</f>
        <v xml:space="preserve"> </v>
      </c>
    </row>
    <row r="831" spans="3:8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  <c r="H831" s="48" t="str">
        <f>IFERROR(VLOOKUP(C831,Sheet7!E:O,11,0),"")</f>
        <v xml:space="preserve"> </v>
      </c>
    </row>
    <row r="832" spans="3:8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  <c r="H832" s="48" t="str">
        <f>IFERROR(VLOOKUP(C832,Sheet7!E:O,11,0),"")</f>
        <v xml:space="preserve"> </v>
      </c>
    </row>
    <row r="833" spans="3:8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  <c r="H833" s="48" t="str">
        <f>IFERROR(VLOOKUP(C833,Sheet7!E:O,11,0),"")</f>
        <v xml:space="preserve"> </v>
      </c>
    </row>
    <row r="834" spans="3:8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  <c r="H834" s="48" t="str">
        <f>IFERROR(VLOOKUP(C834,Sheet7!E:O,11,0),"")</f>
        <v xml:space="preserve"> </v>
      </c>
    </row>
    <row r="835" spans="3:8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  <c r="H835" s="48" t="str">
        <f>IFERROR(VLOOKUP(C835,Sheet7!E:O,11,0),"")</f>
        <v xml:space="preserve"> </v>
      </c>
    </row>
    <row r="836" spans="3:8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  <c r="H836" s="48" t="str">
        <f>IFERROR(VLOOKUP(C836,Sheet7!E:O,11,0),"")</f>
        <v xml:space="preserve"> </v>
      </c>
    </row>
    <row r="837" spans="3:8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  <c r="H837" s="48" t="str">
        <f>IFERROR(VLOOKUP(C837,Sheet7!E:O,11,0),"")</f>
        <v xml:space="preserve"> </v>
      </c>
    </row>
    <row r="838" spans="3:8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  <c r="H838" s="48" t="str">
        <f>IFERROR(VLOOKUP(C838,Sheet7!E:O,11,0),"")</f>
        <v xml:space="preserve"> </v>
      </c>
    </row>
    <row r="839" spans="3:8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  <c r="H839" s="48" t="str">
        <f>IFERROR(VLOOKUP(C839,Sheet7!E:O,11,0),"")</f>
        <v xml:space="preserve"> </v>
      </c>
    </row>
    <row r="840" spans="3:8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  <c r="H840" s="48" t="str">
        <f>IFERROR(VLOOKUP(C840,Sheet7!E:O,11,0),"")</f>
        <v xml:space="preserve"> </v>
      </c>
    </row>
    <row r="841" spans="3:8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  <c r="H841" s="48" t="str">
        <f>IFERROR(VLOOKUP(C841,Sheet7!E:O,11,0),"")</f>
        <v xml:space="preserve"> </v>
      </c>
    </row>
    <row r="842" spans="3:8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  <c r="H842" s="48" t="str">
        <f>IFERROR(VLOOKUP(C842,Sheet7!E:O,11,0),"")</f>
        <v xml:space="preserve"> </v>
      </c>
    </row>
    <row r="843" spans="3:8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  <c r="H843" s="48" t="str">
        <f>IFERROR(VLOOKUP(C843,Sheet7!E:O,11,0),"")</f>
        <v xml:space="preserve"> </v>
      </c>
    </row>
    <row r="844" spans="3:8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  <c r="H844" s="48" t="str">
        <f>IFERROR(VLOOKUP(C844,Sheet7!E:O,11,0),"")</f>
        <v xml:space="preserve"> </v>
      </c>
    </row>
    <row r="845" spans="3:8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  <c r="H845" s="48" t="str">
        <f>IFERROR(VLOOKUP(C845,Sheet7!E:O,11,0),"")</f>
        <v xml:space="preserve"> </v>
      </c>
    </row>
    <row r="846" spans="3:8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  <c r="H846" s="48" t="str">
        <f>IFERROR(VLOOKUP(C846,Sheet7!E:O,11,0),"")</f>
        <v xml:space="preserve"> </v>
      </c>
    </row>
    <row r="847" spans="3:8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  <c r="H847" s="48" t="str">
        <f>IFERROR(VLOOKUP(C847,Sheet7!E:O,11,0),"")</f>
        <v xml:space="preserve"> </v>
      </c>
    </row>
    <row r="848" spans="3:8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  <c r="H848" s="48" t="str">
        <f>IFERROR(VLOOKUP(C848,Sheet7!E:O,11,0),"")</f>
        <v xml:space="preserve"> </v>
      </c>
    </row>
    <row r="849" spans="3:8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  <c r="H849" s="48" t="str">
        <f>IFERROR(VLOOKUP(C849,Sheet7!E:O,11,0),"")</f>
        <v xml:space="preserve"> </v>
      </c>
    </row>
    <row r="850" spans="3:8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  <c r="H850" s="48" t="str">
        <f>IFERROR(VLOOKUP(C850,Sheet7!E:O,11,0),"")</f>
        <v xml:space="preserve"> </v>
      </c>
    </row>
    <row r="851" spans="3:8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  <c r="H851" s="48" t="str">
        <f>IFERROR(VLOOKUP(C851,Sheet7!E:O,11,0),"")</f>
        <v xml:space="preserve"> </v>
      </c>
    </row>
    <row r="852" spans="3:8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  <c r="H852" s="48" t="str">
        <f>IFERROR(VLOOKUP(C852,Sheet7!E:O,11,0),"")</f>
        <v xml:space="preserve"> </v>
      </c>
    </row>
    <row r="853" spans="3:8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  <c r="H853" s="48" t="str">
        <f>IFERROR(VLOOKUP(C853,Sheet7!E:O,11,0),"")</f>
        <v xml:space="preserve"> </v>
      </c>
    </row>
    <row r="854" spans="3:8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  <c r="H854" s="48" t="str">
        <f>IFERROR(VLOOKUP(C854,Sheet7!E:O,11,0),"")</f>
        <v xml:space="preserve"> </v>
      </c>
    </row>
    <row r="855" spans="3:8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  <c r="H855" s="48" t="str">
        <f>IFERROR(VLOOKUP(C855,Sheet7!E:O,11,0),"")</f>
        <v xml:space="preserve"> </v>
      </c>
    </row>
    <row r="856" spans="3:8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  <c r="H856" s="48" t="str">
        <f>IFERROR(VLOOKUP(C856,Sheet7!E:O,11,0),"")</f>
        <v xml:space="preserve"> </v>
      </c>
    </row>
    <row r="857" spans="3:8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  <c r="H857" s="48" t="str">
        <f>IFERROR(VLOOKUP(C857,Sheet7!E:O,11,0),"")</f>
        <v xml:space="preserve"> </v>
      </c>
    </row>
    <row r="858" spans="3:8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  <c r="H858" s="48" t="str">
        <f>IFERROR(VLOOKUP(C858,Sheet7!E:O,11,0),"")</f>
        <v xml:space="preserve"> </v>
      </c>
    </row>
    <row r="859" spans="3:8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  <c r="H859" s="48" t="str">
        <f>IFERROR(VLOOKUP(C859,Sheet7!E:O,11,0),"")</f>
        <v xml:space="preserve"> </v>
      </c>
    </row>
    <row r="860" spans="3:8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  <c r="H860" s="48" t="str">
        <f>IFERROR(VLOOKUP(C860,Sheet7!E:O,11,0),"")</f>
        <v xml:space="preserve"> </v>
      </c>
    </row>
    <row r="861" spans="3:8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  <c r="H861" s="48" t="str">
        <f>IFERROR(VLOOKUP(C861,Sheet7!E:O,11,0),"")</f>
        <v xml:space="preserve"> </v>
      </c>
    </row>
    <row r="862" spans="3:8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  <c r="H862" s="48" t="str">
        <f>IFERROR(VLOOKUP(C862,Sheet7!E:O,11,0),"")</f>
        <v xml:space="preserve"> </v>
      </c>
    </row>
    <row r="863" spans="3:8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  <c r="H863" s="48" t="str">
        <f>IFERROR(VLOOKUP(C863,Sheet7!E:O,11,0),"")</f>
        <v xml:space="preserve"> </v>
      </c>
    </row>
    <row r="864" spans="3:8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  <c r="H864" s="48" t="str">
        <f>IFERROR(VLOOKUP(C864,Sheet7!E:O,11,0),"")</f>
        <v xml:space="preserve"> </v>
      </c>
    </row>
    <row r="865" spans="3:8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  <c r="H865" s="48" t="str">
        <f>IFERROR(VLOOKUP(C865,Sheet7!E:O,11,0),"")</f>
        <v xml:space="preserve"> </v>
      </c>
    </row>
    <row r="866" spans="3:8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  <c r="H866" s="48" t="str">
        <f>IFERROR(VLOOKUP(C866,Sheet7!E:O,11,0),"")</f>
        <v xml:space="preserve"> </v>
      </c>
    </row>
    <row r="867" spans="3:8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  <c r="H867" s="48" t="str">
        <f>IFERROR(VLOOKUP(C867,Sheet7!E:O,11,0),"")</f>
        <v xml:space="preserve"> </v>
      </c>
    </row>
    <row r="868" spans="3:8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  <c r="H868" s="48" t="str">
        <f>IFERROR(VLOOKUP(C868,Sheet7!E:O,11,0),"")</f>
        <v xml:space="preserve"> </v>
      </c>
    </row>
    <row r="869" spans="3:8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  <c r="H869" s="48" t="str">
        <f>IFERROR(VLOOKUP(C869,Sheet7!E:O,11,0),"")</f>
        <v xml:space="preserve"> </v>
      </c>
    </row>
    <row r="870" spans="3:8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  <c r="H870" s="48" t="str">
        <f>IFERROR(VLOOKUP(C870,Sheet7!E:O,11,0),"")</f>
        <v xml:space="preserve"> </v>
      </c>
    </row>
    <row r="871" spans="3:8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  <c r="H871" s="48" t="str">
        <f>IFERROR(VLOOKUP(C871,Sheet7!E:O,11,0),"")</f>
        <v xml:space="preserve"> </v>
      </c>
    </row>
    <row r="872" spans="3:8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  <c r="H872" s="48" t="str">
        <f>IFERROR(VLOOKUP(C872,Sheet7!E:O,11,0),"")</f>
        <v xml:space="preserve"> </v>
      </c>
    </row>
    <row r="873" spans="3:8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  <c r="H873" s="48" t="str">
        <f>IFERROR(VLOOKUP(C873,Sheet7!E:O,11,0),"")</f>
        <v xml:space="preserve"> </v>
      </c>
    </row>
    <row r="874" spans="3:8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  <c r="H874" s="48" t="str">
        <f>IFERROR(VLOOKUP(C874,Sheet7!E:O,11,0),"")</f>
        <v xml:space="preserve"> </v>
      </c>
    </row>
    <row r="875" spans="3:8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  <c r="H875" s="48" t="str">
        <f>IFERROR(VLOOKUP(C875,Sheet7!E:O,11,0),"")</f>
        <v xml:space="preserve"> </v>
      </c>
    </row>
    <row r="876" spans="3:8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  <c r="H876" s="48" t="str">
        <f>IFERROR(VLOOKUP(C876,Sheet7!E:O,11,0),"")</f>
        <v xml:space="preserve"> </v>
      </c>
    </row>
    <row r="877" spans="3:8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  <c r="H877" s="48" t="str">
        <f>IFERROR(VLOOKUP(C877,Sheet7!E:O,11,0),"")</f>
        <v xml:space="preserve"> </v>
      </c>
    </row>
    <row r="878" spans="3:8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  <c r="H878" s="48" t="str">
        <f>IFERROR(VLOOKUP(C878,Sheet7!E:O,11,0),"")</f>
        <v xml:space="preserve"> </v>
      </c>
    </row>
    <row r="879" spans="3:8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  <c r="H879" s="48" t="str">
        <f>IFERROR(VLOOKUP(C879,Sheet7!E:O,11,0),"")</f>
        <v xml:space="preserve"> </v>
      </c>
    </row>
    <row r="880" spans="3:8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  <c r="H880" s="48" t="str">
        <f>IFERROR(VLOOKUP(C880,Sheet7!E:O,11,0),"")</f>
        <v xml:space="preserve"> </v>
      </c>
    </row>
    <row r="881" spans="3:8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  <c r="H881" s="48" t="str">
        <f>IFERROR(VLOOKUP(C881,Sheet7!E:O,11,0),"")</f>
        <v xml:space="preserve"> </v>
      </c>
    </row>
    <row r="882" spans="3:8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  <c r="H882" s="48" t="str">
        <f>IFERROR(VLOOKUP(C882,Sheet7!E:O,11,0),"")</f>
        <v xml:space="preserve"> </v>
      </c>
    </row>
    <row r="883" spans="3:8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  <c r="H883" s="48" t="str">
        <f>IFERROR(VLOOKUP(C883,Sheet7!E:O,11,0),"")</f>
        <v xml:space="preserve"> </v>
      </c>
    </row>
    <row r="884" spans="3:8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  <c r="H884" s="48" t="str">
        <f>IFERROR(VLOOKUP(C884,Sheet7!E:O,11,0),"")</f>
        <v xml:space="preserve"> </v>
      </c>
    </row>
    <row r="885" spans="3:8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  <c r="H885" s="48" t="str">
        <f>IFERROR(VLOOKUP(C885,Sheet7!E:O,11,0),"")</f>
        <v xml:space="preserve"> </v>
      </c>
    </row>
    <row r="886" spans="3:8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  <c r="H886" s="48" t="str">
        <f>IFERROR(VLOOKUP(C886,Sheet7!E:O,11,0),"")</f>
        <v xml:space="preserve"> </v>
      </c>
    </row>
    <row r="887" spans="3:8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  <c r="H887" s="48" t="str">
        <f>IFERROR(VLOOKUP(C887,Sheet7!E:O,11,0),"")</f>
        <v xml:space="preserve"> </v>
      </c>
    </row>
    <row r="888" spans="3:8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  <c r="H888" s="48" t="str">
        <f>IFERROR(VLOOKUP(C888,Sheet7!E:O,11,0),"")</f>
        <v xml:space="preserve"> </v>
      </c>
    </row>
    <row r="889" spans="3:8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  <c r="H889" s="48" t="str">
        <f>IFERROR(VLOOKUP(C889,Sheet7!E:O,11,0),"")</f>
        <v xml:space="preserve"> </v>
      </c>
    </row>
    <row r="890" spans="3:8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  <c r="H890" s="48" t="str">
        <f>IFERROR(VLOOKUP(C890,Sheet7!E:O,11,0),"")</f>
        <v xml:space="preserve"> </v>
      </c>
    </row>
    <row r="891" spans="3:8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  <c r="H891" s="48" t="str">
        <f>IFERROR(VLOOKUP(C891,Sheet7!E:O,11,0),"")</f>
        <v xml:space="preserve"> </v>
      </c>
    </row>
    <row r="892" spans="3:8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  <c r="H892" s="48" t="str">
        <f>IFERROR(VLOOKUP(C892,Sheet7!E:O,11,0),"")</f>
        <v xml:space="preserve"> </v>
      </c>
    </row>
    <row r="893" spans="3:8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  <c r="H893" s="48" t="str">
        <f>IFERROR(VLOOKUP(C893,Sheet7!E:O,11,0),"")</f>
        <v xml:space="preserve"> </v>
      </c>
    </row>
    <row r="894" spans="3:8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  <c r="H894" s="48" t="str">
        <f>IFERROR(VLOOKUP(C894,Sheet7!E:O,11,0),"")</f>
        <v xml:space="preserve"> </v>
      </c>
    </row>
    <row r="895" spans="3:8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  <c r="H895" s="48" t="str">
        <f>IFERROR(VLOOKUP(C895,Sheet7!E:O,11,0),"")</f>
        <v xml:space="preserve"> </v>
      </c>
    </row>
    <row r="896" spans="3:8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  <c r="H896" s="48" t="str">
        <f>IFERROR(VLOOKUP(C896,Sheet7!E:O,11,0),"")</f>
        <v xml:space="preserve"> </v>
      </c>
    </row>
    <row r="897" spans="3:8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  <c r="H897" s="48" t="str">
        <f>IFERROR(VLOOKUP(C897,Sheet7!E:O,11,0),"")</f>
        <v xml:space="preserve"> </v>
      </c>
    </row>
    <row r="898" spans="3:8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  <c r="H898" s="48" t="str">
        <f>IFERROR(VLOOKUP(C898,Sheet7!E:O,11,0),"")</f>
        <v xml:space="preserve"> </v>
      </c>
    </row>
    <row r="899" spans="3:8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  <c r="H899" s="48" t="str">
        <f>IFERROR(VLOOKUP(C899,Sheet7!E:O,11,0),"")</f>
        <v xml:space="preserve"> </v>
      </c>
    </row>
    <row r="900" spans="3:8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  <c r="H900" s="48" t="str">
        <f>IFERROR(VLOOKUP(C900,Sheet7!E:O,11,0),"")</f>
        <v xml:space="preserve"> </v>
      </c>
    </row>
    <row r="901" spans="3:8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  <c r="H901" s="48" t="str">
        <f>IFERROR(VLOOKUP(C901,Sheet7!E:O,11,0),"")</f>
        <v xml:space="preserve"> </v>
      </c>
    </row>
    <row r="902" spans="3:8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  <c r="H902" s="48" t="str">
        <f>IFERROR(VLOOKUP(C902,Sheet7!E:O,11,0),"")</f>
        <v xml:space="preserve"> </v>
      </c>
    </row>
    <row r="903" spans="3:8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  <c r="H903" s="48" t="str">
        <f>IFERROR(VLOOKUP(C903,Sheet7!E:O,11,0),"")</f>
        <v xml:space="preserve"> </v>
      </c>
    </row>
    <row r="904" spans="3:8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  <c r="H904" s="48" t="str">
        <f>IFERROR(VLOOKUP(C904,Sheet7!E:O,11,0),"")</f>
        <v xml:space="preserve"> </v>
      </c>
    </row>
    <row r="905" spans="3:8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  <c r="H905" s="48" t="str">
        <f>IFERROR(VLOOKUP(C905,Sheet7!E:O,11,0),"")</f>
        <v xml:space="preserve"> </v>
      </c>
    </row>
    <row r="906" spans="3:8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  <c r="H906" s="48" t="str">
        <f>IFERROR(VLOOKUP(C906,Sheet7!E:O,11,0),"")</f>
        <v xml:space="preserve"> </v>
      </c>
    </row>
    <row r="907" spans="3:8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  <c r="H907" s="48" t="str">
        <f>IFERROR(VLOOKUP(C907,Sheet7!E:O,11,0),"")</f>
        <v xml:space="preserve"> </v>
      </c>
    </row>
    <row r="908" spans="3:8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  <c r="H908" s="48" t="str">
        <f>IFERROR(VLOOKUP(C908,Sheet7!E:O,11,0),"")</f>
        <v xml:space="preserve"> </v>
      </c>
    </row>
    <row r="909" spans="3:8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  <c r="H909" s="48" t="str">
        <f>IFERROR(VLOOKUP(C909,Sheet7!E:O,11,0),"")</f>
        <v xml:space="preserve"> </v>
      </c>
    </row>
    <row r="910" spans="3:8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  <c r="H910" s="48" t="str">
        <f>IFERROR(VLOOKUP(C910,Sheet7!E:O,11,0),"")</f>
        <v xml:space="preserve"> </v>
      </c>
    </row>
    <row r="911" spans="3:8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  <c r="H911" s="48" t="str">
        <f>IFERROR(VLOOKUP(C911,Sheet7!E:O,11,0),"")</f>
        <v xml:space="preserve"> </v>
      </c>
    </row>
    <row r="912" spans="3:8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  <c r="H912" s="48" t="str">
        <f>IFERROR(VLOOKUP(C912,Sheet7!E:O,11,0),"")</f>
        <v xml:space="preserve"> </v>
      </c>
    </row>
    <row r="913" spans="3:8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  <c r="H913" s="48" t="str">
        <f>IFERROR(VLOOKUP(C913,Sheet7!E:O,11,0),"")</f>
        <v xml:space="preserve"> </v>
      </c>
    </row>
    <row r="914" spans="3:8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  <c r="H914" s="48" t="str">
        <f>IFERROR(VLOOKUP(C914,Sheet7!E:O,11,0),"")</f>
        <v xml:space="preserve"> </v>
      </c>
    </row>
    <row r="915" spans="3:8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  <c r="H915" s="48" t="str">
        <f>IFERROR(VLOOKUP(C915,Sheet7!E:O,11,0),"")</f>
        <v xml:space="preserve"> </v>
      </c>
    </row>
    <row r="916" spans="3:8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  <c r="H916" s="48" t="str">
        <f>IFERROR(VLOOKUP(C916,Sheet7!E:O,11,0),"")</f>
        <v xml:space="preserve"> </v>
      </c>
    </row>
    <row r="917" spans="3:8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  <c r="H917" s="48" t="str">
        <f>IFERROR(VLOOKUP(C917,Sheet7!E:O,11,0),"")</f>
        <v xml:space="preserve"> </v>
      </c>
    </row>
    <row r="918" spans="3:8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  <c r="H918" s="48" t="str">
        <f>IFERROR(VLOOKUP(C918,Sheet7!E:O,11,0),"")</f>
        <v xml:space="preserve"> </v>
      </c>
    </row>
    <row r="919" spans="3:8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  <c r="H919" s="48" t="str">
        <f>IFERROR(VLOOKUP(C919,Sheet7!E:O,11,0),"")</f>
        <v xml:space="preserve"> </v>
      </c>
    </row>
    <row r="920" spans="3:8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  <c r="H920" s="48" t="str">
        <f>IFERROR(VLOOKUP(C920,Sheet7!E:O,11,0),"")</f>
        <v xml:space="preserve"> </v>
      </c>
    </row>
    <row r="921" spans="3:8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  <c r="H921" s="48" t="str">
        <f>IFERROR(VLOOKUP(C921,Sheet7!E:O,11,0),"")</f>
        <v xml:space="preserve"> </v>
      </c>
    </row>
    <row r="922" spans="3:8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  <c r="H922" s="48" t="str">
        <f>IFERROR(VLOOKUP(C922,Sheet7!E:O,11,0),"")</f>
        <v xml:space="preserve"> </v>
      </c>
    </row>
    <row r="923" spans="3:8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  <c r="H923" s="48" t="str">
        <f>IFERROR(VLOOKUP(C923,Sheet7!E:O,11,0),"")</f>
        <v xml:space="preserve"> </v>
      </c>
    </row>
    <row r="924" spans="3:8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  <c r="H924" s="48" t="str">
        <f>IFERROR(VLOOKUP(C924,Sheet7!E:O,11,0),"")</f>
        <v xml:space="preserve"> </v>
      </c>
    </row>
    <row r="925" spans="3:8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  <c r="H925" s="48" t="str">
        <f>IFERROR(VLOOKUP(C925,Sheet7!E:O,11,0),"")</f>
        <v xml:space="preserve"> </v>
      </c>
    </row>
    <row r="926" spans="3:8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  <c r="H926" s="48" t="str">
        <f>IFERROR(VLOOKUP(C926,Sheet7!E:O,11,0),"")</f>
        <v xml:space="preserve"> </v>
      </c>
    </row>
    <row r="927" spans="3:8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  <c r="H927" s="48" t="str">
        <f>IFERROR(VLOOKUP(C927,Sheet7!E:O,11,0),"")</f>
        <v xml:space="preserve"> </v>
      </c>
    </row>
    <row r="928" spans="3:8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  <c r="H928" s="48" t="str">
        <f>IFERROR(VLOOKUP(C928,Sheet7!E:O,11,0),"")</f>
        <v xml:space="preserve"> </v>
      </c>
    </row>
    <row r="929" spans="3:8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  <c r="H929" s="48" t="str">
        <f>IFERROR(VLOOKUP(C929,Sheet7!E:O,11,0),"")</f>
        <v xml:space="preserve"> </v>
      </c>
    </row>
    <row r="930" spans="3:8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  <c r="H930" s="48" t="str">
        <f>IFERROR(VLOOKUP(C930,Sheet7!E:O,11,0),"")</f>
        <v xml:space="preserve"> </v>
      </c>
    </row>
    <row r="931" spans="3:8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  <c r="H931" s="48" t="str">
        <f>IFERROR(VLOOKUP(C931,Sheet7!E:O,11,0),"")</f>
        <v xml:space="preserve"> </v>
      </c>
    </row>
    <row r="932" spans="3:8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  <c r="H932" s="48" t="str">
        <f>IFERROR(VLOOKUP(C932,Sheet7!E:O,11,0),"")</f>
        <v xml:space="preserve"> </v>
      </c>
    </row>
    <row r="933" spans="3:8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  <c r="H933" s="48" t="str">
        <f>IFERROR(VLOOKUP(C933,Sheet7!E:O,11,0),"")</f>
        <v xml:space="preserve"> </v>
      </c>
    </row>
    <row r="934" spans="3:8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  <c r="H934" s="48" t="str">
        <f>IFERROR(VLOOKUP(C934,Sheet7!E:O,11,0),"")</f>
        <v xml:space="preserve"> </v>
      </c>
    </row>
    <row r="935" spans="3:8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  <c r="H935" s="48" t="str">
        <f>IFERROR(VLOOKUP(C935,Sheet7!E:O,11,0),"")</f>
        <v xml:space="preserve"> </v>
      </c>
    </row>
    <row r="936" spans="3:8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  <c r="H936" s="48" t="str">
        <f>IFERROR(VLOOKUP(C936,Sheet7!E:O,11,0),"")</f>
        <v xml:space="preserve"> </v>
      </c>
    </row>
    <row r="937" spans="3:8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  <c r="H937" s="48" t="str">
        <f>IFERROR(VLOOKUP(C937,Sheet7!E:O,11,0),"")</f>
        <v xml:space="preserve"> </v>
      </c>
    </row>
    <row r="938" spans="3:8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  <c r="H938" s="48" t="str">
        <f>IFERROR(VLOOKUP(C938,Sheet7!E:O,11,0),"")</f>
        <v xml:space="preserve"> </v>
      </c>
    </row>
    <row r="939" spans="3:8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  <c r="H939" s="48" t="str">
        <f>IFERROR(VLOOKUP(C939,Sheet7!E:O,11,0),"")</f>
        <v xml:space="preserve"> </v>
      </c>
    </row>
    <row r="940" spans="3:8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  <c r="H940" s="48" t="str">
        <f>IFERROR(VLOOKUP(C940,Sheet7!E:O,11,0),"")</f>
        <v xml:space="preserve"> </v>
      </c>
    </row>
    <row r="941" spans="3:8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  <c r="H941" s="48" t="str">
        <f>IFERROR(VLOOKUP(C941,Sheet7!E:O,11,0),"")</f>
        <v xml:space="preserve"> </v>
      </c>
    </row>
    <row r="942" spans="3:8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  <c r="H942" s="48" t="str">
        <f>IFERROR(VLOOKUP(C942,Sheet7!E:O,11,0),"")</f>
        <v xml:space="preserve"> </v>
      </c>
    </row>
    <row r="943" spans="3:8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  <c r="H943" s="48" t="str">
        <f>IFERROR(VLOOKUP(C943,Sheet7!E:O,11,0),"")</f>
        <v xml:space="preserve"> </v>
      </c>
    </row>
    <row r="944" spans="3:8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  <c r="H944" s="48" t="str">
        <f>IFERROR(VLOOKUP(C944,Sheet7!E:O,11,0),"")</f>
        <v xml:space="preserve"> </v>
      </c>
    </row>
    <row r="945" spans="3:8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  <c r="H945" s="48" t="str">
        <f>IFERROR(VLOOKUP(C945,Sheet7!E:O,11,0),"")</f>
        <v xml:space="preserve"> </v>
      </c>
    </row>
    <row r="946" spans="3:8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  <c r="H946" s="48" t="str">
        <f>IFERROR(VLOOKUP(C946,Sheet7!E:O,11,0),"")</f>
        <v xml:space="preserve"> </v>
      </c>
    </row>
    <row r="947" spans="3:8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  <c r="H947" s="48" t="str">
        <f>IFERROR(VLOOKUP(C947,Sheet7!E:O,11,0),"")</f>
        <v xml:space="preserve"> </v>
      </c>
    </row>
    <row r="948" spans="3:8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  <c r="H948" s="48" t="str">
        <f>IFERROR(VLOOKUP(C948,Sheet7!E:O,11,0),"")</f>
        <v xml:space="preserve"> </v>
      </c>
    </row>
    <row r="949" spans="3:8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  <c r="H949" s="48" t="str">
        <f>IFERROR(VLOOKUP(C949,Sheet7!E:O,11,0),"")</f>
        <v xml:space="preserve"> </v>
      </c>
    </row>
    <row r="950" spans="3:8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  <c r="H950" s="48" t="str">
        <f>IFERROR(VLOOKUP(C950,Sheet7!E:O,11,0),"")</f>
        <v xml:space="preserve"> </v>
      </c>
    </row>
    <row r="951" spans="3:8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  <c r="H951" s="48" t="str">
        <f>IFERROR(VLOOKUP(C951,Sheet7!E:O,11,0),"")</f>
        <v xml:space="preserve"> </v>
      </c>
    </row>
    <row r="952" spans="3:8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  <c r="H952" s="48" t="str">
        <f>IFERROR(VLOOKUP(C952,Sheet7!E:O,11,0),"")</f>
        <v xml:space="preserve"> </v>
      </c>
    </row>
    <row r="953" spans="3:8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  <c r="H953" s="48" t="str">
        <f>IFERROR(VLOOKUP(C953,Sheet7!E:O,11,0),"")</f>
        <v xml:space="preserve"> </v>
      </c>
    </row>
    <row r="954" spans="3:8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  <c r="H954" s="48" t="str">
        <f>IFERROR(VLOOKUP(C954,Sheet7!E:O,11,0),"")</f>
        <v xml:space="preserve"> </v>
      </c>
    </row>
    <row r="955" spans="3:8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  <c r="H955" s="48" t="str">
        <f>IFERROR(VLOOKUP(C955,Sheet7!E:O,11,0),"")</f>
        <v xml:space="preserve"> </v>
      </c>
    </row>
    <row r="956" spans="3:8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  <c r="H956" s="48" t="str">
        <f>IFERROR(VLOOKUP(C956,Sheet7!E:O,11,0),"")</f>
        <v xml:space="preserve"> </v>
      </c>
    </row>
    <row r="957" spans="3:8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  <c r="H957" s="48" t="str">
        <f>IFERROR(VLOOKUP(C957,Sheet7!E:O,11,0),"")</f>
        <v xml:space="preserve"> </v>
      </c>
    </row>
    <row r="958" spans="3:8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  <c r="H958" s="48" t="str">
        <f>IFERROR(VLOOKUP(C958,Sheet7!E:O,11,0),"")</f>
        <v xml:space="preserve"> </v>
      </c>
    </row>
    <row r="959" spans="3:8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  <c r="H959" s="48" t="str">
        <f>IFERROR(VLOOKUP(C959,Sheet7!E:O,11,0),"")</f>
        <v xml:space="preserve"> </v>
      </c>
    </row>
    <row r="960" spans="3:8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  <c r="H960" s="48" t="str">
        <f>IFERROR(VLOOKUP(C960,Sheet7!E:O,11,0),"")</f>
        <v xml:space="preserve"> </v>
      </c>
    </row>
    <row r="961" spans="3:8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  <c r="H961" s="48" t="str">
        <f>IFERROR(VLOOKUP(C961,Sheet7!E:O,11,0),"")</f>
        <v xml:space="preserve"> </v>
      </c>
    </row>
    <row r="962" spans="3:8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  <c r="H962" s="48" t="str">
        <f>IFERROR(VLOOKUP(C962,Sheet7!E:O,11,0),"")</f>
        <v xml:space="preserve"> </v>
      </c>
    </row>
    <row r="963" spans="3:8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  <c r="H963" s="48" t="str">
        <f>IFERROR(VLOOKUP(C963,Sheet7!E:O,11,0),"")</f>
        <v xml:space="preserve"> </v>
      </c>
    </row>
    <row r="964" spans="3:8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  <c r="H964" s="48" t="str">
        <f>IFERROR(VLOOKUP(C964,Sheet7!E:O,11,0),"")</f>
        <v xml:space="preserve"> </v>
      </c>
    </row>
    <row r="965" spans="3:8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  <c r="H965" s="48" t="str">
        <f>IFERROR(VLOOKUP(C965,Sheet7!E:O,11,0),"")</f>
        <v xml:space="preserve"> </v>
      </c>
    </row>
    <row r="966" spans="3:8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  <c r="H966" s="48" t="str">
        <f>IFERROR(VLOOKUP(C966,Sheet7!E:O,11,0),"")</f>
        <v xml:space="preserve"> </v>
      </c>
    </row>
    <row r="967" spans="3:8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  <c r="H967" s="48" t="str">
        <f>IFERROR(VLOOKUP(C967,Sheet7!E:O,11,0),"")</f>
        <v xml:space="preserve"> </v>
      </c>
    </row>
    <row r="968" spans="3:8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  <c r="H968" s="48" t="str">
        <f>IFERROR(VLOOKUP(C968,Sheet7!E:O,11,0),"")</f>
        <v xml:space="preserve"> </v>
      </c>
    </row>
    <row r="969" spans="3:8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  <c r="H969" s="48" t="str">
        <f>IFERROR(VLOOKUP(C969,Sheet7!E:O,11,0),"")</f>
        <v xml:space="preserve"> </v>
      </c>
    </row>
    <row r="970" spans="3:8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  <c r="H970" s="48" t="str">
        <f>IFERROR(VLOOKUP(C970,Sheet7!E:O,11,0),"")</f>
        <v xml:space="preserve"> </v>
      </c>
    </row>
    <row r="971" spans="3:8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  <c r="H971" s="48" t="str">
        <f>IFERROR(VLOOKUP(C971,Sheet7!E:O,11,0),"")</f>
        <v xml:space="preserve"> </v>
      </c>
    </row>
    <row r="972" spans="3:8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  <c r="H972" s="48" t="str">
        <f>IFERROR(VLOOKUP(C972,Sheet7!E:O,11,0),"")</f>
        <v xml:space="preserve"> </v>
      </c>
    </row>
    <row r="973" spans="3:8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  <c r="H973" s="48" t="str">
        <f>IFERROR(VLOOKUP(C973,Sheet7!E:O,11,0),"")</f>
        <v xml:space="preserve"> </v>
      </c>
    </row>
    <row r="974" spans="3:8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  <c r="H974" s="48" t="str">
        <f>IFERROR(VLOOKUP(C974,Sheet7!E:O,11,0),"")</f>
        <v xml:space="preserve"> </v>
      </c>
    </row>
    <row r="975" spans="3:8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  <c r="H975" s="48" t="str">
        <f>IFERROR(VLOOKUP(C975,Sheet7!E:O,11,0),"")</f>
        <v xml:space="preserve"> </v>
      </c>
    </row>
    <row r="976" spans="3:8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  <c r="H976" s="48" t="str">
        <f>IFERROR(VLOOKUP(C976,Sheet7!E:O,11,0),"")</f>
        <v xml:space="preserve"> </v>
      </c>
    </row>
    <row r="977" spans="3:8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  <c r="H977" s="48" t="str">
        <f>IFERROR(VLOOKUP(C977,Sheet7!E:O,11,0),"")</f>
        <v xml:space="preserve"> </v>
      </c>
    </row>
    <row r="978" spans="3:8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  <c r="H978" s="48" t="str">
        <f>IFERROR(VLOOKUP(C978,Sheet7!E:O,11,0),"")</f>
        <v xml:space="preserve"> </v>
      </c>
    </row>
    <row r="979" spans="3:8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  <c r="H979" s="48" t="str">
        <f>IFERROR(VLOOKUP(C979,Sheet7!E:O,11,0),"")</f>
        <v xml:space="preserve"> </v>
      </c>
    </row>
    <row r="980" spans="3:8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  <c r="H980" s="48" t="str">
        <f>IFERROR(VLOOKUP(C980,Sheet7!E:O,11,0),"")</f>
        <v xml:space="preserve"> </v>
      </c>
    </row>
    <row r="981" spans="3:8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  <c r="H981" s="48" t="str">
        <f>IFERROR(VLOOKUP(C981,Sheet7!E:O,11,0),"")</f>
        <v xml:space="preserve"> </v>
      </c>
    </row>
    <row r="982" spans="3:8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  <c r="H982" s="48" t="str">
        <f>IFERROR(VLOOKUP(C982,Sheet7!E:O,11,0),"")</f>
        <v xml:space="preserve"> </v>
      </c>
    </row>
    <row r="983" spans="3:8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  <c r="H983" s="48" t="str">
        <f>IFERROR(VLOOKUP(C983,Sheet7!E:O,11,0),"")</f>
        <v xml:space="preserve"> </v>
      </c>
    </row>
    <row r="984" spans="3:8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  <c r="H984" s="48" t="str">
        <f>IFERROR(VLOOKUP(C984,Sheet7!E:O,11,0),"")</f>
        <v xml:space="preserve"> </v>
      </c>
    </row>
    <row r="985" spans="3:8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  <c r="H985" s="48" t="str">
        <f>IFERROR(VLOOKUP(C985,Sheet7!E:O,11,0),"")</f>
        <v xml:space="preserve"> </v>
      </c>
    </row>
    <row r="986" spans="3:8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  <c r="H986" s="48" t="str">
        <f>IFERROR(VLOOKUP(C986,Sheet7!E:O,11,0),"")</f>
        <v xml:space="preserve"> </v>
      </c>
    </row>
    <row r="987" spans="3:8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  <c r="H987" s="48" t="str">
        <f>IFERROR(VLOOKUP(C987,Sheet7!E:O,11,0),"")</f>
        <v xml:space="preserve"> </v>
      </c>
    </row>
    <row r="988" spans="3:8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  <c r="H988" s="48" t="str">
        <f>IFERROR(VLOOKUP(C988,Sheet7!E:O,11,0),"")</f>
        <v xml:space="preserve"> </v>
      </c>
    </row>
    <row r="989" spans="3:8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  <c r="H989" s="48" t="str">
        <f>IFERROR(VLOOKUP(C989,Sheet7!E:O,11,0),"")</f>
        <v xml:space="preserve"> </v>
      </c>
    </row>
    <row r="990" spans="3:8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  <c r="H990" s="48" t="str">
        <f>IFERROR(VLOOKUP(C990,Sheet7!E:O,11,0),"")</f>
        <v xml:space="preserve"> </v>
      </c>
    </row>
    <row r="991" spans="3:8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  <c r="H991" s="48" t="str">
        <f>IFERROR(VLOOKUP(C991,Sheet7!E:O,11,0),"")</f>
        <v xml:space="preserve"> </v>
      </c>
    </row>
    <row r="992" spans="3:8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  <c r="H992" s="48" t="str">
        <f>IFERROR(VLOOKUP(C992,Sheet7!E:O,11,0),"")</f>
        <v xml:space="preserve"> </v>
      </c>
    </row>
    <row r="993" spans="3:8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  <c r="H993" s="48" t="str">
        <f>IFERROR(VLOOKUP(C993,Sheet7!E:O,11,0),"")</f>
        <v xml:space="preserve"> </v>
      </c>
    </row>
    <row r="994" spans="3:8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  <c r="H994" s="48" t="str">
        <f>IFERROR(VLOOKUP(C994,Sheet7!E:O,11,0),"")</f>
        <v xml:space="preserve"> </v>
      </c>
    </row>
    <row r="995" spans="3:8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  <c r="H995" s="48" t="str">
        <f>IFERROR(VLOOKUP(C995,Sheet7!E:O,11,0),"")</f>
        <v xml:space="preserve"> </v>
      </c>
    </row>
    <row r="996" spans="3:8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  <c r="H996" s="48" t="str">
        <f>IFERROR(VLOOKUP(C996,Sheet7!E:O,11,0),"")</f>
        <v xml:space="preserve"> </v>
      </c>
    </row>
    <row r="997" spans="3:8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  <c r="H997" s="48" t="str">
        <f>IFERROR(VLOOKUP(C997,Sheet7!E:O,11,0),"")</f>
        <v xml:space="preserve"> </v>
      </c>
    </row>
    <row r="998" spans="3:8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  <c r="H998" s="48" t="str">
        <f>IFERROR(VLOOKUP(C998,Sheet7!E:O,11,0),"")</f>
        <v xml:space="preserve"> </v>
      </c>
    </row>
    <row r="999" spans="3:8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  <c r="H999" s="48" t="str">
        <f>IFERROR(VLOOKUP(C999,Sheet7!E:O,11,0),"")</f>
        <v xml:space="preserve"> </v>
      </c>
    </row>
    <row r="1000" spans="3:8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  <c r="H1000" s="48" t="str">
        <f>IFERROR(VLOOKUP(C1000,Sheet7!E:O,11,0),"")</f>
        <v xml:space="preserve"> </v>
      </c>
    </row>
    <row r="1001" spans="3:8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  <c r="H1001" s="48" t="str">
        <f>IFERROR(VLOOKUP(C1001,Sheet7!E:O,11,0),"")</f>
        <v xml:space="preserve"> </v>
      </c>
    </row>
    <row r="1002" spans="3:8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  <c r="H1002" s="48" t="str">
        <f>IFERROR(VLOOKUP(C1002,Sheet7!E:O,11,0),"")</f>
        <v xml:space="preserve"> </v>
      </c>
    </row>
    <row r="1003" spans="3:8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  <c r="H1003" s="48" t="str">
        <f>IFERROR(VLOOKUP(C1003,Sheet7!E:O,11,0),"")</f>
        <v xml:space="preserve"> </v>
      </c>
    </row>
    <row r="1004" spans="3:8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  <c r="H1004" s="48" t="str">
        <f>IFERROR(VLOOKUP(C1004,Sheet7!E:O,11,0),"")</f>
        <v xml:space="preserve"> </v>
      </c>
    </row>
    <row r="1005" spans="3:8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  <c r="H1005" s="48" t="str">
        <f>IFERROR(VLOOKUP(C1005,Sheet7!E:O,11,0),"")</f>
        <v xml:space="preserve"> </v>
      </c>
    </row>
    <row r="1006" spans="3:8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  <c r="H1006" s="48" t="str">
        <f>IFERROR(VLOOKUP(C1006,Sheet7!E:O,11,0),"")</f>
        <v xml:space="preserve"> </v>
      </c>
    </row>
    <row r="1007" spans="3:8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  <c r="H1007" s="48" t="str">
        <f>IFERROR(VLOOKUP(C1007,Sheet7!E:O,11,0),"")</f>
        <v xml:space="preserve"> </v>
      </c>
    </row>
    <row r="1008" spans="3:8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  <c r="H1008" s="48" t="str">
        <f>IFERROR(VLOOKUP(C1008,Sheet7!E:O,11,0),"")</f>
        <v xml:space="preserve"> </v>
      </c>
    </row>
    <row r="1009" spans="3:8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  <c r="H1009" s="48" t="str">
        <f>IFERROR(VLOOKUP(C1009,Sheet7!E:O,11,0),"")</f>
        <v xml:space="preserve"> </v>
      </c>
    </row>
    <row r="1010" spans="3:8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  <c r="H1010" s="48" t="str">
        <f>IFERROR(VLOOKUP(C1010,Sheet7!E:O,11,0),"")</f>
        <v xml:space="preserve"> </v>
      </c>
    </row>
    <row r="1011" spans="3:8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  <c r="H1011" s="48" t="str">
        <f>IFERROR(VLOOKUP(C1011,Sheet7!E:O,11,0),"")</f>
        <v xml:space="preserve"> </v>
      </c>
    </row>
    <row r="1012" spans="3:8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  <c r="H1012" s="48" t="str">
        <f>IFERROR(VLOOKUP(C1012,Sheet7!E:O,11,0),"")</f>
        <v xml:space="preserve"> </v>
      </c>
    </row>
    <row r="1013" spans="3:8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  <c r="H1013" s="48" t="str">
        <f>IFERROR(VLOOKUP(C1013,Sheet7!E:O,11,0),"")</f>
        <v xml:space="preserve"> </v>
      </c>
    </row>
    <row r="1014" spans="3:8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  <c r="H1014" s="48" t="str">
        <f>IFERROR(VLOOKUP(C1014,Sheet7!E:O,11,0),"")</f>
        <v xml:space="preserve"> </v>
      </c>
    </row>
    <row r="1015" spans="3:8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  <c r="H1015" s="48" t="str">
        <f>IFERROR(VLOOKUP(C1015,Sheet7!E:O,11,0),"")</f>
        <v xml:space="preserve"> </v>
      </c>
    </row>
    <row r="1016" spans="3:8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  <c r="H1016" s="48" t="str">
        <f>IFERROR(VLOOKUP(C1016,Sheet7!E:O,11,0),"")</f>
        <v xml:space="preserve"> </v>
      </c>
    </row>
    <row r="1017" spans="3:8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  <c r="H1017" s="48" t="str">
        <f>IFERROR(VLOOKUP(C1017,Sheet7!E:O,11,0),"")</f>
        <v xml:space="preserve"> </v>
      </c>
    </row>
    <row r="1018" spans="3:8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  <c r="H1018" s="48" t="str">
        <f>IFERROR(VLOOKUP(C1018,Sheet7!E:O,11,0),"")</f>
        <v xml:space="preserve"> </v>
      </c>
    </row>
    <row r="1019" spans="3:8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  <c r="H1019" s="48" t="str">
        <f>IFERROR(VLOOKUP(C1019,Sheet7!E:O,11,0),"")</f>
        <v xml:space="preserve"> </v>
      </c>
    </row>
    <row r="1020" spans="3:8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  <c r="H1020" s="48" t="str">
        <f>IFERROR(VLOOKUP(C1020,Sheet7!E:O,11,0),"")</f>
        <v xml:space="preserve"> </v>
      </c>
    </row>
    <row r="1021" spans="3:8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  <c r="H1021" s="48" t="str">
        <f>IFERROR(VLOOKUP(C1021,Sheet7!E:O,11,0),"")</f>
        <v xml:space="preserve"> </v>
      </c>
    </row>
    <row r="1022" spans="3:8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  <c r="H1022" s="48" t="str">
        <f>IFERROR(VLOOKUP(C1022,Sheet7!E:O,11,0),"")</f>
        <v xml:space="preserve"> </v>
      </c>
    </row>
    <row r="1023" spans="3:8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  <c r="H1023" s="48" t="str">
        <f>IFERROR(VLOOKUP(C1023,Sheet7!E:O,11,0),"")</f>
        <v xml:space="preserve"> </v>
      </c>
    </row>
    <row r="1024" spans="3:8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  <c r="H1024" s="48" t="str">
        <f>IFERROR(VLOOKUP(C1024,Sheet7!E:O,11,0),"")</f>
        <v xml:space="preserve"> </v>
      </c>
    </row>
    <row r="1025" spans="3:8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  <c r="H1025" s="48" t="str">
        <f>IFERROR(VLOOKUP(C1025,Sheet7!E:O,11,0),"")</f>
        <v xml:space="preserve"> </v>
      </c>
    </row>
    <row r="1026" spans="3:8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  <c r="H1026" s="48" t="str">
        <f>IFERROR(VLOOKUP(C1026,Sheet7!E:O,11,0),"")</f>
        <v xml:space="preserve"> </v>
      </c>
    </row>
    <row r="1027" spans="3:8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  <c r="H1027" s="48" t="str">
        <f>IFERROR(VLOOKUP(C1027,Sheet7!E:O,11,0),"")</f>
        <v xml:space="preserve"> </v>
      </c>
    </row>
    <row r="1028" spans="3:8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  <c r="H1028" s="48" t="str">
        <f>IFERROR(VLOOKUP(C1028,Sheet7!E:O,11,0),"")</f>
        <v xml:space="preserve"> </v>
      </c>
    </row>
    <row r="1029" spans="3:8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  <c r="H1029" s="48" t="str">
        <f>IFERROR(VLOOKUP(C1029,Sheet7!E:O,11,0),"")</f>
        <v xml:space="preserve"> </v>
      </c>
    </row>
    <row r="1030" spans="3:8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  <c r="H1030" s="48" t="str">
        <f>IFERROR(VLOOKUP(C1030,Sheet7!E:O,11,0),"")</f>
        <v xml:space="preserve"> </v>
      </c>
    </row>
    <row r="1031" spans="3:8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  <c r="H1031" s="48" t="str">
        <f>IFERROR(VLOOKUP(C1031,Sheet7!E:O,11,0),"")</f>
        <v xml:space="preserve"> </v>
      </c>
    </row>
    <row r="1032" spans="3:8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  <c r="H1032" s="48" t="str">
        <f>IFERROR(VLOOKUP(C1032,Sheet7!E:O,11,0),"")</f>
        <v xml:space="preserve"> </v>
      </c>
    </row>
    <row r="1033" spans="3:8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  <c r="H1033" s="48" t="str">
        <f>IFERROR(VLOOKUP(C1033,Sheet7!E:O,11,0),"")</f>
        <v xml:space="preserve"> </v>
      </c>
    </row>
    <row r="1034" spans="3:8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  <c r="H1034" s="48" t="str">
        <f>IFERROR(VLOOKUP(C1034,Sheet7!E:O,11,0),"")</f>
        <v xml:space="preserve"> </v>
      </c>
    </row>
    <row r="1035" spans="3:8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  <c r="H1035" s="48" t="str">
        <f>IFERROR(VLOOKUP(C1035,Sheet7!E:O,11,0),"")</f>
        <v xml:space="preserve"> </v>
      </c>
    </row>
    <row r="1036" spans="3:8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  <c r="H1036" s="48" t="str">
        <f>IFERROR(VLOOKUP(C1036,Sheet7!E:O,11,0),"")</f>
        <v xml:space="preserve"> </v>
      </c>
    </row>
    <row r="1037" spans="3:8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  <c r="H1037" s="48" t="str">
        <f>IFERROR(VLOOKUP(C1037,Sheet7!E:O,11,0),"")</f>
        <v xml:space="preserve"> </v>
      </c>
    </row>
    <row r="1038" spans="3:8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  <c r="H1038" s="48" t="str">
        <f>IFERROR(VLOOKUP(C1038,Sheet7!E:O,11,0),"")</f>
        <v xml:space="preserve"> </v>
      </c>
    </row>
    <row r="1039" spans="3:8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  <c r="H1039" s="48" t="str">
        <f>IFERROR(VLOOKUP(C1039,Sheet7!E:O,11,0),"")</f>
        <v xml:space="preserve"> </v>
      </c>
    </row>
    <row r="1040" spans="3:8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  <c r="H1040" s="48" t="str">
        <f>IFERROR(VLOOKUP(C1040,Sheet7!E:O,11,0),"")</f>
        <v xml:space="preserve"> </v>
      </c>
    </row>
    <row r="1041" spans="3:8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  <c r="H1041" s="48" t="str">
        <f>IFERROR(VLOOKUP(C1041,Sheet7!E:O,11,0),"")</f>
        <v xml:space="preserve"> </v>
      </c>
    </row>
    <row r="1042" spans="3:8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  <c r="H1042" s="48" t="str">
        <f>IFERROR(VLOOKUP(C1042,Sheet7!E:O,11,0),"")</f>
        <v xml:space="preserve"> </v>
      </c>
    </row>
    <row r="1043" spans="3:8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  <c r="H1043" s="48" t="str">
        <f>IFERROR(VLOOKUP(C1043,Sheet7!E:O,11,0),"")</f>
        <v xml:space="preserve"> </v>
      </c>
    </row>
    <row r="1044" spans="3:8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  <c r="H1044" s="48" t="str">
        <f>IFERROR(VLOOKUP(C1044,Sheet7!E:O,11,0),"")</f>
        <v xml:space="preserve"> </v>
      </c>
    </row>
    <row r="1045" spans="3:8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  <c r="H1045" s="48" t="str">
        <f>IFERROR(VLOOKUP(C1045,Sheet7!E:O,11,0),"")</f>
        <v xml:space="preserve"> </v>
      </c>
    </row>
    <row r="1046" spans="3:8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  <c r="H1046" s="48" t="str">
        <f>IFERROR(VLOOKUP(C1046,Sheet7!E:O,11,0),"")</f>
        <v xml:space="preserve"> </v>
      </c>
    </row>
    <row r="1047" spans="3:8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  <c r="H1047" s="48" t="str">
        <f>IFERROR(VLOOKUP(C1047,Sheet7!E:O,11,0),"")</f>
        <v xml:space="preserve"> </v>
      </c>
    </row>
    <row r="1048" spans="3:8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  <c r="H1048" s="48" t="str">
        <f>IFERROR(VLOOKUP(C1048,Sheet7!E:O,11,0),"")</f>
        <v xml:space="preserve"> </v>
      </c>
    </row>
    <row r="1049" spans="3:8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  <c r="H1049" s="48" t="str">
        <f>IFERROR(VLOOKUP(C1049,Sheet7!E:O,11,0),"")</f>
        <v xml:space="preserve"> </v>
      </c>
    </row>
    <row r="1050" spans="3:8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  <c r="H1050" s="48" t="str">
        <f>IFERROR(VLOOKUP(C1050,Sheet7!E:O,11,0),"")</f>
        <v xml:space="preserve"> </v>
      </c>
    </row>
    <row r="1051" spans="3:8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  <c r="H1051" s="48" t="str">
        <f>IFERROR(VLOOKUP(C1051,Sheet7!E:O,11,0),"")</f>
        <v xml:space="preserve"> </v>
      </c>
    </row>
    <row r="1052" spans="3:8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  <c r="H1052" s="48" t="str">
        <f>IFERROR(VLOOKUP(C1052,Sheet7!E:O,11,0),"")</f>
        <v xml:space="preserve"> </v>
      </c>
    </row>
    <row r="1053" spans="3:8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  <c r="H1053" s="48" t="str">
        <f>IFERROR(VLOOKUP(C1053,Sheet7!E:O,11,0),"")</f>
        <v xml:space="preserve"> </v>
      </c>
    </row>
    <row r="1054" spans="3:8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  <c r="H1054" s="48" t="str">
        <f>IFERROR(VLOOKUP(C1054,Sheet7!E:O,11,0),"")</f>
        <v xml:space="preserve"> </v>
      </c>
    </row>
    <row r="1055" spans="3:8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  <c r="H1055" s="48" t="str">
        <f>IFERROR(VLOOKUP(C1055,Sheet7!E:O,11,0),"")</f>
        <v xml:space="preserve"> </v>
      </c>
    </row>
    <row r="1056" spans="3:8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  <c r="H1056" s="48" t="str">
        <f>IFERROR(VLOOKUP(C1056,Sheet7!E:O,11,0),"")</f>
        <v xml:space="preserve"> </v>
      </c>
    </row>
    <row r="1057" spans="3:8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  <c r="H1057" s="48" t="str">
        <f>IFERROR(VLOOKUP(C1057,Sheet7!E:O,11,0),"")</f>
        <v xml:space="preserve"> </v>
      </c>
    </row>
    <row r="1058" spans="3:8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  <c r="H1058" s="48" t="str">
        <f>IFERROR(VLOOKUP(C1058,Sheet7!E:O,11,0),"")</f>
        <v xml:space="preserve"> </v>
      </c>
    </row>
    <row r="1059" spans="3:8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  <c r="H1059" s="48" t="str">
        <f>IFERROR(VLOOKUP(C1059,Sheet7!E:O,11,0),"")</f>
        <v xml:space="preserve"> </v>
      </c>
    </row>
    <row r="1060" spans="3:8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  <c r="H1060" s="48" t="str">
        <f>IFERROR(VLOOKUP(C1060,Sheet7!E:O,11,0),"")</f>
        <v xml:space="preserve"> </v>
      </c>
    </row>
    <row r="1061" spans="3:8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  <c r="H1061" s="48" t="str">
        <f>IFERROR(VLOOKUP(C1061,Sheet7!E:O,11,0),"")</f>
        <v xml:space="preserve"> </v>
      </c>
    </row>
    <row r="1062" spans="3:8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  <c r="H1062" s="48" t="str">
        <f>IFERROR(VLOOKUP(C1062,Sheet7!E:O,11,0),"")</f>
        <v xml:space="preserve"> </v>
      </c>
    </row>
    <row r="1063" spans="3:8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  <c r="H1063" s="48" t="str">
        <f>IFERROR(VLOOKUP(C1063,Sheet7!E:O,11,0),"")</f>
        <v xml:space="preserve"> </v>
      </c>
    </row>
    <row r="1064" spans="3:8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  <c r="H1064" s="48" t="str">
        <f>IFERROR(VLOOKUP(C1064,Sheet7!E:O,11,0),"")</f>
        <v xml:space="preserve"> </v>
      </c>
    </row>
    <row r="1065" spans="3:8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  <c r="H1065" s="48" t="str">
        <f>IFERROR(VLOOKUP(C1065,Sheet7!E:O,11,0),"")</f>
        <v xml:space="preserve"> </v>
      </c>
    </row>
    <row r="1066" spans="3:8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  <c r="H1066" s="48" t="str">
        <f>IFERROR(VLOOKUP(C1066,Sheet7!E:O,11,0),"")</f>
        <v xml:space="preserve"> </v>
      </c>
    </row>
    <row r="1067" spans="3:8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  <c r="H1067" s="48" t="str">
        <f>IFERROR(VLOOKUP(C1067,Sheet7!E:O,11,0),"")</f>
        <v xml:space="preserve"> </v>
      </c>
    </row>
    <row r="1068" spans="3:8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  <c r="H1068" s="48" t="str">
        <f>IFERROR(VLOOKUP(C1068,Sheet7!E:O,11,0),"")</f>
        <v xml:space="preserve"> </v>
      </c>
    </row>
    <row r="1069" spans="3:8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  <c r="H1069" s="48" t="str">
        <f>IFERROR(VLOOKUP(C1069,Sheet7!E:O,11,0),"")</f>
        <v xml:space="preserve"> </v>
      </c>
    </row>
    <row r="1070" spans="3:8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  <c r="H1070" s="48" t="str">
        <f>IFERROR(VLOOKUP(C1070,Sheet7!E:O,11,0),"")</f>
        <v xml:space="preserve"> </v>
      </c>
    </row>
    <row r="1071" spans="3:8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  <c r="H1071" s="48" t="str">
        <f>IFERROR(VLOOKUP(C1071,Sheet7!E:O,11,0),"")</f>
        <v xml:space="preserve"> </v>
      </c>
    </row>
    <row r="1072" spans="3:8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  <c r="H1072" s="48" t="str">
        <f>IFERROR(VLOOKUP(C1072,Sheet7!E:O,11,0),"")</f>
        <v xml:space="preserve"> </v>
      </c>
    </row>
    <row r="1073" spans="3:8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  <c r="H1073" s="48" t="str">
        <f>IFERROR(VLOOKUP(C1073,Sheet7!E:O,11,0),"")</f>
        <v xml:space="preserve"> </v>
      </c>
    </row>
    <row r="1074" spans="3:8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  <c r="H1074" s="48" t="str">
        <f>IFERROR(VLOOKUP(C1074,Sheet7!E:O,11,0),"")</f>
        <v xml:space="preserve"> </v>
      </c>
    </row>
    <row r="1075" spans="3:8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  <c r="H1075" s="48" t="str">
        <f>IFERROR(VLOOKUP(C1075,Sheet7!E:O,11,0),"")</f>
        <v xml:space="preserve"> </v>
      </c>
    </row>
    <row r="1076" spans="3:8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  <c r="H1076" s="48" t="str">
        <f>IFERROR(VLOOKUP(C1076,Sheet7!E:O,11,0),"")</f>
        <v xml:space="preserve"> </v>
      </c>
    </row>
    <row r="1077" spans="3:8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  <c r="H1077" s="48" t="str">
        <f>IFERROR(VLOOKUP(C1077,Sheet7!E:O,11,0),"")</f>
        <v xml:space="preserve"> </v>
      </c>
    </row>
    <row r="1078" spans="3:8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  <c r="H1078" s="48" t="str">
        <f>IFERROR(VLOOKUP(C1078,Sheet7!E:O,11,0),"")</f>
        <v xml:space="preserve"> </v>
      </c>
    </row>
    <row r="1079" spans="3:8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  <c r="H1079" s="48" t="str">
        <f>IFERROR(VLOOKUP(C1079,Sheet7!E:O,11,0),"")</f>
        <v xml:space="preserve"> </v>
      </c>
    </row>
    <row r="1080" spans="3:8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  <c r="H1080" s="48" t="str">
        <f>IFERROR(VLOOKUP(C1080,Sheet7!E:O,11,0),"")</f>
        <v xml:space="preserve"> </v>
      </c>
    </row>
    <row r="1081" spans="3:8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  <c r="H1081" s="48" t="str">
        <f>IFERROR(VLOOKUP(C1081,Sheet7!E:O,11,0),"")</f>
        <v xml:space="preserve"> </v>
      </c>
    </row>
    <row r="1082" spans="3:8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  <c r="H1082" s="48" t="str">
        <f>IFERROR(VLOOKUP(C1082,Sheet7!E:O,11,0),"")</f>
        <v xml:space="preserve"> </v>
      </c>
    </row>
    <row r="1083" spans="3:8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  <c r="H1083" s="48" t="str">
        <f>IFERROR(VLOOKUP(C1083,Sheet7!E:O,11,0),"")</f>
        <v xml:space="preserve"> </v>
      </c>
    </row>
    <row r="1084" spans="3:8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  <c r="H1084" s="48" t="str">
        <f>IFERROR(VLOOKUP(C1084,Sheet7!E:O,11,0),"")</f>
        <v xml:space="preserve"> </v>
      </c>
    </row>
    <row r="1085" spans="3:8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  <c r="H1085" s="48" t="str">
        <f>IFERROR(VLOOKUP(C1085,Sheet7!E:O,11,0),"")</f>
        <v xml:space="preserve"> </v>
      </c>
    </row>
    <row r="1086" spans="3:8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  <c r="H1086" s="48" t="str">
        <f>IFERROR(VLOOKUP(C1086,Sheet7!E:O,11,0),"")</f>
        <v xml:space="preserve"> </v>
      </c>
    </row>
    <row r="1087" spans="3:8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  <c r="H1087" s="48" t="str">
        <f>IFERROR(VLOOKUP(C1087,Sheet7!E:O,11,0),"")</f>
        <v xml:space="preserve"> </v>
      </c>
    </row>
    <row r="1088" spans="3:8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  <c r="H1088" s="48" t="str">
        <f>IFERROR(VLOOKUP(C1088,Sheet7!E:O,11,0),"")</f>
        <v xml:space="preserve"> </v>
      </c>
    </row>
    <row r="1089" spans="3:8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  <c r="H1089" s="48" t="str">
        <f>IFERROR(VLOOKUP(C1089,Sheet7!E:O,11,0),"")</f>
        <v xml:space="preserve"> </v>
      </c>
    </row>
    <row r="1090" spans="3:8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  <c r="H1090" s="48" t="str">
        <f>IFERROR(VLOOKUP(C1090,Sheet7!E:O,11,0),"")</f>
        <v xml:space="preserve"> </v>
      </c>
    </row>
    <row r="1091" spans="3:8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  <c r="H1091" s="48" t="str">
        <f>IFERROR(VLOOKUP(C1091,Sheet7!E:O,11,0),"")</f>
        <v xml:space="preserve"> </v>
      </c>
    </row>
    <row r="1092" spans="3:8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  <c r="H1092" s="48" t="str">
        <f>IFERROR(VLOOKUP(C1092,Sheet7!E:O,11,0),"")</f>
        <v xml:space="preserve"> </v>
      </c>
    </row>
    <row r="1093" spans="3:8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  <c r="H1093" s="48" t="str">
        <f>IFERROR(VLOOKUP(C1093,Sheet7!E:O,11,0),"")</f>
        <v xml:space="preserve"> </v>
      </c>
    </row>
    <row r="1094" spans="3:8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  <c r="H1094" s="48" t="str">
        <f>IFERROR(VLOOKUP(C1094,Sheet7!E:O,11,0),"")</f>
        <v xml:space="preserve"> </v>
      </c>
    </row>
    <row r="1095" spans="3:8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  <c r="H1095" s="48" t="str">
        <f>IFERROR(VLOOKUP(C1095,Sheet7!E:O,11,0),"")</f>
        <v xml:space="preserve"> </v>
      </c>
    </row>
    <row r="1096" spans="3:8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  <c r="H1096" s="48" t="str">
        <f>IFERROR(VLOOKUP(C1096,Sheet7!E:O,11,0),"")</f>
        <v xml:space="preserve"> </v>
      </c>
    </row>
    <row r="1097" spans="3:8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  <c r="H1097" s="48" t="str">
        <f>IFERROR(VLOOKUP(C1097,Sheet7!E:O,11,0),"")</f>
        <v xml:space="preserve"> </v>
      </c>
    </row>
    <row r="1098" spans="3:8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  <c r="H1098" s="48" t="str">
        <f>IFERROR(VLOOKUP(C1098,Sheet7!E:O,11,0),"")</f>
        <v xml:space="preserve"> </v>
      </c>
    </row>
    <row r="1099" spans="3:8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  <c r="H1099" s="48" t="str">
        <f>IFERROR(VLOOKUP(C1099,Sheet7!E:O,11,0),"")</f>
        <v xml:space="preserve"> </v>
      </c>
    </row>
    <row r="1100" spans="3:8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  <c r="H1100" s="48" t="str">
        <f>IFERROR(VLOOKUP(C1100,Sheet7!E:O,11,0),"")</f>
        <v xml:space="preserve"> </v>
      </c>
    </row>
    <row r="1101" spans="3:8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  <c r="H1101" s="48" t="str">
        <f>IFERROR(VLOOKUP(C1101,Sheet7!E:O,11,0),"")</f>
        <v xml:space="preserve"> </v>
      </c>
    </row>
    <row r="1102" spans="3:8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  <c r="H1102" s="48" t="str">
        <f>IFERROR(VLOOKUP(C1102,Sheet7!E:O,11,0),"")</f>
        <v xml:space="preserve"> </v>
      </c>
    </row>
    <row r="1103" spans="3:8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  <c r="H1103" s="48" t="str">
        <f>IFERROR(VLOOKUP(C1103,Sheet7!E:O,11,0),"")</f>
        <v xml:space="preserve"> </v>
      </c>
    </row>
    <row r="1104" spans="3:8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  <c r="H1104" s="48" t="str">
        <f>IFERROR(VLOOKUP(C1104,Sheet7!E:O,11,0),"")</f>
        <v xml:space="preserve"> </v>
      </c>
    </row>
    <row r="1105" spans="3:8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  <c r="H1105" s="48" t="str">
        <f>IFERROR(VLOOKUP(C1105,Sheet7!E:O,11,0),"")</f>
        <v xml:space="preserve"> </v>
      </c>
    </row>
    <row r="1106" spans="3:8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  <c r="H1106" s="48" t="str">
        <f>IFERROR(VLOOKUP(C1106,Sheet7!E:O,11,0),"")</f>
        <v xml:space="preserve"> </v>
      </c>
    </row>
    <row r="1107" spans="3:8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  <c r="H1107" s="48" t="str">
        <f>IFERROR(VLOOKUP(C1107,Sheet7!E:O,11,0),"")</f>
        <v xml:space="preserve"> </v>
      </c>
    </row>
    <row r="1108" spans="3:8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  <c r="H1108" s="48" t="str">
        <f>IFERROR(VLOOKUP(C1108,Sheet7!E:O,11,0),"")</f>
        <v xml:space="preserve"> </v>
      </c>
    </row>
    <row r="1109" spans="3:8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  <c r="H1109" s="48" t="str">
        <f>IFERROR(VLOOKUP(C1109,Sheet7!E:O,11,0),"")</f>
        <v xml:space="preserve"> </v>
      </c>
    </row>
    <row r="1110" spans="3:8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  <c r="H1110" s="48" t="str">
        <f>IFERROR(VLOOKUP(C1110,Sheet7!E:O,11,0),"")</f>
        <v xml:space="preserve"> </v>
      </c>
    </row>
    <row r="1111" spans="3:8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  <c r="H1111" s="48" t="str">
        <f>IFERROR(VLOOKUP(C1111,Sheet7!E:O,11,0),"")</f>
        <v xml:space="preserve"> </v>
      </c>
    </row>
    <row r="1112" spans="3:8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  <c r="H1112" s="48" t="str">
        <f>IFERROR(VLOOKUP(C1112,Sheet7!E:O,11,0),"")</f>
        <v xml:space="preserve"> </v>
      </c>
    </row>
    <row r="1113" spans="3:8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  <c r="H1113" s="48" t="str">
        <f>IFERROR(VLOOKUP(C1113,Sheet7!E:O,11,0),"")</f>
        <v xml:space="preserve"> </v>
      </c>
    </row>
    <row r="1114" spans="3:8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  <c r="H1114" s="48" t="str">
        <f>IFERROR(VLOOKUP(C1114,Sheet7!E:O,11,0),"")</f>
        <v xml:space="preserve"> </v>
      </c>
    </row>
    <row r="1115" spans="3:8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  <c r="H1115" s="48" t="str">
        <f>IFERROR(VLOOKUP(C1115,Sheet7!E:O,11,0),"")</f>
        <v xml:space="preserve"> </v>
      </c>
    </row>
    <row r="1116" spans="3:8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  <c r="H1116" s="48" t="str">
        <f>IFERROR(VLOOKUP(C1116,Sheet7!E:O,11,0),"")</f>
        <v xml:space="preserve"> </v>
      </c>
    </row>
    <row r="1117" spans="3:8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  <c r="H1117" s="48" t="str">
        <f>IFERROR(VLOOKUP(C1117,Sheet7!E:O,11,0),"")</f>
        <v xml:space="preserve"> </v>
      </c>
    </row>
    <row r="1118" spans="3:8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  <c r="H1118" s="48" t="str">
        <f>IFERROR(VLOOKUP(C1118,Sheet7!E:O,11,0),"")</f>
        <v xml:space="preserve"> </v>
      </c>
    </row>
    <row r="1119" spans="3:8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  <c r="H1119" s="48" t="str">
        <f>IFERROR(VLOOKUP(C1119,Sheet7!E:O,11,0),"")</f>
        <v xml:space="preserve"> </v>
      </c>
    </row>
    <row r="1120" spans="3:8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  <c r="H1120" s="48" t="str">
        <f>IFERROR(VLOOKUP(C1120,Sheet7!E:O,11,0),"")</f>
        <v xml:space="preserve"> </v>
      </c>
    </row>
    <row r="1121" spans="3:8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  <c r="H1121" s="48" t="str">
        <f>IFERROR(VLOOKUP(C1121,Sheet7!E:O,11,0),"")</f>
        <v xml:space="preserve"> </v>
      </c>
    </row>
    <row r="1122" spans="3:8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  <c r="H1122" s="48" t="str">
        <f>IFERROR(VLOOKUP(C1122,Sheet7!E:O,11,0),"")</f>
        <v xml:space="preserve"> </v>
      </c>
    </row>
    <row r="1123" spans="3:8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  <c r="H1123" s="48" t="str">
        <f>IFERROR(VLOOKUP(C1123,Sheet7!E:O,11,0),"")</f>
        <v xml:space="preserve"> </v>
      </c>
    </row>
    <row r="1124" spans="3:8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  <c r="H1124" s="48" t="str">
        <f>IFERROR(VLOOKUP(C1124,Sheet7!E:O,11,0),"")</f>
        <v xml:space="preserve"> </v>
      </c>
    </row>
    <row r="1125" spans="3:8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  <c r="H1125" s="48" t="str">
        <f>IFERROR(VLOOKUP(C1125,Sheet7!E:O,11,0),"")</f>
        <v xml:space="preserve"> </v>
      </c>
    </row>
    <row r="1126" spans="3:8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  <c r="H1126" s="48" t="str">
        <f>IFERROR(VLOOKUP(C1126,Sheet7!E:O,11,0),"")</f>
        <v xml:space="preserve"> </v>
      </c>
    </row>
    <row r="1127" spans="3:8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  <c r="H1127" s="48" t="str">
        <f>IFERROR(VLOOKUP(C1127,Sheet7!E:O,11,0),"")</f>
        <v xml:space="preserve"> </v>
      </c>
    </row>
    <row r="1128" spans="3:8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  <c r="H1128" s="48" t="str">
        <f>IFERROR(VLOOKUP(C1128,Sheet7!E:O,11,0),"")</f>
        <v xml:space="preserve"> </v>
      </c>
    </row>
    <row r="1129" spans="3:8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  <c r="H1129" s="48" t="str">
        <f>IFERROR(VLOOKUP(C1129,Sheet7!E:O,11,0),"")</f>
        <v xml:space="preserve"> </v>
      </c>
    </row>
    <row r="1130" spans="3:8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  <c r="H1130" s="48" t="str">
        <f>IFERROR(VLOOKUP(C1130,Sheet7!E:O,11,0),"")</f>
        <v xml:space="preserve"> </v>
      </c>
    </row>
    <row r="1131" spans="3:8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  <c r="H1131" s="48" t="str">
        <f>IFERROR(VLOOKUP(C1131,Sheet7!E:O,11,0),"")</f>
        <v xml:space="preserve"> </v>
      </c>
    </row>
    <row r="1132" spans="3:8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  <c r="H1132" s="48" t="str">
        <f>IFERROR(VLOOKUP(C1132,Sheet7!E:O,11,0),"")</f>
        <v xml:space="preserve"> </v>
      </c>
    </row>
    <row r="1133" spans="3:8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  <c r="H1133" s="48" t="str">
        <f>IFERROR(VLOOKUP(C1133,Sheet7!E:O,11,0),"")</f>
        <v xml:space="preserve"> </v>
      </c>
    </row>
    <row r="1134" spans="3:8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  <c r="H1134" s="48" t="str">
        <f>IFERROR(VLOOKUP(C1134,Sheet7!E:O,11,0),"")</f>
        <v xml:space="preserve"> </v>
      </c>
    </row>
    <row r="1135" spans="3:8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  <c r="H1135" s="48" t="str">
        <f>IFERROR(VLOOKUP(C1135,Sheet7!E:O,11,0),"")</f>
        <v xml:space="preserve"> </v>
      </c>
    </row>
    <row r="1136" spans="3:8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  <c r="H1136" s="48" t="str">
        <f>IFERROR(VLOOKUP(C1136,Sheet7!E:O,11,0),"")</f>
        <v xml:space="preserve"> </v>
      </c>
    </row>
    <row r="1137" spans="3:8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  <c r="H1137" s="48" t="str">
        <f>IFERROR(VLOOKUP(C1137,Sheet7!E:O,11,0),"")</f>
        <v xml:space="preserve"> </v>
      </c>
    </row>
    <row r="1138" spans="3:8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  <c r="H1138" s="48" t="str">
        <f>IFERROR(VLOOKUP(C1138,Sheet7!E:O,11,0),"")</f>
        <v xml:space="preserve"> </v>
      </c>
    </row>
    <row r="1139" spans="3:8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  <c r="H1139" s="48" t="str">
        <f>IFERROR(VLOOKUP(C1139,Sheet7!E:O,11,0),"")</f>
        <v xml:space="preserve"> </v>
      </c>
    </row>
    <row r="1140" spans="3:8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  <c r="H1140" s="48" t="str">
        <f>IFERROR(VLOOKUP(C1140,Sheet7!E:O,11,0),"")</f>
        <v xml:space="preserve"> </v>
      </c>
    </row>
    <row r="1141" spans="3:8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  <c r="H1141" s="48" t="str">
        <f>IFERROR(VLOOKUP(C1141,Sheet7!E:O,11,0),"")</f>
        <v xml:space="preserve"> </v>
      </c>
    </row>
    <row r="1142" spans="3:8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  <c r="H1142" s="48" t="str">
        <f>IFERROR(VLOOKUP(C1142,Sheet7!E:O,11,0),"")</f>
        <v xml:space="preserve"> </v>
      </c>
    </row>
    <row r="1143" spans="3:8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  <c r="H1143" s="48" t="str">
        <f>IFERROR(VLOOKUP(C1143,Sheet7!E:O,11,0),"")</f>
        <v xml:space="preserve"> </v>
      </c>
    </row>
    <row r="1144" spans="3:8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  <c r="H1144" s="48" t="str">
        <f>IFERROR(VLOOKUP(C1144,Sheet7!E:O,11,0),"")</f>
        <v xml:space="preserve"> </v>
      </c>
    </row>
    <row r="1145" spans="3:8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  <c r="H1145" s="48" t="str">
        <f>IFERROR(VLOOKUP(C1145,Sheet7!E:O,11,0),"")</f>
        <v xml:space="preserve"> </v>
      </c>
    </row>
    <row r="1146" spans="3:8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  <c r="H1146" s="48" t="str">
        <f>IFERROR(VLOOKUP(C1146,Sheet7!E:O,11,0),"")</f>
        <v xml:space="preserve"> </v>
      </c>
    </row>
    <row r="1147" spans="3:8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  <c r="H1147" s="48" t="str">
        <f>IFERROR(VLOOKUP(C1147,Sheet7!E:O,11,0),"")</f>
        <v xml:space="preserve"> </v>
      </c>
    </row>
    <row r="1148" spans="3:8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  <c r="H1148" s="48" t="str">
        <f>IFERROR(VLOOKUP(C1148,Sheet7!E:O,11,0),"")</f>
        <v xml:space="preserve"> </v>
      </c>
    </row>
    <row r="1149" spans="3:8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  <c r="H1149" s="48" t="str">
        <f>IFERROR(VLOOKUP(C1149,Sheet7!E:O,11,0),"")</f>
        <v xml:space="preserve"> </v>
      </c>
    </row>
    <row r="1150" spans="3:8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  <c r="H1150" s="48" t="str">
        <f>IFERROR(VLOOKUP(C1150,Sheet7!E:O,11,0),"")</f>
        <v xml:space="preserve"> </v>
      </c>
    </row>
    <row r="1151" spans="3:8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  <c r="H1151" s="48" t="str">
        <f>IFERROR(VLOOKUP(C1151,Sheet7!E:O,11,0),"")</f>
        <v xml:space="preserve"> </v>
      </c>
    </row>
    <row r="1152" spans="3:8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  <c r="H1152" s="48" t="str">
        <f>IFERROR(VLOOKUP(C1152,Sheet7!E:O,11,0),"")</f>
        <v xml:space="preserve"> </v>
      </c>
    </row>
    <row r="1153" spans="3:8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  <c r="H1153" s="48" t="str">
        <f>IFERROR(VLOOKUP(C1153,Sheet7!E:O,11,0),"")</f>
        <v xml:space="preserve"> </v>
      </c>
    </row>
    <row r="1154" spans="3:8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  <c r="H1154" s="48" t="str">
        <f>IFERROR(VLOOKUP(C1154,Sheet7!E:O,11,0),"")</f>
        <v xml:space="preserve"> </v>
      </c>
    </row>
    <row r="1155" spans="3:8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  <c r="H1155" s="48" t="str">
        <f>IFERROR(VLOOKUP(C1155,Sheet7!E:O,11,0),"")</f>
        <v xml:space="preserve"> </v>
      </c>
    </row>
    <row r="1156" spans="3:8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  <c r="H1156" s="48" t="str">
        <f>IFERROR(VLOOKUP(C1156,Sheet7!E:O,11,0),"")</f>
        <v xml:space="preserve"> </v>
      </c>
    </row>
    <row r="1157" spans="3:8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  <c r="H1157" s="48" t="str">
        <f>IFERROR(VLOOKUP(C1157,Sheet7!E:O,11,0),"")</f>
        <v xml:space="preserve"> </v>
      </c>
    </row>
    <row r="1158" spans="3:8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  <c r="H1158" s="48" t="str">
        <f>IFERROR(VLOOKUP(C1158,Sheet7!E:O,11,0),"")</f>
        <v xml:space="preserve"> </v>
      </c>
    </row>
    <row r="1159" spans="3:8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  <c r="H1159" s="48" t="str">
        <f>IFERROR(VLOOKUP(C1159,Sheet7!E:O,11,0),"")</f>
        <v xml:space="preserve"> </v>
      </c>
    </row>
    <row r="1160" spans="3:8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  <c r="H1160" s="48" t="str">
        <f>IFERROR(VLOOKUP(C1160,Sheet7!E:O,11,0),"")</f>
        <v xml:space="preserve"> </v>
      </c>
    </row>
    <row r="1161" spans="3:8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  <c r="H1161" s="48" t="str">
        <f>IFERROR(VLOOKUP(C1161,Sheet7!E:O,11,0),"")</f>
        <v xml:space="preserve"> </v>
      </c>
    </row>
    <row r="1162" spans="3:8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  <c r="H1162" s="48" t="str">
        <f>IFERROR(VLOOKUP(C1162,Sheet7!E:O,11,0),"")</f>
        <v xml:space="preserve"> </v>
      </c>
    </row>
    <row r="1163" spans="3:8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  <c r="H1163" s="48" t="str">
        <f>IFERROR(VLOOKUP(C1163,Sheet7!E:O,11,0),"")</f>
        <v xml:space="preserve"> </v>
      </c>
    </row>
    <row r="1164" spans="3:8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  <c r="H1164" s="48" t="str">
        <f>IFERROR(VLOOKUP(C1164,Sheet7!E:O,11,0),"")</f>
        <v xml:space="preserve"> </v>
      </c>
    </row>
    <row r="1165" spans="3:8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  <c r="H1165" s="48" t="str">
        <f>IFERROR(VLOOKUP(C1165,Sheet7!E:O,11,0),"")</f>
        <v xml:space="preserve"> </v>
      </c>
    </row>
    <row r="1166" spans="3:8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  <c r="H1166" s="48" t="str">
        <f>IFERROR(VLOOKUP(C1166,Sheet7!E:O,11,0),"")</f>
        <v xml:space="preserve"> </v>
      </c>
    </row>
    <row r="1167" spans="3:8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  <c r="H1167" s="48" t="str">
        <f>IFERROR(VLOOKUP(C1167,Sheet7!E:O,11,0),"")</f>
        <v xml:space="preserve"> </v>
      </c>
    </row>
    <row r="1168" spans="3:8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  <c r="H1168" s="48" t="str">
        <f>IFERROR(VLOOKUP(C1168,Sheet7!E:O,11,0),"")</f>
        <v xml:space="preserve"> </v>
      </c>
    </row>
    <row r="1169" spans="3:8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  <c r="H1169" s="48" t="str">
        <f>IFERROR(VLOOKUP(C1169,Sheet7!E:O,11,0),"")</f>
        <v xml:space="preserve"> </v>
      </c>
    </row>
    <row r="1170" spans="3:8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  <c r="H1170" s="48" t="str">
        <f>IFERROR(VLOOKUP(C1170,Sheet7!E:O,11,0),"")</f>
        <v xml:space="preserve"> </v>
      </c>
    </row>
    <row r="1171" spans="3:8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  <c r="H1171" s="48" t="str">
        <f>IFERROR(VLOOKUP(C1171,Sheet7!E:O,11,0),"")</f>
        <v xml:space="preserve"> </v>
      </c>
    </row>
    <row r="1172" spans="3:8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  <c r="H1172" s="48" t="str">
        <f>IFERROR(VLOOKUP(C1172,Sheet7!E:O,11,0),"")</f>
        <v xml:space="preserve"> </v>
      </c>
    </row>
    <row r="1173" spans="3:8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  <c r="H1173" s="48" t="str">
        <f>IFERROR(VLOOKUP(C1173,Sheet7!E:O,11,0),"")</f>
        <v xml:space="preserve"> </v>
      </c>
    </row>
    <row r="1174" spans="3:8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  <c r="H1174" s="48" t="str">
        <f>IFERROR(VLOOKUP(C1174,Sheet7!E:O,11,0),"")</f>
        <v xml:space="preserve"> </v>
      </c>
    </row>
    <row r="1175" spans="3:8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  <c r="H1175" s="48" t="str">
        <f>IFERROR(VLOOKUP(C1175,Sheet7!E:O,11,0),"")</f>
        <v xml:space="preserve"> </v>
      </c>
    </row>
    <row r="1176" spans="3:8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  <c r="H1176" s="48" t="str">
        <f>IFERROR(VLOOKUP(C1176,Sheet7!E:O,11,0),"")</f>
        <v xml:space="preserve"> </v>
      </c>
    </row>
    <row r="1177" spans="3:8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  <c r="H1177" s="48" t="str">
        <f>IFERROR(VLOOKUP(C1177,Sheet7!E:O,11,0),"")</f>
        <v xml:space="preserve"> </v>
      </c>
    </row>
    <row r="1178" spans="3:8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  <c r="H1178" s="48" t="str">
        <f>IFERROR(VLOOKUP(C1178,Sheet7!E:O,11,0),"")</f>
        <v xml:space="preserve"> </v>
      </c>
    </row>
    <row r="1179" spans="3:8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  <c r="H1179" s="48" t="str">
        <f>IFERROR(VLOOKUP(C1179,Sheet7!E:O,11,0),"")</f>
        <v xml:space="preserve"> </v>
      </c>
    </row>
    <row r="1180" spans="3:8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  <c r="H1180" s="48" t="str">
        <f>IFERROR(VLOOKUP(C1180,Sheet7!E:O,11,0),"")</f>
        <v xml:space="preserve"> </v>
      </c>
    </row>
    <row r="1181" spans="3:8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  <c r="H1181" s="48" t="str">
        <f>IFERROR(VLOOKUP(C1181,Sheet7!E:O,11,0),"")</f>
        <v xml:space="preserve"> </v>
      </c>
    </row>
    <row r="1182" spans="3:8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  <c r="H1182" s="48" t="str">
        <f>IFERROR(VLOOKUP(C1182,Sheet7!E:O,11,0),"")</f>
        <v xml:space="preserve"> </v>
      </c>
    </row>
    <row r="1183" spans="3:8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  <c r="H1183" s="48" t="str">
        <f>IFERROR(VLOOKUP(C1183,Sheet7!E:O,11,0),"")</f>
        <v xml:space="preserve"> </v>
      </c>
    </row>
    <row r="1184" spans="3:8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  <c r="H1184" s="48" t="str">
        <f>IFERROR(VLOOKUP(C1184,Sheet7!E:O,11,0),"")</f>
        <v xml:space="preserve"> </v>
      </c>
    </row>
    <row r="1185" spans="3:8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  <c r="H1185" s="48" t="str">
        <f>IFERROR(VLOOKUP(C1185,Sheet7!E:O,11,0),"")</f>
        <v xml:space="preserve"> </v>
      </c>
    </row>
    <row r="1186" spans="3:8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  <c r="H1186" s="48" t="str">
        <f>IFERROR(VLOOKUP(C1186,Sheet7!E:O,11,0),"")</f>
        <v xml:space="preserve"> </v>
      </c>
    </row>
    <row r="1187" spans="3:8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  <c r="H1187" s="48" t="str">
        <f>IFERROR(VLOOKUP(C1187,Sheet7!E:O,11,0),"")</f>
        <v xml:space="preserve"> </v>
      </c>
    </row>
    <row r="1188" spans="3:8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  <c r="H1188" s="48" t="str">
        <f>IFERROR(VLOOKUP(C1188,Sheet7!E:O,11,0),"")</f>
        <v xml:space="preserve"> </v>
      </c>
    </row>
    <row r="1189" spans="3:8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  <c r="H1189" s="48" t="str">
        <f>IFERROR(VLOOKUP(C1189,Sheet7!E:O,11,0),"")</f>
        <v xml:space="preserve"> </v>
      </c>
    </row>
    <row r="1190" spans="3:8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  <c r="H1190" s="48" t="str">
        <f>IFERROR(VLOOKUP(C1190,Sheet7!E:O,11,0),"")</f>
        <v xml:space="preserve"> </v>
      </c>
    </row>
    <row r="1191" spans="3:8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  <c r="H1191" s="48" t="str">
        <f>IFERROR(VLOOKUP(C1191,Sheet7!E:O,11,0),"")</f>
        <v xml:space="preserve"> </v>
      </c>
    </row>
    <row r="1192" spans="3:8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  <c r="H1192" s="48" t="str">
        <f>IFERROR(VLOOKUP(C1192,Sheet7!E:O,11,0),"")</f>
        <v xml:space="preserve"> </v>
      </c>
    </row>
    <row r="1193" spans="3:8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  <c r="H1193" s="48" t="str">
        <f>IFERROR(VLOOKUP(C1193,Sheet7!E:O,11,0),"")</f>
        <v xml:space="preserve"> </v>
      </c>
    </row>
    <row r="1194" spans="3:8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  <c r="H1194" s="48" t="str">
        <f>IFERROR(VLOOKUP(C1194,Sheet7!E:O,11,0),"")</f>
        <v xml:space="preserve"> </v>
      </c>
    </row>
    <row r="1195" spans="3:8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  <c r="H1195" s="48" t="str">
        <f>IFERROR(VLOOKUP(C1195,Sheet7!E:O,11,0),"")</f>
        <v xml:space="preserve"> </v>
      </c>
    </row>
    <row r="1196" spans="3:8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  <c r="H1196" s="48" t="str">
        <f>IFERROR(VLOOKUP(C1196,Sheet7!E:O,11,0),"")</f>
        <v xml:space="preserve"> </v>
      </c>
    </row>
    <row r="1197" spans="3:8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  <c r="H1197" s="48" t="str">
        <f>IFERROR(VLOOKUP(C1197,Sheet7!E:O,11,0),"")</f>
        <v xml:space="preserve"> </v>
      </c>
    </row>
    <row r="1198" spans="3:8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  <c r="H1198" s="48" t="str">
        <f>IFERROR(VLOOKUP(C1198,Sheet7!E:O,11,0),"")</f>
        <v xml:space="preserve"> </v>
      </c>
    </row>
    <row r="1199" spans="3:8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  <c r="H1199" s="48" t="str">
        <f>IFERROR(VLOOKUP(C1199,Sheet7!E:O,11,0),"")</f>
        <v xml:space="preserve"> </v>
      </c>
    </row>
    <row r="1200" spans="3:8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  <c r="H1200" s="48" t="str">
        <f>IFERROR(VLOOKUP(C1200,Sheet7!E:O,11,0),"")</f>
        <v xml:space="preserve"> </v>
      </c>
    </row>
    <row r="1201" spans="3:8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  <c r="H1201" s="48" t="str">
        <f>IFERROR(VLOOKUP(C1201,Sheet7!E:O,11,0),"")</f>
        <v xml:space="preserve"> </v>
      </c>
    </row>
    <row r="1202" spans="3:8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  <c r="H1202" s="48" t="str">
        <f>IFERROR(VLOOKUP(C1202,Sheet7!E:O,11,0),"")</f>
        <v xml:space="preserve"> </v>
      </c>
    </row>
    <row r="1203" spans="3:8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  <c r="H1203" s="48" t="str">
        <f>IFERROR(VLOOKUP(C1203,Sheet7!E:O,11,0),"")</f>
        <v xml:space="preserve"> </v>
      </c>
    </row>
    <row r="1204" spans="3:8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  <c r="H1204" s="48" t="str">
        <f>IFERROR(VLOOKUP(C1204,Sheet7!E:O,11,0),"")</f>
        <v xml:space="preserve"> </v>
      </c>
    </row>
    <row r="1205" spans="3:8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  <c r="H1205" s="48" t="str">
        <f>IFERROR(VLOOKUP(C1205,Sheet7!E:O,11,0),"")</f>
        <v xml:space="preserve"> </v>
      </c>
    </row>
    <row r="1206" spans="3:8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  <c r="H1206" s="48" t="str">
        <f>IFERROR(VLOOKUP(C1206,Sheet7!E:O,11,0),"")</f>
        <v xml:space="preserve"> </v>
      </c>
    </row>
    <row r="1207" spans="3:8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  <c r="H1207" s="48" t="str">
        <f>IFERROR(VLOOKUP(C1207,Sheet7!E:O,11,0),"")</f>
        <v xml:space="preserve"> </v>
      </c>
    </row>
    <row r="1208" spans="3:8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  <c r="H1208" s="48" t="str">
        <f>IFERROR(VLOOKUP(C1208,Sheet7!E:O,11,0),"")</f>
        <v xml:space="preserve"> </v>
      </c>
    </row>
    <row r="1209" spans="3:8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  <c r="H1209" s="48" t="str">
        <f>IFERROR(VLOOKUP(C1209,Sheet7!E:O,11,0),"")</f>
        <v xml:space="preserve"> </v>
      </c>
    </row>
    <row r="1210" spans="3:8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  <c r="H1210" s="48" t="str">
        <f>IFERROR(VLOOKUP(C1210,Sheet7!E:O,11,0),"")</f>
        <v xml:space="preserve"> </v>
      </c>
    </row>
    <row r="1211" spans="3:8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  <c r="H1211" s="48" t="str">
        <f>IFERROR(VLOOKUP(C1211,Sheet7!E:O,11,0),"")</f>
        <v xml:space="preserve"> </v>
      </c>
    </row>
    <row r="1212" spans="3:8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  <c r="H1212" s="48" t="str">
        <f>IFERROR(VLOOKUP(C1212,Sheet7!E:O,11,0),"")</f>
        <v xml:space="preserve"> </v>
      </c>
    </row>
    <row r="1213" spans="3:8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  <c r="H1213" s="48" t="str">
        <f>IFERROR(VLOOKUP(C1213,Sheet7!E:O,11,0),"")</f>
        <v xml:space="preserve"> </v>
      </c>
    </row>
    <row r="1214" spans="3:8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  <c r="H1214" s="48" t="str">
        <f>IFERROR(VLOOKUP(C1214,Sheet7!E:O,11,0),"")</f>
        <v xml:space="preserve"> </v>
      </c>
    </row>
    <row r="1215" spans="3:8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  <c r="H1215" s="48" t="str">
        <f>IFERROR(VLOOKUP(C1215,Sheet7!E:O,11,0),"")</f>
        <v xml:space="preserve"> </v>
      </c>
    </row>
    <row r="1216" spans="3:8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  <c r="H1216" s="48" t="str">
        <f>IFERROR(VLOOKUP(C1216,Sheet7!E:O,11,0),"")</f>
        <v xml:space="preserve"> </v>
      </c>
    </row>
    <row r="1217" spans="3:8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  <c r="H1217" s="48" t="str">
        <f>IFERROR(VLOOKUP(C1217,Sheet7!E:O,11,0),"")</f>
        <v xml:space="preserve"> </v>
      </c>
    </row>
    <row r="1218" spans="3:8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  <c r="H1218" s="48" t="str">
        <f>IFERROR(VLOOKUP(C1218,Sheet7!E:O,11,0),"")</f>
        <v xml:space="preserve"> </v>
      </c>
    </row>
    <row r="1219" spans="3:8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  <c r="H1219" s="48" t="str">
        <f>IFERROR(VLOOKUP(C1219,Sheet7!E:O,11,0),"")</f>
        <v xml:space="preserve"> </v>
      </c>
    </row>
    <row r="1220" spans="3:8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  <c r="H1220" s="48" t="str">
        <f>IFERROR(VLOOKUP(C1220,Sheet7!E:O,11,0),"")</f>
        <v xml:space="preserve"> </v>
      </c>
    </row>
    <row r="1221" spans="3:8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  <c r="H1221" s="48" t="str">
        <f>IFERROR(VLOOKUP(C1221,Sheet7!E:O,11,0),"")</f>
        <v xml:space="preserve"> </v>
      </c>
    </row>
    <row r="1222" spans="3:8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  <c r="H1222" s="48" t="str">
        <f>IFERROR(VLOOKUP(C1222,Sheet7!E:O,11,0),"")</f>
        <v xml:space="preserve"> </v>
      </c>
    </row>
    <row r="1223" spans="3:8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  <c r="H1223" s="48" t="str">
        <f>IFERROR(VLOOKUP(C1223,Sheet7!E:O,11,0),"")</f>
        <v xml:space="preserve"> </v>
      </c>
    </row>
    <row r="1224" spans="3:8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  <c r="H1224" s="48" t="str">
        <f>IFERROR(VLOOKUP(C1224,Sheet7!E:O,11,0),"")</f>
        <v xml:space="preserve"> </v>
      </c>
    </row>
    <row r="1225" spans="3:8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  <c r="H1225" s="48" t="str">
        <f>IFERROR(VLOOKUP(C1225,Sheet7!E:O,11,0),"")</f>
        <v xml:space="preserve"> </v>
      </c>
    </row>
    <row r="1226" spans="3:8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  <c r="H1226" s="48" t="str">
        <f>IFERROR(VLOOKUP(C1226,Sheet7!E:O,11,0),"")</f>
        <v xml:space="preserve"> </v>
      </c>
    </row>
    <row r="1227" spans="3:8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  <c r="H1227" s="48" t="str">
        <f>IFERROR(VLOOKUP(C1227,Sheet7!E:O,11,0),"")</f>
        <v xml:space="preserve"> </v>
      </c>
    </row>
    <row r="1228" spans="3:8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  <c r="H1228" s="48" t="str">
        <f>IFERROR(VLOOKUP(C1228,Sheet7!E:O,11,0),"")</f>
        <v xml:space="preserve"> </v>
      </c>
    </row>
    <row r="1229" spans="3:8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  <c r="H1229" s="48" t="str">
        <f>IFERROR(VLOOKUP(C1229,Sheet7!E:O,11,0),"")</f>
        <v xml:space="preserve"> </v>
      </c>
    </row>
    <row r="1230" spans="3:8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  <c r="H1230" s="48" t="str">
        <f>IFERROR(VLOOKUP(C1230,Sheet7!E:O,11,0),"")</f>
        <v xml:space="preserve"> </v>
      </c>
    </row>
    <row r="1231" spans="3:8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  <c r="H1231" s="48" t="str">
        <f>IFERROR(VLOOKUP(C1231,Sheet7!E:O,11,0),"")</f>
        <v xml:space="preserve"> </v>
      </c>
    </row>
    <row r="1232" spans="3:8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  <c r="H1232" s="48" t="str">
        <f>IFERROR(VLOOKUP(C1232,Sheet7!E:O,11,0),"")</f>
        <v xml:space="preserve"> </v>
      </c>
    </row>
    <row r="1233" spans="3:8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  <c r="H1233" s="48" t="str">
        <f>IFERROR(VLOOKUP(C1233,Sheet7!E:O,11,0),"")</f>
        <v xml:space="preserve"> </v>
      </c>
    </row>
    <row r="1234" spans="3:8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  <c r="H1234" s="48" t="str">
        <f>IFERROR(VLOOKUP(C1234,Sheet7!E:O,11,0),"")</f>
        <v xml:space="preserve"> </v>
      </c>
    </row>
    <row r="1235" spans="3:8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  <c r="H1235" s="48" t="str">
        <f>IFERROR(VLOOKUP(C1235,Sheet7!E:O,11,0),"")</f>
        <v xml:space="preserve"> </v>
      </c>
    </row>
    <row r="1236" spans="3:8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  <c r="H1236" s="48" t="str">
        <f>IFERROR(VLOOKUP(C1236,Sheet7!E:O,11,0),"")</f>
        <v xml:space="preserve"> </v>
      </c>
    </row>
    <row r="1237" spans="3:8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  <c r="H1237" s="48" t="str">
        <f>IFERROR(VLOOKUP(C1237,Sheet7!E:O,11,0),"")</f>
        <v xml:space="preserve"> </v>
      </c>
    </row>
    <row r="1238" spans="3:8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  <c r="H1238" s="48" t="str">
        <f>IFERROR(VLOOKUP(C1238,Sheet7!E:O,11,0),"")</f>
        <v xml:space="preserve"> </v>
      </c>
    </row>
    <row r="1239" spans="3:8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  <c r="H1239" s="48" t="str">
        <f>IFERROR(VLOOKUP(C1239,Sheet7!E:O,11,0),"")</f>
        <v xml:space="preserve"> </v>
      </c>
    </row>
    <row r="1240" spans="3:8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  <c r="H1240" s="48" t="str">
        <f>IFERROR(VLOOKUP(C1240,Sheet7!E:O,11,0),"")</f>
        <v xml:space="preserve"> </v>
      </c>
    </row>
    <row r="1241" spans="3:8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  <c r="H1241" s="48" t="str">
        <f>IFERROR(VLOOKUP(C1241,Sheet7!E:O,11,0),"")</f>
        <v xml:space="preserve"> </v>
      </c>
    </row>
    <row r="1242" spans="3:8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  <c r="H1242" s="48" t="str">
        <f>IFERROR(VLOOKUP(C1242,Sheet7!E:O,11,0),"")</f>
        <v xml:space="preserve"> </v>
      </c>
    </row>
    <row r="1243" spans="3:8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  <c r="H1243" s="48" t="str">
        <f>IFERROR(VLOOKUP(C1243,Sheet7!E:O,11,0),"")</f>
        <v xml:space="preserve"> </v>
      </c>
    </row>
    <row r="1244" spans="3:8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  <c r="H1244" s="48" t="str">
        <f>IFERROR(VLOOKUP(C1244,Sheet7!E:O,11,0),"")</f>
        <v xml:space="preserve"> </v>
      </c>
    </row>
    <row r="1245" spans="3:8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  <c r="H1245" s="48" t="str">
        <f>IFERROR(VLOOKUP(C1245,Sheet7!E:O,11,0),"")</f>
        <v xml:space="preserve"> </v>
      </c>
    </row>
    <row r="1246" spans="3:8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  <c r="H1246" s="48" t="str">
        <f>IFERROR(VLOOKUP(C1246,Sheet7!E:O,11,0),"")</f>
        <v xml:space="preserve"> </v>
      </c>
    </row>
    <row r="1247" spans="3:8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  <c r="H1247" s="48" t="str">
        <f>IFERROR(VLOOKUP(C1247,Sheet7!E:O,11,0),"")</f>
        <v xml:space="preserve"> </v>
      </c>
    </row>
    <row r="1248" spans="3:8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  <c r="H1248" s="48" t="str">
        <f>IFERROR(VLOOKUP(C1248,Sheet7!E:O,11,0),"")</f>
        <v xml:space="preserve"> </v>
      </c>
    </row>
    <row r="1249" spans="3:8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  <c r="H1249" s="48" t="str">
        <f>IFERROR(VLOOKUP(C1249,Sheet7!E:O,11,0),"")</f>
        <v xml:space="preserve"> </v>
      </c>
    </row>
    <row r="1250" spans="3:8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  <c r="H1250" s="48" t="str">
        <f>IFERROR(VLOOKUP(C1250,Sheet7!E:O,11,0),"")</f>
        <v xml:space="preserve"> </v>
      </c>
    </row>
    <row r="1251" spans="3:8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  <c r="H1251" s="48" t="str">
        <f>IFERROR(VLOOKUP(C1251,Sheet7!E:O,11,0),"")</f>
        <v xml:space="preserve"> </v>
      </c>
    </row>
    <row r="1252" spans="3:8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  <c r="H1252" s="48" t="str">
        <f>IFERROR(VLOOKUP(C1252,Sheet7!E:O,11,0),"")</f>
        <v xml:space="preserve"> </v>
      </c>
    </row>
    <row r="1253" spans="3:8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  <c r="H1253" s="48" t="str">
        <f>IFERROR(VLOOKUP(C1253,Sheet7!E:O,11,0),"")</f>
        <v xml:space="preserve"> </v>
      </c>
    </row>
    <row r="1254" spans="3:8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  <c r="H1254" s="48" t="str">
        <f>IFERROR(VLOOKUP(C1254,Sheet7!E:O,11,0),"")</f>
        <v xml:space="preserve"> </v>
      </c>
    </row>
    <row r="1255" spans="3:8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  <c r="H1255" s="48" t="str">
        <f>IFERROR(VLOOKUP(C1255,Sheet7!E:O,11,0),"")</f>
        <v xml:space="preserve"> </v>
      </c>
    </row>
    <row r="1256" spans="3:8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  <c r="H1256" s="48" t="str">
        <f>IFERROR(VLOOKUP(C1256,Sheet7!E:O,11,0),"")</f>
        <v xml:space="preserve"> </v>
      </c>
    </row>
    <row r="1257" spans="3:8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  <c r="H1257" s="48" t="str">
        <f>IFERROR(VLOOKUP(C1257,Sheet7!E:O,11,0),"")</f>
        <v xml:space="preserve"> </v>
      </c>
    </row>
    <row r="1258" spans="3:8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  <c r="H1258" s="48" t="str">
        <f>IFERROR(VLOOKUP(C1258,Sheet7!E:O,11,0),"")</f>
        <v xml:space="preserve"> </v>
      </c>
    </row>
    <row r="1259" spans="3:8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  <c r="H1259" s="48" t="str">
        <f>IFERROR(VLOOKUP(C1259,Sheet7!E:O,11,0),"")</f>
        <v xml:space="preserve"> </v>
      </c>
    </row>
    <row r="1260" spans="3:8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  <c r="H1260" s="48" t="str">
        <f>IFERROR(VLOOKUP(C1260,Sheet7!E:O,11,0),"")</f>
        <v xml:space="preserve"> </v>
      </c>
    </row>
    <row r="1261" spans="3:8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  <c r="H1261" s="48" t="str">
        <f>IFERROR(VLOOKUP(C1261,Sheet7!E:O,11,0),"")</f>
        <v xml:space="preserve"> </v>
      </c>
    </row>
    <row r="1262" spans="3:8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  <c r="H1262" s="48" t="str">
        <f>IFERROR(VLOOKUP(C1262,Sheet7!E:O,11,0),"")</f>
        <v xml:space="preserve"> </v>
      </c>
    </row>
    <row r="1263" spans="3:8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  <c r="H1263" s="48" t="str">
        <f>IFERROR(VLOOKUP(C1263,Sheet7!E:O,11,0),"")</f>
        <v xml:space="preserve"> </v>
      </c>
    </row>
    <row r="1264" spans="3:8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  <c r="H1264" s="48" t="str">
        <f>IFERROR(VLOOKUP(C1264,Sheet7!E:O,11,0),"")</f>
        <v xml:space="preserve"> </v>
      </c>
    </row>
    <row r="1265" spans="3:8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  <c r="H1265" s="48" t="str">
        <f>IFERROR(VLOOKUP(C1265,Sheet7!E:O,11,0),"")</f>
        <v xml:space="preserve"> </v>
      </c>
    </row>
    <row r="1266" spans="3:8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  <c r="H1266" s="48" t="str">
        <f>IFERROR(VLOOKUP(C1266,Sheet7!E:O,11,0),"")</f>
        <v xml:space="preserve"> </v>
      </c>
    </row>
    <row r="1267" spans="3:8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  <c r="H1267" s="48" t="str">
        <f>IFERROR(VLOOKUP(C1267,Sheet7!E:O,11,0),"")</f>
        <v xml:space="preserve"> </v>
      </c>
    </row>
    <row r="1268" spans="3:8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  <c r="H1268" s="48" t="str">
        <f>IFERROR(VLOOKUP(C1268,Sheet7!E:O,11,0),"")</f>
        <v xml:space="preserve"> </v>
      </c>
    </row>
    <row r="1269" spans="3:8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  <c r="H1269" s="48" t="str">
        <f>IFERROR(VLOOKUP(C1269,Sheet7!E:O,11,0),"")</f>
        <v xml:space="preserve"> </v>
      </c>
    </row>
    <row r="1270" spans="3:8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  <c r="H1270" s="48" t="str">
        <f>IFERROR(VLOOKUP(C1270,Sheet7!E:O,11,0),"")</f>
        <v xml:space="preserve"> </v>
      </c>
    </row>
    <row r="1271" spans="3:8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  <c r="H1271" s="48" t="str">
        <f>IFERROR(VLOOKUP(C1271,Sheet7!E:O,11,0),"")</f>
        <v xml:space="preserve"> </v>
      </c>
    </row>
    <row r="1272" spans="3:8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  <c r="H1272" s="48" t="str">
        <f>IFERROR(VLOOKUP(C1272,Sheet7!E:O,11,0),"")</f>
        <v xml:space="preserve"> </v>
      </c>
    </row>
    <row r="1273" spans="3:8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  <c r="H1273" s="48" t="str">
        <f>IFERROR(VLOOKUP(C1273,Sheet7!E:O,11,0),"")</f>
        <v xml:space="preserve"> </v>
      </c>
    </row>
    <row r="1274" spans="3:8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  <c r="H1274" s="48" t="str">
        <f>IFERROR(VLOOKUP(C1274,Sheet7!E:O,11,0),"")</f>
        <v xml:space="preserve"> </v>
      </c>
    </row>
    <row r="1275" spans="3:8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  <c r="H1275" s="48" t="str">
        <f>IFERROR(VLOOKUP(C1275,Sheet7!E:O,11,0),"")</f>
        <v xml:space="preserve"> </v>
      </c>
    </row>
    <row r="1276" spans="3:8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  <c r="H1276" s="48" t="str">
        <f>IFERROR(VLOOKUP(C1276,Sheet7!E:O,11,0),"")</f>
        <v xml:space="preserve"> </v>
      </c>
    </row>
    <row r="1277" spans="3:8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  <c r="H1277" s="48" t="str">
        <f>IFERROR(VLOOKUP(C1277,Sheet7!E:O,11,0),"")</f>
        <v xml:space="preserve"> </v>
      </c>
    </row>
    <row r="1278" spans="3:8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  <c r="H1278" s="48" t="str">
        <f>IFERROR(VLOOKUP(C1278,Sheet7!E:O,11,0),"")</f>
        <v xml:space="preserve"> </v>
      </c>
    </row>
    <row r="1279" spans="3:8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  <c r="H1279" s="48" t="str">
        <f>IFERROR(VLOOKUP(C1279,Sheet7!E:O,11,0),"")</f>
        <v xml:space="preserve"> </v>
      </c>
    </row>
    <row r="1280" spans="3:8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  <c r="H1280" s="48" t="str">
        <f>IFERROR(VLOOKUP(C1280,Sheet7!E:O,11,0),"")</f>
        <v xml:space="preserve"> </v>
      </c>
    </row>
    <row r="1281" spans="3:8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  <c r="H1281" s="48" t="str">
        <f>IFERROR(VLOOKUP(C1281,Sheet7!E:O,11,0),"")</f>
        <v xml:space="preserve"> </v>
      </c>
    </row>
    <row r="1282" spans="3:8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  <c r="H1282" s="48" t="str">
        <f>IFERROR(VLOOKUP(C1282,Sheet7!E:O,11,0),"")</f>
        <v xml:space="preserve"> </v>
      </c>
    </row>
    <row r="1283" spans="3:8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  <c r="H1283" s="48" t="str">
        <f>IFERROR(VLOOKUP(C1283,Sheet7!E:O,11,0),"")</f>
        <v xml:space="preserve"> </v>
      </c>
    </row>
    <row r="1284" spans="3:8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  <c r="H1284" s="48" t="str">
        <f>IFERROR(VLOOKUP(C1284,Sheet7!E:O,11,0),"")</f>
        <v xml:space="preserve"> </v>
      </c>
    </row>
    <row r="1285" spans="3:8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  <c r="H1285" s="48" t="str">
        <f>IFERROR(VLOOKUP(C1285,Sheet7!E:O,11,0),"")</f>
        <v xml:space="preserve"> </v>
      </c>
    </row>
    <row r="1286" spans="3:8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  <c r="H1286" s="48" t="str">
        <f>IFERROR(VLOOKUP(C1286,Sheet7!E:O,11,0),"")</f>
        <v xml:space="preserve"> </v>
      </c>
    </row>
    <row r="1287" spans="3:8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  <c r="H1287" s="48" t="str">
        <f>IFERROR(VLOOKUP(C1287,Sheet7!E:O,11,0),"")</f>
        <v xml:space="preserve"> </v>
      </c>
    </row>
    <row r="1288" spans="3:8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  <c r="H1288" s="48" t="str">
        <f>IFERROR(VLOOKUP(C1288,Sheet7!E:O,11,0),"")</f>
        <v xml:space="preserve"> </v>
      </c>
    </row>
    <row r="1289" spans="3:8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  <c r="H1289" s="48" t="str">
        <f>IFERROR(VLOOKUP(C1289,Sheet7!E:O,11,0),"")</f>
        <v xml:space="preserve"> </v>
      </c>
    </row>
    <row r="1290" spans="3:8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  <c r="H1290" s="48" t="str">
        <f>IFERROR(VLOOKUP(C1290,Sheet7!E:O,11,0),"")</f>
        <v xml:space="preserve"> </v>
      </c>
    </row>
    <row r="1291" spans="3:8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  <c r="H1291" s="48" t="str">
        <f>IFERROR(VLOOKUP(C1291,Sheet7!E:O,11,0),"")</f>
        <v xml:space="preserve"> </v>
      </c>
    </row>
    <row r="1292" spans="3:8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  <c r="H1292" s="48" t="str">
        <f>IFERROR(VLOOKUP(C1292,Sheet7!E:O,11,0),"")</f>
        <v xml:space="preserve"> </v>
      </c>
    </row>
    <row r="1293" spans="3:8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  <c r="H1293" s="48" t="str">
        <f>IFERROR(VLOOKUP(C1293,Sheet7!E:O,11,0),"")</f>
        <v xml:space="preserve"> </v>
      </c>
    </row>
    <row r="1294" spans="3:8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  <c r="H1294" s="48" t="str">
        <f>IFERROR(VLOOKUP(C1294,Sheet7!E:O,11,0),"")</f>
        <v xml:space="preserve"> </v>
      </c>
    </row>
    <row r="1295" spans="3:8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  <c r="H1295" s="48" t="str">
        <f>IFERROR(VLOOKUP(C1295,Sheet7!E:O,11,0),"")</f>
        <v xml:space="preserve"> </v>
      </c>
    </row>
    <row r="1296" spans="3:8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  <c r="H1296" s="48" t="str">
        <f>IFERROR(VLOOKUP(C1296,Sheet7!E:O,11,0),"")</f>
        <v xml:space="preserve"> </v>
      </c>
    </row>
    <row r="1297" spans="3:8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  <c r="H1297" s="48" t="str">
        <f>IFERROR(VLOOKUP(C1297,Sheet7!E:O,11,0),"")</f>
        <v xml:space="preserve"> </v>
      </c>
    </row>
    <row r="1298" spans="3:8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  <c r="H1298" s="48" t="str">
        <f>IFERROR(VLOOKUP(C1298,Sheet7!E:O,11,0),"")</f>
        <v xml:space="preserve"> </v>
      </c>
    </row>
    <row r="1299" spans="3:8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  <c r="H1299" s="48" t="str">
        <f>IFERROR(VLOOKUP(C1299,Sheet7!E:O,11,0),"")</f>
        <v xml:space="preserve"> </v>
      </c>
    </row>
    <row r="1300" spans="3:8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  <c r="H1300" s="48" t="str">
        <f>IFERROR(VLOOKUP(C1300,Sheet7!E:O,11,0),"")</f>
        <v xml:space="preserve"> </v>
      </c>
    </row>
    <row r="1301" spans="3:8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  <c r="H1301" s="48" t="str">
        <f>IFERROR(VLOOKUP(C1301,Sheet7!E:O,11,0),"")</f>
        <v xml:space="preserve"> </v>
      </c>
    </row>
    <row r="1302" spans="3:8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  <c r="H1302" s="48" t="str">
        <f>IFERROR(VLOOKUP(C1302,Sheet7!E:O,11,0),"")</f>
        <v xml:space="preserve"> </v>
      </c>
    </row>
    <row r="1303" spans="3:8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  <c r="H1303" s="48" t="str">
        <f>IFERROR(VLOOKUP(C1303,Sheet7!E:O,11,0),"")</f>
        <v xml:space="preserve"> </v>
      </c>
    </row>
    <row r="1304" spans="3:8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  <c r="H1304" s="48" t="str">
        <f>IFERROR(VLOOKUP(C1304,Sheet7!E:O,11,0),"")</f>
        <v xml:space="preserve"> </v>
      </c>
    </row>
    <row r="1305" spans="3:8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  <c r="H1305" s="48" t="str">
        <f>IFERROR(VLOOKUP(C1305,Sheet7!E:O,11,0),"")</f>
        <v xml:space="preserve"> </v>
      </c>
    </row>
    <row r="1306" spans="3:8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  <c r="H1306" s="48" t="str">
        <f>IFERROR(VLOOKUP(C1306,Sheet7!E:O,11,0),"")</f>
        <v xml:space="preserve"> </v>
      </c>
    </row>
    <row r="1307" spans="3:8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  <c r="H1307" s="48" t="str">
        <f>IFERROR(VLOOKUP(C1307,Sheet7!E:O,11,0),"")</f>
        <v xml:space="preserve"> </v>
      </c>
    </row>
    <row r="1308" spans="3:8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  <c r="H1308" s="48" t="str">
        <f>IFERROR(VLOOKUP(C1308,Sheet7!E:O,11,0),"")</f>
        <v xml:space="preserve"> </v>
      </c>
    </row>
    <row r="1309" spans="3:8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  <c r="H1309" s="48" t="str">
        <f>IFERROR(VLOOKUP(C1309,Sheet7!E:O,11,0),"")</f>
        <v xml:space="preserve"> </v>
      </c>
    </row>
    <row r="1310" spans="3:8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  <c r="H1310" s="48" t="str">
        <f>IFERROR(VLOOKUP(C1310,Sheet7!E:O,11,0),"")</f>
        <v xml:space="preserve"> </v>
      </c>
    </row>
    <row r="1311" spans="3:8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  <c r="H1311" s="48" t="str">
        <f>IFERROR(VLOOKUP(C1311,Sheet7!E:O,11,0),"")</f>
        <v xml:space="preserve"> </v>
      </c>
    </row>
    <row r="1312" spans="3:8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  <c r="H1312" s="48" t="str">
        <f>IFERROR(VLOOKUP(C1312,Sheet7!E:O,11,0),"")</f>
        <v xml:space="preserve"> </v>
      </c>
    </row>
    <row r="1313" spans="3:8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  <c r="H1313" s="48" t="str">
        <f>IFERROR(VLOOKUP(C1313,Sheet7!E:O,11,0),"")</f>
        <v xml:space="preserve"> </v>
      </c>
    </row>
    <row r="1314" spans="3:8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  <c r="H1314" s="48" t="str">
        <f>IFERROR(VLOOKUP(C1314,Sheet7!E:O,11,0),"")</f>
        <v xml:space="preserve"> </v>
      </c>
    </row>
    <row r="1315" spans="3:8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  <c r="H1315" s="48" t="str">
        <f>IFERROR(VLOOKUP(C1315,Sheet7!E:O,11,0),"")</f>
        <v xml:space="preserve"> </v>
      </c>
    </row>
    <row r="1316" spans="3:8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  <c r="H1316" s="48" t="str">
        <f>IFERROR(VLOOKUP(C1316,Sheet7!E:O,11,0),"")</f>
        <v xml:space="preserve"> </v>
      </c>
    </row>
    <row r="1317" spans="3:8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  <c r="H1317" s="48" t="str">
        <f>IFERROR(VLOOKUP(C1317,Sheet7!E:O,11,0),"")</f>
        <v xml:space="preserve"> </v>
      </c>
    </row>
    <row r="1318" spans="3:8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  <c r="H1318" s="48" t="str">
        <f>IFERROR(VLOOKUP(C1318,Sheet7!E:O,11,0),"")</f>
        <v xml:space="preserve"> </v>
      </c>
    </row>
    <row r="1319" spans="3:8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  <c r="H1319" s="48" t="str">
        <f>IFERROR(VLOOKUP(C1319,Sheet7!E:O,11,0),"")</f>
        <v xml:space="preserve"> </v>
      </c>
    </row>
    <row r="1320" spans="3:8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  <c r="H1320" s="48" t="str">
        <f>IFERROR(VLOOKUP(C1320,Sheet7!E:O,11,0),"")</f>
        <v xml:space="preserve"> </v>
      </c>
    </row>
    <row r="1321" spans="3:8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  <c r="H1321" s="48" t="str">
        <f>IFERROR(VLOOKUP(C1321,Sheet7!E:O,11,0),"")</f>
        <v xml:space="preserve"> </v>
      </c>
    </row>
    <row r="1322" spans="3:8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  <c r="H1322" s="48" t="str">
        <f>IFERROR(VLOOKUP(C1322,Sheet7!E:O,11,0),"")</f>
        <v xml:space="preserve"> </v>
      </c>
    </row>
    <row r="1323" spans="3:8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  <c r="H1323" s="48" t="str">
        <f>IFERROR(VLOOKUP(C1323,Sheet7!E:O,11,0),"")</f>
        <v xml:space="preserve"> </v>
      </c>
    </row>
    <row r="1324" spans="3:8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  <c r="H1324" s="48" t="str">
        <f>IFERROR(VLOOKUP(C1324,Sheet7!E:O,11,0),"")</f>
        <v xml:space="preserve"> </v>
      </c>
    </row>
    <row r="1325" spans="3:8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  <c r="H1325" s="48" t="str">
        <f>IFERROR(VLOOKUP(C1325,Sheet7!E:O,11,0),"")</f>
        <v xml:space="preserve"> </v>
      </c>
    </row>
    <row r="1326" spans="3:8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  <c r="H1326" s="48" t="str">
        <f>IFERROR(VLOOKUP(C1326,Sheet7!E:O,11,0),"")</f>
        <v xml:space="preserve"> </v>
      </c>
    </row>
    <row r="1327" spans="3:8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  <c r="H1327" s="48" t="str">
        <f>IFERROR(VLOOKUP(C1327,Sheet7!E:O,11,0),"")</f>
        <v xml:space="preserve"> </v>
      </c>
    </row>
    <row r="1328" spans="3:8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  <c r="H1328" s="48" t="str">
        <f>IFERROR(VLOOKUP(C1328,Sheet7!E:O,11,0),"")</f>
        <v xml:space="preserve"> </v>
      </c>
    </row>
    <row r="1329" spans="3:8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  <c r="H1329" s="48" t="str">
        <f>IFERROR(VLOOKUP(C1329,Sheet7!E:O,11,0),"")</f>
        <v xml:space="preserve"> </v>
      </c>
    </row>
    <row r="1330" spans="3:8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  <c r="H1330" s="48" t="str">
        <f>IFERROR(VLOOKUP(C1330,Sheet7!E:O,11,0),"")</f>
        <v xml:space="preserve"> </v>
      </c>
    </row>
    <row r="1331" spans="3:8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  <c r="H1331" s="48" t="str">
        <f>IFERROR(VLOOKUP(C1331,Sheet7!E:O,11,0),"")</f>
        <v xml:space="preserve"> </v>
      </c>
    </row>
    <row r="1332" spans="3:8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  <c r="H1332" s="48" t="str">
        <f>IFERROR(VLOOKUP(C1332,Sheet7!E:O,11,0),"")</f>
        <v xml:space="preserve"> </v>
      </c>
    </row>
    <row r="1333" spans="3:8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  <c r="H1333" s="48" t="str">
        <f>IFERROR(VLOOKUP(C1333,Sheet7!E:O,11,0),"")</f>
        <v xml:space="preserve"> </v>
      </c>
    </row>
    <row r="1334" spans="3:8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  <c r="H1334" s="48" t="str">
        <f>IFERROR(VLOOKUP(C1334,Sheet7!E:O,11,0),"")</f>
        <v xml:space="preserve"> </v>
      </c>
    </row>
    <row r="1335" spans="3:8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  <c r="H1335" s="48" t="str">
        <f>IFERROR(VLOOKUP(C1335,Sheet7!E:O,11,0),"")</f>
        <v xml:space="preserve"> </v>
      </c>
    </row>
    <row r="1336" spans="3:8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  <c r="H1336" s="48" t="str">
        <f>IFERROR(VLOOKUP(C1336,Sheet7!E:O,11,0),"")</f>
        <v xml:space="preserve"> </v>
      </c>
    </row>
    <row r="1337" spans="3:8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  <c r="H1337" s="48" t="str">
        <f>IFERROR(VLOOKUP(C1337,Sheet7!E:O,11,0),"")</f>
        <v xml:space="preserve"> </v>
      </c>
    </row>
    <row r="1338" spans="3:8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  <c r="H1338" s="48" t="str">
        <f>IFERROR(VLOOKUP(C1338,Sheet7!E:O,11,0),"")</f>
        <v xml:space="preserve"> </v>
      </c>
    </row>
    <row r="1339" spans="3:8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  <c r="H1339" s="48" t="str">
        <f>IFERROR(VLOOKUP(C1339,Sheet7!E:O,11,0),"")</f>
        <v xml:space="preserve"> </v>
      </c>
    </row>
    <row r="1340" spans="3:8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  <c r="H1340" s="48" t="str">
        <f>IFERROR(VLOOKUP(C1340,Sheet7!E:O,11,0),"")</f>
        <v xml:space="preserve"> </v>
      </c>
    </row>
    <row r="1341" spans="3:8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  <c r="H1341" s="48" t="str">
        <f>IFERROR(VLOOKUP(C1341,Sheet7!E:O,11,0),"")</f>
        <v xml:space="preserve"> </v>
      </c>
    </row>
    <row r="1342" spans="3:8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  <c r="H1342" s="48" t="str">
        <f>IFERROR(VLOOKUP(C1342,Sheet7!E:O,11,0),"")</f>
        <v xml:space="preserve"> </v>
      </c>
    </row>
    <row r="1343" spans="3:8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  <c r="H1343" s="48" t="str">
        <f>IFERROR(VLOOKUP(C1343,Sheet7!E:O,11,0),"")</f>
        <v xml:space="preserve"> </v>
      </c>
    </row>
    <row r="1344" spans="3:8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  <c r="H1344" s="48" t="str">
        <f>IFERROR(VLOOKUP(C1344,Sheet7!E:O,11,0),"")</f>
        <v xml:space="preserve"> </v>
      </c>
    </row>
    <row r="1345" spans="3:8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  <c r="H1345" s="48" t="str">
        <f>IFERROR(VLOOKUP(C1345,Sheet7!E:O,11,0),"")</f>
        <v xml:space="preserve"> </v>
      </c>
    </row>
    <row r="1346" spans="3:8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  <c r="H1346" s="48" t="str">
        <f>IFERROR(VLOOKUP(C1346,Sheet7!E:O,11,0),"")</f>
        <v xml:space="preserve"> </v>
      </c>
    </row>
    <row r="1347" spans="3:8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  <c r="H1347" s="48" t="str">
        <f>IFERROR(VLOOKUP(C1347,Sheet7!E:O,11,0),"")</f>
        <v xml:space="preserve"> </v>
      </c>
    </row>
    <row r="1348" spans="3:8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  <c r="H1348" s="48" t="str">
        <f>IFERROR(VLOOKUP(C1348,Sheet7!E:O,11,0),"")</f>
        <v xml:space="preserve"> </v>
      </c>
    </row>
    <row r="1349" spans="3:8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  <c r="H1349" s="48" t="str">
        <f>IFERROR(VLOOKUP(C1349,Sheet7!E:O,11,0),"")</f>
        <v xml:space="preserve"> </v>
      </c>
    </row>
    <row r="1350" spans="3:8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  <c r="H1350" s="48" t="str">
        <f>IFERROR(VLOOKUP(C1350,Sheet7!E:O,11,0),"")</f>
        <v xml:space="preserve"> </v>
      </c>
    </row>
    <row r="1351" spans="3:8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  <c r="H1351" s="48" t="str">
        <f>IFERROR(VLOOKUP(C1351,Sheet7!E:O,11,0),"")</f>
        <v xml:space="preserve"> </v>
      </c>
    </row>
    <row r="1352" spans="3:8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  <c r="H1352" s="48" t="str">
        <f>IFERROR(VLOOKUP(C1352,Sheet7!E:O,11,0),"")</f>
        <v xml:space="preserve"> </v>
      </c>
    </row>
    <row r="1353" spans="3:8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  <c r="H1353" s="48" t="str">
        <f>IFERROR(VLOOKUP(C1353,Sheet7!E:O,11,0),"")</f>
        <v xml:space="preserve"> </v>
      </c>
    </row>
    <row r="1354" spans="3:8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  <c r="H1354" s="48" t="str">
        <f>IFERROR(VLOOKUP(C1354,Sheet7!E:O,11,0),"")</f>
        <v xml:space="preserve"> </v>
      </c>
    </row>
    <row r="1355" spans="3:8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  <c r="H1355" s="48" t="str">
        <f>IFERROR(VLOOKUP(C1355,Sheet7!E:O,11,0),"")</f>
        <v xml:space="preserve"> </v>
      </c>
    </row>
    <row r="1356" spans="3:8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  <c r="H1356" s="48" t="str">
        <f>IFERROR(VLOOKUP(C1356,Sheet7!E:O,11,0),"")</f>
        <v xml:space="preserve"> </v>
      </c>
    </row>
    <row r="1357" spans="3:8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  <c r="H1357" s="48" t="str">
        <f>IFERROR(VLOOKUP(C1357,Sheet7!E:O,11,0),"")</f>
        <v xml:space="preserve"> </v>
      </c>
    </row>
    <row r="1358" spans="3:8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  <c r="H1358" s="48" t="str">
        <f>IFERROR(VLOOKUP(C1358,Sheet7!E:O,11,0),"")</f>
        <v xml:space="preserve"> </v>
      </c>
    </row>
    <row r="1359" spans="3:8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  <c r="H1359" s="48" t="str">
        <f>IFERROR(VLOOKUP(C1359,Sheet7!E:O,11,0),"")</f>
        <v xml:space="preserve"> </v>
      </c>
    </row>
    <row r="1360" spans="3:8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  <c r="H1360" s="48" t="str">
        <f>IFERROR(VLOOKUP(C1360,Sheet7!E:O,11,0),"")</f>
        <v xml:space="preserve"> </v>
      </c>
    </row>
    <row r="1361" spans="3:8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  <c r="H1361" s="48" t="str">
        <f>IFERROR(VLOOKUP(C1361,Sheet7!E:O,11,0),"")</f>
        <v xml:space="preserve"> </v>
      </c>
    </row>
    <row r="1362" spans="3:8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  <c r="H1362" s="48" t="str">
        <f>IFERROR(VLOOKUP(C1362,Sheet7!E:O,11,0),"")</f>
        <v xml:space="preserve"> </v>
      </c>
    </row>
    <row r="1363" spans="3:8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  <c r="H1363" s="48" t="str">
        <f>IFERROR(VLOOKUP(C1363,Sheet7!E:O,11,0),"")</f>
        <v xml:space="preserve"> </v>
      </c>
    </row>
    <row r="1364" spans="3:8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  <c r="H1364" s="48" t="str">
        <f>IFERROR(VLOOKUP(C1364,Sheet7!E:O,11,0),"")</f>
        <v xml:space="preserve"> </v>
      </c>
    </row>
    <row r="1365" spans="3:8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  <c r="H1365" s="48" t="str">
        <f>IFERROR(VLOOKUP(C1365,Sheet7!E:O,11,0),"")</f>
        <v xml:space="preserve"> </v>
      </c>
    </row>
    <row r="1366" spans="3:8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  <c r="H1366" s="48" t="str">
        <f>IFERROR(VLOOKUP(C1366,Sheet7!E:O,11,0),"")</f>
        <v xml:space="preserve"> </v>
      </c>
    </row>
    <row r="1367" spans="3:8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  <c r="H1367" s="48" t="str">
        <f>IFERROR(VLOOKUP(C1367,Sheet7!E:O,11,0),"")</f>
        <v xml:space="preserve"> </v>
      </c>
    </row>
    <row r="1368" spans="3:8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  <c r="H1368" s="48" t="str">
        <f>IFERROR(VLOOKUP(C1368,Sheet7!E:O,11,0),"")</f>
        <v xml:space="preserve"> </v>
      </c>
    </row>
    <row r="1369" spans="3:8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  <c r="H1369" s="48" t="str">
        <f>IFERROR(VLOOKUP(C1369,Sheet7!E:O,11,0),"")</f>
        <v xml:space="preserve"> </v>
      </c>
    </row>
    <row r="1370" spans="3:8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  <c r="H1370" s="48" t="str">
        <f>IFERROR(VLOOKUP(C1370,Sheet7!E:O,11,0),"")</f>
        <v xml:space="preserve"> </v>
      </c>
    </row>
    <row r="1371" spans="3:8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  <c r="H1371" s="48" t="str">
        <f>IFERROR(VLOOKUP(C1371,Sheet7!E:O,11,0),"")</f>
        <v xml:space="preserve"> </v>
      </c>
    </row>
    <row r="1372" spans="3:8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  <c r="H1372" s="48" t="str">
        <f>IFERROR(VLOOKUP(C1372,Sheet7!E:O,11,0),"")</f>
        <v xml:space="preserve"> </v>
      </c>
    </row>
    <row r="1373" spans="3:8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  <c r="H1373" s="48" t="str">
        <f>IFERROR(VLOOKUP(C1373,Sheet7!E:O,11,0),"")</f>
        <v xml:space="preserve"> </v>
      </c>
    </row>
    <row r="1374" spans="3:8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  <c r="H1374" s="48" t="str">
        <f>IFERROR(VLOOKUP(C1374,Sheet7!E:O,11,0),"")</f>
        <v xml:space="preserve"> </v>
      </c>
    </row>
    <row r="1375" spans="3:8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  <c r="H1375" s="48" t="str">
        <f>IFERROR(VLOOKUP(C1375,Sheet7!E:O,11,0),"")</f>
        <v xml:space="preserve"> </v>
      </c>
    </row>
    <row r="1376" spans="3:8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  <c r="H1376" s="48" t="str">
        <f>IFERROR(VLOOKUP(C1376,Sheet7!E:O,11,0),"")</f>
        <v xml:space="preserve"> </v>
      </c>
    </row>
    <row r="1377" spans="3:8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  <c r="H1377" s="48" t="str">
        <f>IFERROR(VLOOKUP(C1377,Sheet7!E:O,11,0),"")</f>
        <v xml:space="preserve"> </v>
      </c>
    </row>
    <row r="1378" spans="3:8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  <c r="H1378" s="48" t="str">
        <f>IFERROR(VLOOKUP(C1378,Sheet7!E:O,11,0),"")</f>
        <v xml:space="preserve"> </v>
      </c>
    </row>
    <row r="1379" spans="3:8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  <c r="H1379" s="48" t="str">
        <f>IFERROR(VLOOKUP(C1379,Sheet7!E:O,11,0),"")</f>
        <v xml:space="preserve"> </v>
      </c>
    </row>
    <row r="1380" spans="3:8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  <c r="H1380" s="48" t="str">
        <f>IFERROR(VLOOKUP(C1380,Sheet7!E:O,11,0),"")</f>
        <v xml:space="preserve"> </v>
      </c>
    </row>
    <row r="1381" spans="3:8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  <c r="H1381" s="48" t="str">
        <f>IFERROR(VLOOKUP(C1381,Sheet7!E:O,11,0),"")</f>
        <v xml:space="preserve"> </v>
      </c>
    </row>
    <row r="1382" spans="3:8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  <c r="H1382" s="48" t="str">
        <f>IFERROR(VLOOKUP(C1382,Sheet7!E:O,11,0),"")</f>
        <v xml:space="preserve"> </v>
      </c>
    </row>
    <row r="1383" spans="3:8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  <c r="H1383" s="48" t="str">
        <f>IFERROR(VLOOKUP(C1383,Sheet7!E:O,11,0),"")</f>
        <v xml:space="preserve"> </v>
      </c>
    </row>
    <row r="1384" spans="3:8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  <c r="H1384" s="48" t="str">
        <f>IFERROR(VLOOKUP(C1384,Sheet7!E:O,11,0),"")</f>
        <v xml:space="preserve"> </v>
      </c>
    </row>
    <row r="1385" spans="3:8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  <c r="H1385" s="48" t="str">
        <f>IFERROR(VLOOKUP(C1385,Sheet7!E:O,11,0),"")</f>
        <v xml:space="preserve"> </v>
      </c>
    </row>
    <row r="1386" spans="3:8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  <c r="H1386" s="48" t="str">
        <f>IFERROR(VLOOKUP(C1386,Sheet7!E:O,11,0),"")</f>
        <v xml:space="preserve"> </v>
      </c>
    </row>
    <row r="1387" spans="3:8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  <c r="H1387" s="48" t="str">
        <f>IFERROR(VLOOKUP(C1387,Sheet7!E:O,11,0),"")</f>
        <v xml:space="preserve"> </v>
      </c>
    </row>
    <row r="1388" spans="3:8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  <c r="H1388" s="48" t="str">
        <f>IFERROR(VLOOKUP(C1388,Sheet7!E:O,11,0),"")</f>
        <v xml:space="preserve"> </v>
      </c>
    </row>
    <row r="1389" spans="3:8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  <c r="H1389" s="48" t="str">
        <f>IFERROR(VLOOKUP(C1389,Sheet7!E:O,11,0),"")</f>
        <v xml:space="preserve"> </v>
      </c>
    </row>
    <row r="1390" spans="3:8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  <c r="H1390" s="48" t="str">
        <f>IFERROR(VLOOKUP(C1390,Sheet7!E:O,11,0),"")</f>
        <v xml:space="preserve"> </v>
      </c>
    </row>
    <row r="1391" spans="3:8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  <c r="H1391" s="48" t="str">
        <f>IFERROR(VLOOKUP(C1391,Sheet7!E:O,11,0),"")</f>
        <v xml:space="preserve"> </v>
      </c>
    </row>
    <row r="1392" spans="3:8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  <c r="H1392" s="48" t="str">
        <f>IFERROR(VLOOKUP(C1392,Sheet7!E:O,11,0),"")</f>
        <v xml:space="preserve"> </v>
      </c>
    </row>
    <row r="1393" spans="3:8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  <c r="H1393" s="48" t="str">
        <f>IFERROR(VLOOKUP(C1393,Sheet7!E:O,11,0),"")</f>
        <v xml:space="preserve"> </v>
      </c>
    </row>
    <row r="1394" spans="3:8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  <c r="H1394" s="48" t="str">
        <f>IFERROR(VLOOKUP(C1394,Sheet7!E:O,11,0),"")</f>
        <v xml:space="preserve"> </v>
      </c>
    </row>
    <row r="1395" spans="3:8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  <c r="H1395" s="48" t="str">
        <f>IFERROR(VLOOKUP(C1395,Sheet7!E:O,11,0),"")</f>
        <v xml:space="preserve"> </v>
      </c>
    </row>
    <row r="1396" spans="3:8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  <c r="H1396" s="48" t="str">
        <f>IFERROR(VLOOKUP(C1396,Sheet7!E:O,11,0),"")</f>
        <v xml:space="preserve"> </v>
      </c>
    </row>
    <row r="1397" spans="3:8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  <c r="H1397" s="48" t="str">
        <f>IFERROR(VLOOKUP(C1397,Sheet7!E:O,11,0),"")</f>
        <v xml:space="preserve"> </v>
      </c>
    </row>
    <row r="1398" spans="3:8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  <c r="H1398" s="48" t="str">
        <f>IFERROR(VLOOKUP(C1398,Sheet7!E:O,11,0),"")</f>
        <v xml:space="preserve"> </v>
      </c>
    </row>
    <row r="1399" spans="3:8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  <c r="H1399" s="48" t="str">
        <f>IFERROR(VLOOKUP(C1399,Sheet7!E:O,11,0),"")</f>
        <v xml:space="preserve"> </v>
      </c>
    </row>
    <row r="1400" spans="3:8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  <c r="H1400" s="48" t="str">
        <f>IFERROR(VLOOKUP(C1400,Sheet7!E:O,11,0),"")</f>
        <v xml:space="preserve"> </v>
      </c>
    </row>
    <row r="1401" spans="3:8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  <c r="H1401" s="48" t="str">
        <f>IFERROR(VLOOKUP(C1401,Sheet7!E:O,11,0),"")</f>
        <v xml:space="preserve"> </v>
      </c>
    </row>
    <row r="1402" spans="3:8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  <c r="H1402" s="48" t="str">
        <f>IFERROR(VLOOKUP(C1402,Sheet7!E:O,11,0),"")</f>
        <v xml:space="preserve"> </v>
      </c>
    </row>
    <row r="1403" spans="3:8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  <c r="H1403" s="48" t="str">
        <f>IFERROR(VLOOKUP(C1403,Sheet7!E:O,11,0),"")</f>
        <v xml:space="preserve"> </v>
      </c>
    </row>
    <row r="1404" spans="3:8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  <c r="H1404" s="48" t="str">
        <f>IFERROR(VLOOKUP(C1404,Sheet7!E:O,11,0),"")</f>
        <v xml:space="preserve"> </v>
      </c>
    </row>
    <row r="1405" spans="3:8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  <c r="H1405" s="48" t="str">
        <f>IFERROR(VLOOKUP(C1405,Sheet7!E:O,11,0),"")</f>
        <v xml:space="preserve"> </v>
      </c>
    </row>
    <row r="1406" spans="3:8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  <c r="H1406" s="48" t="str">
        <f>IFERROR(VLOOKUP(C1406,Sheet7!E:O,11,0),"")</f>
        <v xml:space="preserve"> </v>
      </c>
    </row>
    <row r="1407" spans="3:8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  <c r="H1407" s="48" t="str">
        <f>IFERROR(VLOOKUP(C1407,Sheet7!E:O,11,0),"")</f>
        <v xml:space="preserve"> </v>
      </c>
    </row>
    <row r="1408" spans="3:8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  <c r="H1408" s="48" t="str">
        <f>IFERROR(VLOOKUP(C1408,Sheet7!E:O,11,0),"")</f>
        <v xml:space="preserve"> </v>
      </c>
    </row>
    <row r="1409" spans="3:8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  <c r="H1409" s="48" t="str">
        <f>IFERROR(VLOOKUP(C1409,Sheet7!E:O,11,0),"")</f>
        <v xml:space="preserve"> </v>
      </c>
    </row>
    <row r="1410" spans="3:8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  <c r="H1410" s="48" t="str">
        <f>IFERROR(VLOOKUP(C1410,Sheet7!E:O,11,0),"")</f>
        <v xml:space="preserve"> </v>
      </c>
    </row>
    <row r="1411" spans="3:8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  <c r="H1411" s="48" t="str">
        <f>IFERROR(VLOOKUP(C1411,Sheet7!E:O,11,0),"")</f>
        <v xml:space="preserve"> </v>
      </c>
    </row>
    <row r="1412" spans="3:8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  <c r="H1412" s="48" t="str">
        <f>IFERROR(VLOOKUP(C1412,Sheet7!E:O,11,0),"")</f>
        <v xml:space="preserve"> </v>
      </c>
    </row>
    <row r="1413" spans="3:8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  <c r="H1413" s="48" t="str">
        <f>IFERROR(VLOOKUP(C1413,Sheet7!E:O,11,0),"")</f>
        <v xml:space="preserve"> </v>
      </c>
    </row>
    <row r="1414" spans="3:8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  <c r="H1414" s="48" t="str">
        <f>IFERROR(VLOOKUP(C1414,Sheet7!E:O,11,0),"")</f>
        <v xml:space="preserve"> </v>
      </c>
    </row>
    <row r="1415" spans="3:8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  <c r="H1415" s="48" t="str">
        <f>IFERROR(VLOOKUP(C1415,Sheet7!E:O,11,0),"")</f>
        <v xml:space="preserve"> </v>
      </c>
    </row>
    <row r="1416" spans="3:8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  <c r="H1416" s="48" t="str">
        <f>IFERROR(VLOOKUP(C1416,Sheet7!E:O,11,0),"")</f>
        <v xml:space="preserve"> </v>
      </c>
    </row>
    <row r="1417" spans="3:8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  <c r="H1417" s="48" t="str">
        <f>IFERROR(VLOOKUP(C1417,Sheet7!E:O,11,0),"")</f>
        <v xml:space="preserve"> </v>
      </c>
    </row>
    <row r="1418" spans="3:8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  <c r="H1418" s="48" t="str">
        <f>IFERROR(VLOOKUP(C1418,Sheet7!E:O,11,0),"")</f>
        <v xml:space="preserve"> </v>
      </c>
    </row>
    <row r="1419" spans="3:8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  <c r="H1419" s="48" t="str">
        <f>IFERROR(VLOOKUP(C1419,Sheet7!E:O,11,0),"")</f>
        <v xml:space="preserve"> </v>
      </c>
    </row>
    <row r="1420" spans="3:8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  <c r="H1420" s="48" t="str">
        <f>IFERROR(VLOOKUP(C1420,Sheet7!E:O,11,0),"")</f>
        <v xml:space="preserve"> </v>
      </c>
    </row>
    <row r="1421" spans="3:8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  <c r="H1421" s="48" t="str">
        <f>IFERROR(VLOOKUP(C1421,Sheet7!E:O,11,0),"")</f>
        <v xml:space="preserve"> </v>
      </c>
    </row>
    <row r="1422" spans="3:8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  <c r="H1422" s="48" t="str">
        <f>IFERROR(VLOOKUP(C1422,Sheet7!E:O,11,0),"")</f>
        <v xml:space="preserve"> </v>
      </c>
    </row>
    <row r="1423" spans="3:8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  <c r="H1423" s="48" t="str">
        <f>IFERROR(VLOOKUP(C1423,Sheet7!E:O,11,0),"")</f>
        <v xml:space="preserve"> </v>
      </c>
    </row>
    <row r="1424" spans="3:8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  <c r="H1424" s="48" t="str">
        <f>IFERROR(VLOOKUP(C1424,Sheet7!E:O,11,0),"")</f>
        <v xml:space="preserve"> </v>
      </c>
    </row>
    <row r="1425" spans="3:8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  <c r="H1425" s="48" t="str">
        <f>IFERROR(VLOOKUP(C1425,Sheet7!E:O,11,0),"")</f>
        <v xml:space="preserve"> </v>
      </c>
    </row>
    <row r="1426" spans="3:8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  <c r="H1426" s="48" t="str">
        <f>IFERROR(VLOOKUP(C1426,Sheet7!E:O,11,0),"")</f>
        <v xml:space="preserve"> </v>
      </c>
    </row>
    <row r="1427" spans="3:8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  <c r="H1427" s="48" t="str">
        <f>IFERROR(VLOOKUP(C1427,Sheet7!E:O,11,0),"")</f>
        <v xml:space="preserve"> </v>
      </c>
    </row>
    <row r="1428" spans="3:8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  <c r="H1428" s="48" t="str">
        <f>IFERROR(VLOOKUP(C1428,Sheet7!E:O,11,0),"")</f>
        <v xml:space="preserve"> </v>
      </c>
    </row>
    <row r="1429" spans="3:8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  <c r="H1429" s="48" t="str">
        <f>IFERROR(VLOOKUP(C1429,Sheet7!E:O,11,0),"")</f>
        <v xml:space="preserve"> </v>
      </c>
    </row>
    <row r="1430" spans="3:8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  <c r="H1430" s="48" t="str">
        <f>IFERROR(VLOOKUP(C1430,Sheet7!E:O,11,0),"")</f>
        <v xml:space="preserve"> </v>
      </c>
    </row>
    <row r="1431" spans="3:8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  <c r="H1431" s="48" t="str">
        <f>IFERROR(VLOOKUP(C1431,Sheet7!E:O,11,0),"")</f>
        <v xml:space="preserve"> </v>
      </c>
    </row>
    <row r="1432" spans="3:8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  <c r="H1432" s="48" t="str">
        <f>IFERROR(VLOOKUP(C1432,Sheet7!E:O,11,0),"")</f>
        <v xml:space="preserve"> </v>
      </c>
    </row>
    <row r="1433" spans="3:8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  <c r="H1433" s="48" t="str">
        <f>IFERROR(VLOOKUP(C1433,Sheet7!E:O,11,0),"")</f>
        <v xml:space="preserve"> </v>
      </c>
    </row>
    <row r="1434" spans="3:8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  <c r="H1434" s="48" t="str">
        <f>IFERROR(VLOOKUP(C1434,Sheet7!E:O,11,0),"")</f>
        <v xml:space="preserve"> </v>
      </c>
    </row>
    <row r="1435" spans="3:8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  <c r="H1435" s="48" t="str">
        <f>IFERROR(VLOOKUP(C1435,Sheet7!E:O,11,0),"")</f>
        <v xml:space="preserve"> </v>
      </c>
    </row>
    <row r="1436" spans="3:8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  <c r="H1436" s="48" t="str">
        <f>IFERROR(VLOOKUP(C1436,Sheet7!E:O,11,0),"")</f>
        <v xml:space="preserve"> </v>
      </c>
    </row>
    <row r="1437" spans="3:8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  <c r="H1437" s="48" t="str">
        <f>IFERROR(VLOOKUP(C1437,Sheet7!E:O,11,0),"")</f>
        <v xml:space="preserve"> </v>
      </c>
    </row>
    <row r="1438" spans="3:8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  <c r="H1438" s="48" t="str">
        <f>IFERROR(VLOOKUP(C1438,Sheet7!E:O,11,0),"")</f>
        <v xml:space="preserve"> </v>
      </c>
    </row>
    <row r="1439" spans="3:8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  <c r="H1439" s="48" t="str">
        <f>IFERROR(VLOOKUP(C1439,Sheet7!E:O,11,0),"")</f>
        <v xml:space="preserve"> </v>
      </c>
    </row>
    <row r="1440" spans="3:8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  <c r="H1440" s="48" t="str">
        <f>IFERROR(VLOOKUP(C1440,Sheet7!E:O,11,0),"")</f>
        <v xml:space="preserve"> </v>
      </c>
    </row>
    <row r="1441" spans="3:8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  <c r="H1441" s="48" t="str">
        <f>IFERROR(VLOOKUP(C1441,Sheet7!E:O,11,0),"")</f>
        <v xml:space="preserve"> </v>
      </c>
    </row>
    <row r="1442" spans="3:8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  <c r="H1442" s="48" t="str">
        <f>IFERROR(VLOOKUP(C1442,Sheet7!E:O,11,0),"")</f>
        <v xml:space="preserve"> </v>
      </c>
    </row>
    <row r="1443" spans="3:8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  <c r="H1443" s="48" t="str">
        <f>IFERROR(VLOOKUP(C1443,Sheet7!E:O,11,0),"")</f>
        <v xml:space="preserve"> </v>
      </c>
    </row>
    <row r="1444" spans="3:8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  <c r="H1444" s="48" t="str">
        <f>IFERROR(VLOOKUP(C1444,Sheet7!E:O,11,0),"")</f>
        <v xml:space="preserve"> </v>
      </c>
    </row>
    <row r="1445" spans="3:8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  <c r="H1445" s="48" t="str">
        <f>IFERROR(VLOOKUP(C1445,Sheet7!E:O,11,0),"")</f>
        <v xml:space="preserve"> </v>
      </c>
    </row>
    <row r="1446" spans="3:8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  <c r="H1446" s="48" t="str">
        <f>IFERROR(VLOOKUP(C1446,Sheet7!E:O,11,0),"")</f>
        <v xml:space="preserve"> </v>
      </c>
    </row>
    <row r="1447" spans="3:8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  <c r="H1447" s="48" t="str">
        <f>IFERROR(VLOOKUP(C1447,Sheet7!E:O,11,0),"")</f>
        <v xml:space="preserve"> </v>
      </c>
    </row>
    <row r="1448" spans="3:8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  <c r="H1448" s="48" t="str">
        <f>IFERROR(VLOOKUP(C1448,Sheet7!E:O,11,0),"")</f>
        <v xml:space="preserve"> </v>
      </c>
    </row>
    <row r="1449" spans="3:8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  <c r="H1449" s="48" t="str">
        <f>IFERROR(VLOOKUP(C1449,Sheet7!E:O,11,0),"")</f>
        <v xml:space="preserve"> </v>
      </c>
    </row>
    <row r="1450" spans="3:8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  <c r="H1450" s="48" t="str">
        <f>IFERROR(VLOOKUP(C1450,Sheet7!E:O,11,0),"")</f>
        <v xml:space="preserve"> </v>
      </c>
    </row>
    <row r="1451" spans="3:8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  <c r="H1451" s="48" t="str">
        <f>IFERROR(VLOOKUP(C1451,Sheet7!E:O,11,0),"")</f>
        <v xml:space="preserve"> </v>
      </c>
    </row>
    <row r="1452" spans="3:8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  <c r="H1452" s="48" t="str">
        <f>IFERROR(VLOOKUP(C1452,Sheet7!E:O,11,0),"")</f>
        <v xml:space="preserve"> </v>
      </c>
    </row>
    <row r="1453" spans="3:8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  <c r="H1453" s="48" t="str">
        <f>IFERROR(VLOOKUP(C1453,Sheet7!E:O,11,0),"")</f>
        <v xml:space="preserve"> </v>
      </c>
    </row>
    <row r="1454" spans="3:8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  <c r="H1454" s="48" t="str">
        <f>IFERROR(VLOOKUP(C1454,Sheet7!E:O,11,0),"")</f>
        <v xml:space="preserve"> </v>
      </c>
    </row>
    <row r="1455" spans="3:8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  <c r="H1455" s="48" t="str">
        <f>IFERROR(VLOOKUP(C1455,Sheet7!E:O,11,0),"")</f>
        <v xml:space="preserve"> </v>
      </c>
    </row>
    <row r="1456" spans="3:8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  <c r="H1456" s="48" t="str">
        <f>IFERROR(VLOOKUP(C1456,Sheet7!E:O,11,0),"")</f>
        <v xml:space="preserve"> </v>
      </c>
    </row>
    <row r="1457" spans="3:8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  <c r="H1457" s="48" t="str">
        <f>IFERROR(VLOOKUP(C1457,Sheet7!E:O,11,0),"")</f>
        <v xml:space="preserve"> </v>
      </c>
    </row>
    <row r="1458" spans="3:8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  <c r="H1458" s="48" t="str">
        <f>IFERROR(VLOOKUP(C1458,Sheet7!E:O,11,0),"")</f>
        <v xml:space="preserve"> </v>
      </c>
    </row>
    <row r="1459" spans="3:8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  <c r="H1459" s="48" t="str">
        <f>IFERROR(VLOOKUP(C1459,Sheet7!E:O,11,0),"")</f>
        <v xml:space="preserve"> </v>
      </c>
    </row>
    <row r="1460" spans="3:8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  <c r="H1460" s="48" t="str">
        <f>IFERROR(VLOOKUP(C1460,Sheet7!E:O,11,0),"")</f>
        <v xml:space="preserve"> </v>
      </c>
    </row>
    <row r="1461" spans="3:8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  <c r="H1461" s="48" t="str">
        <f>IFERROR(VLOOKUP(C1461,Sheet7!E:O,11,0),"")</f>
        <v xml:space="preserve"> </v>
      </c>
    </row>
    <row r="1462" spans="3:8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  <c r="H1462" s="48" t="str">
        <f>IFERROR(VLOOKUP(C1462,Sheet7!E:O,11,0),"")</f>
        <v xml:space="preserve"> </v>
      </c>
    </row>
    <row r="1463" spans="3:8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  <c r="H1463" s="48" t="str">
        <f>IFERROR(VLOOKUP(C1463,Sheet7!E:O,11,0),"")</f>
        <v xml:space="preserve"> </v>
      </c>
    </row>
    <row r="1464" spans="3:8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  <c r="H1464" s="48" t="str">
        <f>IFERROR(VLOOKUP(C1464,Sheet7!E:O,11,0),"")</f>
        <v xml:space="preserve"> </v>
      </c>
    </row>
    <row r="1465" spans="3:8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  <c r="H1465" s="48" t="str">
        <f>IFERROR(VLOOKUP(C1465,Sheet7!E:O,11,0),"")</f>
        <v xml:space="preserve"> </v>
      </c>
    </row>
    <row r="1466" spans="3:8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  <c r="H1466" s="48" t="str">
        <f>IFERROR(VLOOKUP(C1466,Sheet7!E:O,11,0),"")</f>
        <v xml:space="preserve"> </v>
      </c>
    </row>
    <row r="1467" spans="3:8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  <c r="H1467" s="48" t="str">
        <f>IFERROR(VLOOKUP(C1467,Sheet7!E:O,11,0),"")</f>
        <v xml:space="preserve"> </v>
      </c>
    </row>
    <row r="1468" spans="3:8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  <c r="H1468" s="48" t="str">
        <f>IFERROR(VLOOKUP(C1468,Sheet7!E:O,11,0),"")</f>
        <v xml:space="preserve"> </v>
      </c>
    </row>
    <row r="1469" spans="3:8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  <c r="H1469" s="48" t="str">
        <f>IFERROR(VLOOKUP(C1469,Sheet7!E:O,11,0),"")</f>
        <v xml:space="preserve"> </v>
      </c>
    </row>
    <row r="1470" spans="3:8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  <c r="H1470" s="48" t="str">
        <f>IFERROR(VLOOKUP(C1470,Sheet7!E:O,11,0),"")</f>
        <v xml:space="preserve"> </v>
      </c>
    </row>
    <row r="1471" spans="3:8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  <c r="H1471" s="48" t="str">
        <f>IFERROR(VLOOKUP(C1471,Sheet7!E:O,11,0),"")</f>
        <v xml:space="preserve"> </v>
      </c>
    </row>
    <row r="1472" spans="3:8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  <c r="H1472" s="48" t="str">
        <f>IFERROR(VLOOKUP(C1472,Sheet7!E:O,11,0),"")</f>
        <v xml:space="preserve"> </v>
      </c>
    </row>
    <row r="1473" spans="3:8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  <c r="H1473" s="48" t="str">
        <f>IFERROR(VLOOKUP(C1473,Sheet7!E:O,11,0),"")</f>
        <v xml:space="preserve"> </v>
      </c>
    </row>
    <row r="1474" spans="3:8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  <c r="H1474" s="48" t="str">
        <f>IFERROR(VLOOKUP(C1474,Sheet7!E:O,11,0),"")</f>
        <v xml:space="preserve"> </v>
      </c>
    </row>
    <row r="1475" spans="3:8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  <c r="H1475" s="48" t="str">
        <f>IFERROR(VLOOKUP(C1475,Sheet7!E:O,11,0),"")</f>
        <v xml:space="preserve"> </v>
      </c>
    </row>
    <row r="1476" spans="3:8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  <c r="H1476" s="48" t="str">
        <f>IFERROR(VLOOKUP(C1476,Sheet7!E:O,11,0),"")</f>
        <v xml:space="preserve"> </v>
      </c>
    </row>
    <row r="1477" spans="3:8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  <c r="H1477" s="48" t="str">
        <f>IFERROR(VLOOKUP(C1477,Sheet7!E:O,11,0),"")</f>
        <v xml:space="preserve"> </v>
      </c>
    </row>
    <row r="1478" spans="3:8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  <c r="H1478" s="48" t="str">
        <f>IFERROR(VLOOKUP(C1478,Sheet7!E:O,11,0),"")</f>
        <v xml:space="preserve"> </v>
      </c>
    </row>
    <row r="1479" spans="3:8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  <c r="H1479" s="48" t="str">
        <f>IFERROR(VLOOKUP(C1479,Sheet7!E:O,11,0),"")</f>
        <v xml:space="preserve"> </v>
      </c>
    </row>
    <row r="1480" spans="3:8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  <c r="H1480" s="48" t="str">
        <f>IFERROR(VLOOKUP(C1480,Sheet7!E:O,11,0),"")</f>
        <v xml:space="preserve"> </v>
      </c>
    </row>
    <row r="1481" spans="3:8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  <c r="H1481" s="48" t="str">
        <f>IFERROR(VLOOKUP(C1481,Sheet7!E:O,11,0),"")</f>
        <v xml:space="preserve"> </v>
      </c>
    </row>
    <row r="1482" spans="3:8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  <c r="H1482" s="48" t="str">
        <f>IFERROR(VLOOKUP(C1482,Sheet7!E:O,11,0),"")</f>
        <v xml:space="preserve"> </v>
      </c>
    </row>
    <row r="1483" spans="3:8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  <c r="H1483" s="48" t="str">
        <f>IFERROR(VLOOKUP(C1483,Sheet7!E:O,11,0),"")</f>
        <v xml:space="preserve"> </v>
      </c>
    </row>
    <row r="1484" spans="3:8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  <c r="H1484" s="48" t="str">
        <f>IFERROR(VLOOKUP(C1484,Sheet7!E:O,11,0),"")</f>
        <v xml:space="preserve"> </v>
      </c>
    </row>
    <row r="1485" spans="3:8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  <c r="H1485" s="48" t="str">
        <f>IFERROR(VLOOKUP(C1485,Sheet7!E:O,11,0),"")</f>
        <v xml:space="preserve"> </v>
      </c>
    </row>
    <row r="1486" spans="3:8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  <c r="H1486" s="48" t="str">
        <f>IFERROR(VLOOKUP(C1486,Sheet7!E:O,11,0),"")</f>
        <v xml:space="preserve"> </v>
      </c>
    </row>
    <row r="1487" spans="3:8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  <c r="H1487" s="48" t="str">
        <f>IFERROR(VLOOKUP(C1487,Sheet7!E:O,11,0),"")</f>
        <v xml:space="preserve"> </v>
      </c>
    </row>
    <row r="1488" spans="3:8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  <c r="H1488" s="48" t="str">
        <f>IFERROR(VLOOKUP(C1488,Sheet7!E:O,11,0),"")</f>
        <v xml:space="preserve"> </v>
      </c>
    </row>
    <row r="1489" spans="3:8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  <c r="H1489" s="48" t="str">
        <f>IFERROR(VLOOKUP(C1489,Sheet7!E:O,11,0),"")</f>
        <v xml:space="preserve"> </v>
      </c>
    </row>
    <row r="1490" spans="3:8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  <c r="H1490" s="48" t="str">
        <f>IFERROR(VLOOKUP(C1490,Sheet7!E:O,11,0),"")</f>
        <v xml:space="preserve"> </v>
      </c>
    </row>
    <row r="1491" spans="3:8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  <c r="H1491" s="48" t="str">
        <f>IFERROR(VLOOKUP(C1491,Sheet7!E:O,11,0),"")</f>
        <v xml:space="preserve"> </v>
      </c>
    </row>
    <row r="1492" spans="3:8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  <c r="H1492" s="48" t="str">
        <f>IFERROR(VLOOKUP(C1492,Sheet7!E:O,11,0),"")</f>
        <v xml:space="preserve"> </v>
      </c>
    </row>
    <row r="1493" spans="3:8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  <c r="H1493" s="48" t="str">
        <f>IFERROR(VLOOKUP(C1493,Sheet7!E:O,11,0),"")</f>
        <v xml:space="preserve"> </v>
      </c>
    </row>
    <row r="1494" spans="3:8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  <c r="H1494" s="48" t="str">
        <f>IFERROR(VLOOKUP(C1494,Sheet7!E:O,11,0),"")</f>
        <v xml:space="preserve"> </v>
      </c>
    </row>
    <row r="1495" spans="3:8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  <c r="H1495" s="48" t="str">
        <f>IFERROR(VLOOKUP(C1495,Sheet7!E:O,11,0),"")</f>
        <v xml:space="preserve"> </v>
      </c>
    </row>
    <row r="1496" spans="3:8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  <c r="H1496" s="48" t="str">
        <f>IFERROR(VLOOKUP(C1496,Sheet7!E:O,11,0),"")</f>
        <v xml:space="preserve"> </v>
      </c>
    </row>
    <row r="1497" spans="3:8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  <c r="H1497" s="48" t="str">
        <f>IFERROR(VLOOKUP(C1497,Sheet7!E:O,11,0),"")</f>
        <v xml:space="preserve"> </v>
      </c>
    </row>
    <row r="1498" spans="3:8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  <c r="H1498" s="48" t="str">
        <f>IFERROR(VLOOKUP(C1498,Sheet7!E:O,11,0),"")</f>
        <v xml:space="preserve"> </v>
      </c>
    </row>
    <row r="1499" spans="3:8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  <c r="H1499" s="48" t="str">
        <f>IFERROR(VLOOKUP(C1499,Sheet7!E:O,11,0),"")</f>
        <v xml:space="preserve"> </v>
      </c>
    </row>
    <row r="1500" spans="3:8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  <c r="H1500" s="48" t="str">
        <f>IFERROR(VLOOKUP(C1500,Sheet7!E:O,11,0),"")</f>
        <v xml:space="preserve"> </v>
      </c>
    </row>
    <row r="1501" spans="3:8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  <c r="H1501" s="49" t="str">
        <f>IFERROR(VLOOKUP(C1501,Sheet7!E:O,11,0),"")</f>
        <v xml:space="preserve"> </v>
      </c>
    </row>
  </sheetData>
  <sheetProtection sheet="1" objects="1" scenarios="1" selectLockedCells="1" autoFilter="0"/>
  <autoFilter ref="C1:H1501" xr:uid="{745838AB-1A9C-4965-8616-F3C9B9B1768C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208</v>
      </c>
      <c r="E1" s="43"/>
      <c r="F1" s="43" t="s">
        <v>209</v>
      </c>
      <c r="G1" s="43" t="s">
        <v>210</v>
      </c>
    </row>
    <row r="2" spans="1:7" ht="20.100000000000001" customHeight="1" x14ac:dyDescent="0.15">
      <c r="A2" s="42">
        <f>IFERROR(テーブル_Swim013[[#This Row],[チーム番号]],"")</f>
        <v>1</v>
      </c>
      <c r="B2" s="42" t="str">
        <f>IFERROR(テーブル_Swim013[[#This Row],[チーム名]],"")</f>
        <v>フィッタ重信A</v>
      </c>
      <c r="C2" s="42">
        <f>IFERROR(テーブル_Swim013[[#This Row],[性別]],"")</f>
        <v>3</v>
      </c>
      <c r="D2" s="42" t="str">
        <f>IFERROR(VLOOKUP(C2,Sheet6!A:B,2,0),"")</f>
        <v/>
      </c>
      <c r="E2" s="42">
        <f>テーブル_Swim013[[#This Row],[クラス番号]]</f>
        <v>1</v>
      </c>
      <c r="F2" s="42" t="str">
        <f>IFERROR(VLOOKUP(E2,Sheet5!A:B,2,0),"")</f>
        <v>無差別</v>
      </c>
      <c r="G2" s="42" t="str">
        <f>IFERROR(CONCATENATE(テーブル_Swim013[[#This Row],[距離]],テーブル_Swim013[[#This Row],[種目]]),"")</f>
        <v xml:space="preserve"> 200mリレー</v>
      </c>
    </row>
    <row r="3" spans="1:7" ht="20.100000000000001" customHeight="1" x14ac:dyDescent="0.15">
      <c r="A3" s="42">
        <f>IFERROR(テーブル_Swim013[[#This Row],[チーム番号]],"")</f>
        <v>2</v>
      </c>
      <c r="B3" s="42" t="str">
        <f>IFERROR(テーブル_Swim013[[#This Row],[チーム名]],"")</f>
        <v>フィッタ重信B</v>
      </c>
      <c r="C3" s="42">
        <f>IFERROR(テーブル_Swim013[[#This Row],[性別]],"")</f>
        <v>3</v>
      </c>
      <c r="D3" s="42" t="str">
        <f>IFERROR(VLOOKUP(C3,Sheet6!A:B,2,0),"")</f>
        <v/>
      </c>
      <c r="E3" s="42">
        <f>テーブル_Swim013[[#This Row],[クラス番号]]</f>
        <v>1</v>
      </c>
      <c r="F3" s="42" t="str">
        <f>IFERROR(VLOOKUP(E3,Sheet5!A:B,2,0),"")</f>
        <v>無差別</v>
      </c>
      <c r="G3" s="42" t="str">
        <f>IFERROR(CONCATENATE(テーブル_Swim013[[#This Row],[距離]],テーブル_Swim013[[#This Row],[種目]]),"")</f>
        <v xml:space="preserve"> 200mリレー</v>
      </c>
    </row>
    <row r="4" spans="1:7" ht="20.100000000000001" customHeight="1" x14ac:dyDescent="0.15">
      <c r="A4" s="42">
        <f>IFERROR(テーブル_Swim013[[#This Row],[チーム番号]],"")</f>
        <v>3</v>
      </c>
      <c r="B4" s="42" t="str">
        <f>IFERROR(テーブル_Swim013[[#This Row],[チーム名]],"")</f>
        <v>フィッタ重信C</v>
      </c>
      <c r="C4" s="42">
        <f>IFERROR(テーブル_Swim013[[#This Row],[性別]],"")</f>
        <v>3</v>
      </c>
      <c r="D4" s="42" t="str">
        <f>IFERROR(VLOOKUP(C4,Sheet6!A:B,2,0),"")</f>
        <v/>
      </c>
      <c r="E4" s="42">
        <f>テーブル_Swim013[[#This Row],[クラス番号]]</f>
        <v>1</v>
      </c>
      <c r="F4" s="42" t="str">
        <f>IFERROR(VLOOKUP(E4,Sheet5!A:B,2,0),"")</f>
        <v>無差別</v>
      </c>
      <c r="G4" s="42" t="str">
        <f>IFERROR(CONCATENATE(テーブル_Swim013[[#This Row],[距離]],テーブル_Swim013[[#This Row],[種目]]),"")</f>
        <v xml:space="preserve"> 200mリレー</v>
      </c>
    </row>
    <row r="5" spans="1:7" ht="20.100000000000001" customHeight="1" x14ac:dyDescent="0.15">
      <c r="A5" s="42">
        <f>IFERROR(テーブル_Swim013[[#This Row],[チーム番号]],"")</f>
        <v>4</v>
      </c>
      <c r="B5" s="42" t="str">
        <f>IFERROR(テーブル_Swim013[[#This Row],[チーム名]],"")</f>
        <v>フィッタ重信D</v>
      </c>
      <c r="C5" s="42">
        <f>IFERROR(テーブル_Swim013[[#This Row],[性別]],"")</f>
        <v>3</v>
      </c>
      <c r="D5" s="42" t="str">
        <f>IFERROR(VLOOKUP(C5,Sheet6!A:B,2,0),"")</f>
        <v/>
      </c>
      <c r="E5" s="42">
        <f>テーブル_Swim013[[#This Row],[クラス番号]]</f>
        <v>1</v>
      </c>
      <c r="F5" s="42" t="str">
        <f>IFERROR(VLOOKUP(E5,Sheet5!A:B,2,0),"")</f>
        <v>無差別</v>
      </c>
      <c r="G5" s="42" t="str">
        <f>IFERROR(CONCATENATE(テーブル_Swim013[[#This Row],[距離]],テーブル_Swim013[[#This Row],[種目]]),"")</f>
        <v xml:space="preserve"> 200mリレー</v>
      </c>
    </row>
    <row r="6" spans="1:7" ht="20.100000000000001" customHeight="1" x14ac:dyDescent="0.15">
      <c r="A6" s="42">
        <f>IFERROR(テーブル_Swim013[[#This Row],[チーム番号]],"")</f>
        <v>5</v>
      </c>
      <c r="B6" s="42" t="str">
        <f>IFERROR(テーブル_Swim013[[#This Row],[チーム名]],"")</f>
        <v>フィッタ重信E</v>
      </c>
      <c r="C6" s="42">
        <f>IFERROR(テーブル_Swim013[[#This Row],[性別]],"")</f>
        <v>3</v>
      </c>
      <c r="D6" s="42" t="str">
        <f>IFERROR(VLOOKUP(C6,Sheet6!A:B,2,0),"")</f>
        <v/>
      </c>
      <c r="E6" s="42">
        <f>テーブル_Swim013[[#This Row],[クラス番号]]</f>
        <v>1</v>
      </c>
      <c r="F6" s="42" t="str">
        <f>IFERROR(VLOOKUP(E6,Sheet5!A:B,2,0),"")</f>
        <v>無差別</v>
      </c>
      <c r="G6" s="42" t="str">
        <f>IFERROR(CONCATENATE(テーブル_Swim013[[#This Row],[距離]],テーブル_Swim013[[#This Row],[種目]]),"")</f>
        <v xml:space="preserve"> 200mリレー</v>
      </c>
    </row>
    <row r="7" spans="1:7" ht="20.100000000000001" customHeight="1" x14ac:dyDescent="0.15">
      <c r="A7" s="42">
        <f>IFERROR(テーブル_Swim013[[#This Row],[チーム番号]],"")</f>
        <v>6</v>
      </c>
      <c r="B7" s="42" t="str">
        <f>IFERROR(テーブル_Swim013[[#This Row],[チーム名]],"")</f>
        <v>フィッタ重信F</v>
      </c>
      <c r="C7" s="42">
        <f>IFERROR(テーブル_Swim013[[#This Row],[性別]],"")</f>
        <v>3</v>
      </c>
      <c r="D7" s="42" t="str">
        <f>IFERROR(VLOOKUP(C7,Sheet6!A:B,2,0),"")</f>
        <v/>
      </c>
      <c r="E7" s="42">
        <f>テーブル_Swim013[[#This Row],[クラス番号]]</f>
        <v>1</v>
      </c>
      <c r="F7" s="42" t="str">
        <f>IFERROR(VLOOKUP(E7,Sheet5!A:B,2,0),"")</f>
        <v>無差別</v>
      </c>
      <c r="G7" s="42" t="str">
        <f>IFERROR(CONCATENATE(テーブル_Swim013[[#This Row],[距離]],テーブル_Swim013[[#This Row],[種目]]),"")</f>
        <v xml:space="preserve"> 200mリレー</v>
      </c>
    </row>
    <row r="8" spans="1:7" ht="20.100000000000001" customHeight="1" x14ac:dyDescent="0.15">
      <c r="A8" s="42">
        <f>IFERROR(テーブル_Swim013[[#This Row],[チーム番号]],"")</f>
        <v>7</v>
      </c>
      <c r="B8" s="42" t="str">
        <f>IFERROR(テーブル_Swim013[[#This Row],[チーム名]],"")</f>
        <v>フィッタ重信G</v>
      </c>
      <c r="C8" s="42">
        <f>IFERROR(テーブル_Swim013[[#This Row],[性別]],"")</f>
        <v>3</v>
      </c>
      <c r="D8" s="42" t="str">
        <f>IFERROR(VLOOKUP(C8,Sheet6!A:B,2,0),"")</f>
        <v/>
      </c>
      <c r="E8" s="42">
        <f>テーブル_Swim013[[#This Row],[クラス番号]]</f>
        <v>1</v>
      </c>
      <c r="F8" s="42" t="str">
        <f>IFERROR(VLOOKUP(E8,Sheet5!A:B,2,0),"")</f>
        <v>無差別</v>
      </c>
      <c r="G8" s="42" t="str">
        <f>IFERROR(CONCATENATE(テーブル_Swim013[[#This Row],[距離]],テーブル_Swim013[[#This Row],[種目]]),"")</f>
        <v xml:space="preserve"> 400mリレー</v>
      </c>
    </row>
    <row r="9" spans="1:7" ht="20.100000000000001" customHeight="1" x14ac:dyDescent="0.15">
      <c r="A9" s="42">
        <f>IFERROR(テーブル_Swim013[[#This Row],[チーム番号]],"")</f>
        <v>8</v>
      </c>
      <c r="B9" s="42" t="str">
        <f>IFERROR(テーブル_Swim013[[#This Row],[チーム名]],"")</f>
        <v>フィッタ重信H</v>
      </c>
      <c r="C9" s="42">
        <f>IFERROR(テーブル_Swim013[[#This Row],[性別]],"")</f>
        <v>3</v>
      </c>
      <c r="D9" s="42" t="str">
        <f>IFERROR(VLOOKUP(C9,Sheet6!A:B,2,0),"")</f>
        <v/>
      </c>
      <c r="E9" s="42">
        <f>テーブル_Swim013[[#This Row],[クラス番号]]</f>
        <v>1</v>
      </c>
      <c r="F9" s="42" t="str">
        <f>IFERROR(VLOOKUP(E9,Sheet5!A:B,2,0),"")</f>
        <v>無差別</v>
      </c>
      <c r="G9" s="42" t="str">
        <f>IFERROR(CONCATENATE(テーブル_Swim013[[#This Row],[距離]],テーブル_Swim013[[#This Row],[種目]]),"")</f>
        <v xml:space="preserve"> 400mリレー</v>
      </c>
    </row>
    <row r="10" spans="1:7" ht="20.100000000000001" customHeight="1" x14ac:dyDescent="0.15">
      <c r="A10" s="42">
        <f>IFERROR(テーブル_Swim013[[#This Row],[チーム番号]],"")</f>
        <v>9</v>
      </c>
      <c r="B10" s="42" t="str">
        <f>IFERROR(テーブル_Swim013[[#This Row],[チーム名]],"")</f>
        <v>石原1</v>
      </c>
      <c r="C10" s="42">
        <f>IFERROR(テーブル_Swim013[[#This Row],[性別]],"")</f>
        <v>3</v>
      </c>
      <c r="D10" s="42" t="str">
        <f>IFERROR(VLOOKUP(C10,Sheet6!A:B,2,0),"")</f>
        <v/>
      </c>
      <c r="E10" s="42">
        <f>テーブル_Swim013[[#This Row],[クラス番号]]</f>
        <v>1</v>
      </c>
      <c r="F10" s="42" t="str">
        <f>IFERROR(VLOOKUP(E10,Sheet5!A:B,2,0),"")</f>
        <v>無差別</v>
      </c>
      <c r="G10" s="42" t="str">
        <f>IFERROR(CONCATENATE(テーブル_Swim013[[#This Row],[距離]],テーブル_Swim013[[#This Row],[種目]]),"")</f>
        <v xml:space="preserve"> 400mリレー</v>
      </c>
    </row>
    <row r="11" spans="1:7" ht="20.100000000000001" customHeight="1" x14ac:dyDescent="0.15">
      <c r="A11" s="42">
        <f>IFERROR(テーブル_Swim013[[#This Row],[チーム番号]],"")</f>
        <v>10</v>
      </c>
      <c r="B11" s="42" t="str">
        <f>IFERROR(テーブル_Swim013[[#This Row],[チーム名]],"")</f>
        <v>石原2</v>
      </c>
      <c r="C11" s="42">
        <f>IFERROR(テーブル_Swim013[[#This Row],[性別]],"")</f>
        <v>3</v>
      </c>
      <c r="D11" s="42" t="str">
        <f>IFERROR(VLOOKUP(C11,Sheet6!A:B,2,0),"")</f>
        <v/>
      </c>
      <c r="E11" s="42">
        <f>テーブル_Swim013[[#This Row],[クラス番号]]</f>
        <v>1</v>
      </c>
      <c r="F11" s="42" t="str">
        <f>IFERROR(VLOOKUP(E11,Sheet5!A:B,2,0),"")</f>
        <v>無差別</v>
      </c>
      <c r="G11" s="42" t="str">
        <f>IFERROR(CONCATENATE(テーブル_Swim013[[#This Row],[距離]],テーブル_Swim013[[#This Row],[種目]]),"")</f>
        <v xml:space="preserve"> 400mリレー</v>
      </c>
    </row>
    <row r="12" spans="1:7" ht="20.100000000000001" customHeight="1" x14ac:dyDescent="0.15">
      <c r="A12" s="42">
        <f>IFERROR(テーブル_Swim013[[#This Row],[チーム番号]],"")</f>
        <v>11</v>
      </c>
      <c r="B12" s="42" t="str">
        <f>IFERROR(テーブル_Swim013[[#This Row],[チーム名]],"")</f>
        <v>石原3</v>
      </c>
      <c r="C12" s="42">
        <f>IFERROR(テーブル_Swim013[[#This Row],[性別]],"")</f>
        <v>3</v>
      </c>
      <c r="D12" s="42" t="str">
        <f>IFERROR(VLOOKUP(C12,Sheet6!A:B,2,0),"")</f>
        <v/>
      </c>
      <c r="E12" s="42">
        <f>テーブル_Swim013[[#This Row],[クラス番号]]</f>
        <v>1</v>
      </c>
      <c r="F12" s="42" t="str">
        <f>IFERROR(VLOOKUP(E12,Sheet5!A:B,2,0),"")</f>
        <v>無差別</v>
      </c>
      <c r="G12" s="42" t="str">
        <f>IFERROR(CONCATENATE(テーブル_Swim013[[#This Row],[距離]],テーブル_Swim013[[#This Row],[種目]]),"")</f>
        <v xml:space="preserve"> 400mリレー</v>
      </c>
    </row>
    <row r="13" spans="1:7" ht="20.100000000000001" customHeight="1" x14ac:dyDescent="0.15">
      <c r="A13" s="42">
        <f>IFERROR(テーブル_Swim013[[#This Row],[チーム番号]],"")</f>
        <v>12</v>
      </c>
      <c r="B13" s="42" t="str">
        <f>IFERROR(テーブル_Swim013[[#This Row],[チーム名]],"")</f>
        <v>石原4</v>
      </c>
      <c r="C13" s="42">
        <f>IFERROR(テーブル_Swim013[[#This Row],[性別]],"")</f>
        <v>3</v>
      </c>
      <c r="D13" s="42" t="str">
        <f>IFERROR(VLOOKUP(C13,Sheet6!A:B,2,0),"")</f>
        <v/>
      </c>
      <c r="E13" s="42">
        <f>テーブル_Swim013[[#This Row],[クラス番号]]</f>
        <v>1</v>
      </c>
      <c r="F13" s="42" t="str">
        <f>IFERROR(VLOOKUP(E13,Sheet5!A:B,2,0),"")</f>
        <v>無差別</v>
      </c>
      <c r="G13" s="42" t="str">
        <f>IFERROR(CONCATENATE(テーブル_Swim013[[#This Row],[距離]],テーブル_Swim013[[#This Row],[種目]]),"")</f>
        <v xml:space="preserve"> 400mリレー</v>
      </c>
    </row>
    <row r="14" spans="1:7" ht="20.100000000000001" customHeight="1" x14ac:dyDescent="0.15">
      <c r="A14" s="42">
        <f>IFERROR(テーブル_Swim013[[#This Row],[チーム番号]],"")</f>
        <v>13</v>
      </c>
      <c r="B14" s="42" t="str">
        <f>IFERROR(テーブル_Swim013[[#This Row],[チーム名]],"")</f>
        <v>南海DC A</v>
      </c>
      <c r="C14" s="42">
        <f>IFERROR(テーブル_Swim013[[#This Row],[性別]],"")</f>
        <v>3</v>
      </c>
      <c r="D14" s="42" t="str">
        <f>IFERROR(VLOOKUP(C14,Sheet6!A:B,2,0),"")</f>
        <v/>
      </c>
      <c r="E14" s="42">
        <f>テーブル_Swim013[[#This Row],[クラス番号]]</f>
        <v>1</v>
      </c>
      <c r="F14" s="42" t="str">
        <f>IFERROR(VLOOKUP(E14,Sheet5!A:B,2,0),"")</f>
        <v>無差別</v>
      </c>
      <c r="G14" s="42" t="str">
        <f>IFERROR(CONCATENATE(テーブル_Swim013[[#This Row],[距離]],テーブル_Swim013[[#This Row],[種目]]),"")</f>
        <v xml:space="preserve"> 200mリレー</v>
      </c>
    </row>
    <row r="15" spans="1:7" ht="20.100000000000001" customHeight="1" x14ac:dyDescent="0.15">
      <c r="A15" s="42">
        <f>IFERROR(テーブル_Swim013[[#This Row],[チーム番号]],"")</f>
        <v>14</v>
      </c>
      <c r="B15" s="42" t="str">
        <f>IFERROR(テーブル_Swim013[[#This Row],[チーム名]],"")</f>
        <v>南海DC B</v>
      </c>
      <c r="C15" s="42">
        <f>IFERROR(テーブル_Swim013[[#This Row],[性別]],"")</f>
        <v>3</v>
      </c>
      <c r="D15" s="42" t="str">
        <f>IFERROR(VLOOKUP(C15,Sheet6!A:B,2,0),"")</f>
        <v/>
      </c>
      <c r="E15" s="42">
        <f>テーブル_Swim013[[#This Row],[クラス番号]]</f>
        <v>1</v>
      </c>
      <c r="F15" s="42" t="str">
        <f>IFERROR(VLOOKUP(E15,Sheet5!A:B,2,0),"")</f>
        <v>無差別</v>
      </c>
      <c r="G15" s="42" t="str">
        <f>IFERROR(CONCATENATE(テーブル_Swim013[[#This Row],[距離]],テーブル_Swim013[[#This Row],[種目]]),"")</f>
        <v xml:space="preserve"> 200mリレー</v>
      </c>
    </row>
    <row r="16" spans="1:7" ht="20.100000000000001" customHeight="1" x14ac:dyDescent="0.15">
      <c r="A16" s="42">
        <f>IFERROR(テーブル_Swim013[[#This Row],[チーム番号]],"")</f>
        <v>15</v>
      </c>
      <c r="B16" s="42" t="str">
        <f>IFERROR(テーブル_Swim013[[#This Row],[チーム名]],"")</f>
        <v>南海DC　C</v>
      </c>
      <c r="C16" s="42">
        <f>IFERROR(テーブル_Swim013[[#This Row],[性別]],"")</f>
        <v>3</v>
      </c>
      <c r="D16" s="42" t="str">
        <f>IFERROR(VLOOKUP(C16,Sheet6!A:B,2,0),"")</f>
        <v/>
      </c>
      <c r="E16" s="42">
        <f>テーブル_Swim013[[#This Row],[クラス番号]]</f>
        <v>1</v>
      </c>
      <c r="F16" s="42" t="str">
        <f>IFERROR(VLOOKUP(E16,Sheet5!A:B,2,0),"")</f>
        <v>無差別</v>
      </c>
      <c r="G16" s="42" t="str">
        <f>IFERROR(CONCATENATE(テーブル_Swim013[[#This Row],[距離]],テーブル_Swim013[[#This Row],[種目]]),"")</f>
        <v xml:space="preserve"> 200mリレー</v>
      </c>
    </row>
    <row r="17" spans="1:7" ht="20.100000000000001" customHeight="1" x14ac:dyDescent="0.15">
      <c r="A17" s="42">
        <f>IFERROR(テーブル_Swim013[[#This Row],[チーム番号]],"")</f>
        <v>16</v>
      </c>
      <c r="B17" s="42" t="str">
        <f>IFERROR(テーブル_Swim013[[#This Row],[チーム名]],"")</f>
        <v>南海ＤＣ　D</v>
      </c>
      <c r="C17" s="42">
        <f>IFERROR(テーブル_Swim013[[#This Row],[性別]],"")</f>
        <v>3</v>
      </c>
      <c r="D17" s="42" t="str">
        <f>IFERROR(VLOOKUP(C17,Sheet6!A:B,2,0),"")</f>
        <v/>
      </c>
      <c r="E17" s="42">
        <f>テーブル_Swim013[[#This Row],[クラス番号]]</f>
        <v>1</v>
      </c>
      <c r="F17" s="42" t="str">
        <f>IFERROR(VLOOKUP(E17,Sheet5!A:B,2,0),"")</f>
        <v>無差別</v>
      </c>
      <c r="G17" s="42" t="str">
        <f>IFERROR(CONCATENATE(テーブル_Swim013[[#This Row],[距離]],テーブル_Swim013[[#This Row],[種目]]),"")</f>
        <v xml:space="preserve"> 400mリレー</v>
      </c>
    </row>
    <row r="18" spans="1:7" ht="20.100000000000001" customHeight="1" x14ac:dyDescent="0.15">
      <c r="A18" s="42">
        <f>IFERROR(テーブル_Swim013[[#This Row],[チーム番号]],"")</f>
        <v>17</v>
      </c>
      <c r="B18" s="42" t="str">
        <f>IFERROR(テーブル_Swim013[[#This Row],[チーム名]],"")</f>
        <v>南海ＤＣ　E</v>
      </c>
      <c r="C18" s="42">
        <f>IFERROR(テーブル_Swim013[[#This Row],[性別]],"")</f>
        <v>3</v>
      </c>
      <c r="D18" s="42" t="str">
        <f>IFERROR(VLOOKUP(C18,Sheet6!A:B,2,0),"")</f>
        <v/>
      </c>
      <c r="E18" s="42">
        <f>テーブル_Swim013[[#This Row],[クラス番号]]</f>
        <v>1</v>
      </c>
      <c r="F18" s="42" t="str">
        <f>IFERROR(VLOOKUP(E18,Sheet5!A:B,2,0),"")</f>
        <v>無差別</v>
      </c>
      <c r="G18" s="42" t="str">
        <f>IFERROR(CONCATENATE(テーブル_Swim013[[#This Row],[距離]],テーブル_Swim013[[#This Row],[種目]]),"")</f>
        <v xml:space="preserve"> 400mリレー</v>
      </c>
    </row>
    <row r="19" spans="1:7" ht="20.100000000000001" customHeight="1" x14ac:dyDescent="0.15">
      <c r="A19" s="42">
        <f>IFERROR(テーブル_Swim013[[#This Row],[チーム番号]],"")</f>
        <v>18</v>
      </c>
      <c r="B19" s="42" t="str">
        <f>IFERROR(テーブル_Swim013[[#This Row],[チーム名]],"")</f>
        <v>フィッタ松前A</v>
      </c>
      <c r="C19" s="42">
        <f>IFERROR(テーブル_Swim013[[#This Row],[性別]],"")</f>
        <v>3</v>
      </c>
      <c r="D19" s="42" t="str">
        <f>IFERROR(VLOOKUP(C19,Sheet6!A:B,2,0),"")</f>
        <v/>
      </c>
      <c r="E19" s="42">
        <f>テーブル_Swim013[[#This Row],[クラス番号]]</f>
        <v>1</v>
      </c>
      <c r="F19" s="42" t="str">
        <f>IFERROR(VLOOKUP(E19,Sheet5!A:B,2,0),"")</f>
        <v>無差別</v>
      </c>
      <c r="G19" s="42" t="str">
        <f>IFERROR(CONCATENATE(テーブル_Swim013[[#This Row],[距離]],テーブル_Swim013[[#This Row],[種目]]),"")</f>
        <v xml:space="preserve"> 200mリレー</v>
      </c>
    </row>
    <row r="20" spans="1:7" ht="20.100000000000001" customHeight="1" x14ac:dyDescent="0.15">
      <c r="A20" s="42">
        <f>IFERROR(テーブル_Swim013[[#This Row],[チーム番号]],"")</f>
        <v>19</v>
      </c>
      <c r="B20" s="42" t="str">
        <f>IFERROR(テーブル_Swim013[[#This Row],[チーム名]],"")</f>
        <v>フィッタ松前B</v>
      </c>
      <c r="C20" s="42">
        <f>IFERROR(テーブル_Swim013[[#This Row],[性別]],"")</f>
        <v>3</v>
      </c>
      <c r="D20" s="42" t="str">
        <f>IFERROR(VLOOKUP(C20,Sheet6!A:B,2,0),"")</f>
        <v/>
      </c>
      <c r="E20" s="42">
        <f>テーブル_Swim013[[#This Row],[クラス番号]]</f>
        <v>1</v>
      </c>
      <c r="F20" s="42" t="str">
        <f>IFERROR(VLOOKUP(E20,Sheet5!A:B,2,0),"")</f>
        <v>無差別</v>
      </c>
      <c r="G20" s="42" t="str">
        <f>IFERROR(CONCATENATE(テーブル_Swim013[[#This Row],[距離]],テーブル_Swim013[[#This Row],[種目]]),"")</f>
        <v xml:space="preserve"> 200mリレー</v>
      </c>
    </row>
    <row r="21" spans="1:7" ht="20.100000000000001" customHeight="1" x14ac:dyDescent="0.15">
      <c r="A21" s="42">
        <f>IFERROR(テーブル_Swim013[[#This Row],[チーム番号]],"")</f>
        <v>20</v>
      </c>
      <c r="B21" s="42" t="str">
        <f>IFERROR(テーブル_Swim013[[#This Row],[チーム名]],"")</f>
        <v>フィッタ松前C</v>
      </c>
      <c r="C21" s="42">
        <f>IFERROR(テーブル_Swim013[[#This Row],[性別]],"")</f>
        <v>3</v>
      </c>
      <c r="D21" s="42" t="str">
        <f>IFERROR(VLOOKUP(C21,Sheet6!A:B,2,0),"")</f>
        <v/>
      </c>
      <c r="E21" s="42">
        <f>テーブル_Swim013[[#This Row],[クラス番号]]</f>
        <v>1</v>
      </c>
      <c r="F21" s="42" t="str">
        <f>IFERROR(VLOOKUP(E21,Sheet5!A:B,2,0),"")</f>
        <v>無差別</v>
      </c>
      <c r="G21" s="42" t="str">
        <f>IFERROR(CONCATENATE(テーブル_Swim013[[#This Row],[距離]],テーブル_Swim013[[#This Row],[種目]]),"")</f>
        <v xml:space="preserve"> 200mリレー</v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O25" sqref="O25:S26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8" t="s">
        <v>205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9"/>
      <c r="U1" s="88" t="s">
        <v>206</v>
      </c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9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7"/>
      <c r="U4" s="90" t="s">
        <v>115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7"/>
    </row>
    <row r="5" spans="1:40" ht="14.25" thickBot="1" x14ac:dyDescent="0.2">
      <c r="T5" s="6"/>
      <c r="AN5" s="6"/>
    </row>
    <row r="6" spans="1:40" x14ac:dyDescent="0.15">
      <c r="B6" s="96" t="s">
        <v>117</v>
      </c>
      <c r="C6" s="94"/>
      <c r="D6" s="91" t="s">
        <v>118</v>
      </c>
      <c r="E6" s="92"/>
      <c r="F6" s="92"/>
      <c r="G6" s="92"/>
      <c r="H6" s="92"/>
      <c r="I6" s="92"/>
      <c r="J6" s="40" t="s">
        <v>203</v>
      </c>
      <c r="K6" s="21" t="s">
        <v>204</v>
      </c>
      <c r="L6" s="93" t="s">
        <v>172</v>
      </c>
      <c r="M6" s="94"/>
      <c r="N6" s="20"/>
      <c r="O6" s="91" t="s">
        <v>120</v>
      </c>
      <c r="P6" s="92"/>
      <c r="Q6" s="92"/>
      <c r="R6" s="92"/>
      <c r="S6" s="95"/>
      <c r="T6" s="6"/>
      <c r="V6" s="96" t="s">
        <v>117</v>
      </c>
      <c r="W6" s="94"/>
      <c r="X6" s="91" t="s">
        <v>118</v>
      </c>
      <c r="Y6" s="92"/>
      <c r="Z6" s="92"/>
      <c r="AA6" s="92"/>
      <c r="AB6" s="92"/>
      <c r="AC6" s="92"/>
      <c r="AD6" s="40" t="s">
        <v>0</v>
      </c>
      <c r="AE6" s="23" t="s">
        <v>204</v>
      </c>
      <c r="AF6" s="93" t="s">
        <v>207</v>
      </c>
      <c r="AG6" s="94"/>
      <c r="AH6" s="20"/>
      <c r="AI6" s="91" t="s">
        <v>120</v>
      </c>
      <c r="AJ6" s="92"/>
      <c r="AK6" s="92"/>
      <c r="AL6" s="92"/>
      <c r="AM6" s="95"/>
      <c r="AN6" s="6"/>
    </row>
    <row r="7" spans="1:40" ht="15.95" customHeight="1" x14ac:dyDescent="0.15">
      <c r="B7" s="97"/>
      <c r="C7" s="63"/>
      <c r="D7" s="57" t="str">
        <f>IFERROR(LOOKUP(棄権届!B7,Sheet6!E:E,Sheet6!M:M),"")</f>
        <v/>
      </c>
      <c r="E7" s="57"/>
      <c r="F7" s="57"/>
      <c r="G7" s="57"/>
      <c r="H7" s="57"/>
      <c r="I7" s="57"/>
      <c r="J7" s="59" t="str">
        <f>IFERROR(VLOOKUP(Sheet12!A1,Sheet7!I:K,2,0),"")</f>
        <v/>
      </c>
      <c r="K7" s="61" t="str">
        <f>IFERROR(VLOOKUP(Sheet12!A1,Sheet7!I:K,3,0),"")</f>
        <v/>
      </c>
      <c r="L7" s="63"/>
      <c r="M7" s="63"/>
      <c r="N7" s="65" t="str">
        <f>CONCATENATE(B7,K7,L7)</f>
        <v/>
      </c>
      <c r="O7" s="51" t="str">
        <f>IFERROR(VLOOKUP(L7,選手番号!C:F,4,0),"")</f>
        <v/>
      </c>
      <c r="P7" s="52"/>
      <c r="Q7" s="52"/>
      <c r="R7" s="52"/>
      <c r="S7" s="53"/>
      <c r="T7" s="6"/>
      <c r="V7" s="97"/>
      <c r="W7" s="63"/>
      <c r="X7" s="57" t="str">
        <f>IFERROR(LOOKUP(V7,Sheet6!E:E,Sheet6!M:M),"")</f>
        <v/>
      </c>
      <c r="Y7" s="57"/>
      <c r="Z7" s="57"/>
      <c r="AA7" s="57"/>
      <c r="AB7" s="57"/>
      <c r="AC7" s="57"/>
      <c r="AD7" s="59" t="str">
        <f>IFERROR(VLOOKUP(Sheet12!C1,Sheet7!I:K,2,0),"")</f>
        <v/>
      </c>
      <c r="AE7" s="61" t="str">
        <f>IFERROR(VLOOKUP(Sheet12!C1,Sheet7!I:K,3,0),"")</f>
        <v/>
      </c>
      <c r="AF7" s="63"/>
      <c r="AG7" s="63"/>
      <c r="AH7" s="65" t="str">
        <f>CONCATENATE(V7,AE7,AF7)</f>
        <v/>
      </c>
      <c r="AI7" s="51" t="str">
        <f>IFERROR(VLOOKUP(AF7,'チ-ム番号'!A:B,2,0),"")</f>
        <v/>
      </c>
      <c r="AJ7" s="52"/>
      <c r="AK7" s="52"/>
      <c r="AL7" s="52"/>
      <c r="AM7" s="53"/>
      <c r="AN7" s="6"/>
    </row>
    <row r="8" spans="1:40" ht="15.95" customHeight="1" x14ac:dyDescent="0.15">
      <c r="B8" s="97"/>
      <c r="C8" s="63"/>
      <c r="D8" s="57"/>
      <c r="E8" s="57"/>
      <c r="F8" s="57"/>
      <c r="G8" s="57"/>
      <c r="H8" s="57"/>
      <c r="I8" s="57"/>
      <c r="J8" s="86"/>
      <c r="K8" s="61"/>
      <c r="L8" s="63"/>
      <c r="M8" s="63"/>
      <c r="N8" s="87"/>
      <c r="O8" s="54"/>
      <c r="P8" s="55"/>
      <c r="Q8" s="55"/>
      <c r="R8" s="55"/>
      <c r="S8" s="56"/>
      <c r="T8" s="6"/>
      <c r="V8" s="97"/>
      <c r="W8" s="63"/>
      <c r="X8" s="57"/>
      <c r="Y8" s="57"/>
      <c r="Z8" s="57"/>
      <c r="AA8" s="57"/>
      <c r="AB8" s="57"/>
      <c r="AC8" s="57"/>
      <c r="AD8" s="86"/>
      <c r="AE8" s="61"/>
      <c r="AF8" s="63"/>
      <c r="AG8" s="63"/>
      <c r="AH8" s="87"/>
      <c r="AI8" s="54"/>
      <c r="AJ8" s="55"/>
      <c r="AK8" s="55"/>
      <c r="AL8" s="55"/>
      <c r="AM8" s="56"/>
      <c r="AN8" s="6"/>
    </row>
    <row r="9" spans="1:40" ht="15.95" customHeight="1" x14ac:dyDescent="0.15">
      <c r="B9" s="97"/>
      <c r="C9" s="63"/>
      <c r="D9" s="57" t="str">
        <f>IFERROR(LOOKUP(棄権届!B9,Sheet6!E:E,Sheet6!M:M),"")</f>
        <v/>
      </c>
      <c r="E9" s="57"/>
      <c r="F9" s="57"/>
      <c r="G9" s="57"/>
      <c r="H9" s="57"/>
      <c r="I9" s="57"/>
      <c r="J9" s="59" t="str">
        <f>IFERROR(VLOOKUP(Sheet12!A3,Sheet7!I:K,2,0),"")</f>
        <v/>
      </c>
      <c r="K9" s="61" t="str">
        <f>IFERROR(VLOOKUP(Sheet12!A3,Sheet7!I:K,3,0),"")</f>
        <v/>
      </c>
      <c r="L9" s="63"/>
      <c r="M9" s="63"/>
      <c r="N9" s="65" t="str">
        <f t="shared" ref="N9" si="0">CONCATENATE(B9,K9,L9)</f>
        <v/>
      </c>
      <c r="O9" s="51" t="str">
        <f>IFERROR(VLOOKUP(L9,選手番号!C:F,4,0),"")</f>
        <v/>
      </c>
      <c r="P9" s="52"/>
      <c r="Q9" s="52"/>
      <c r="R9" s="52"/>
      <c r="S9" s="53"/>
      <c r="T9" s="6"/>
      <c r="V9" s="97"/>
      <c r="W9" s="63"/>
      <c r="X9" s="57" t="str">
        <f>IFERROR(LOOKUP(V9,Sheet6!E:E,Sheet6!M:M),"")</f>
        <v/>
      </c>
      <c r="Y9" s="57"/>
      <c r="Z9" s="57"/>
      <c r="AA9" s="57"/>
      <c r="AB9" s="57"/>
      <c r="AC9" s="57"/>
      <c r="AD9" s="59" t="str">
        <f>IFERROR(VLOOKUP(Sheet12!C3,Sheet7!I:K,2,0),"")</f>
        <v/>
      </c>
      <c r="AE9" s="61" t="str">
        <f>IFERROR(VLOOKUP(Sheet12!C3,Sheet7!I:K,3,0),"")</f>
        <v/>
      </c>
      <c r="AF9" s="63"/>
      <c r="AG9" s="63"/>
      <c r="AH9" s="65" t="str">
        <f t="shared" ref="AH9" si="1">CONCATENATE(V9,AE9,AF9)</f>
        <v/>
      </c>
      <c r="AI9" s="51" t="str">
        <f>IFERROR(VLOOKUP(AF9,'チ-ム番号'!A:B,2,0),"")</f>
        <v/>
      </c>
      <c r="AJ9" s="52"/>
      <c r="AK9" s="52"/>
      <c r="AL9" s="52"/>
      <c r="AM9" s="53"/>
      <c r="AN9" s="6"/>
    </row>
    <row r="10" spans="1:40" ht="15.95" customHeight="1" x14ac:dyDescent="0.15">
      <c r="B10" s="97"/>
      <c r="C10" s="63"/>
      <c r="D10" s="57"/>
      <c r="E10" s="57"/>
      <c r="F10" s="57"/>
      <c r="G10" s="57"/>
      <c r="H10" s="57"/>
      <c r="I10" s="57"/>
      <c r="J10" s="86"/>
      <c r="K10" s="61"/>
      <c r="L10" s="63"/>
      <c r="M10" s="63"/>
      <c r="N10" s="87"/>
      <c r="O10" s="54"/>
      <c r="P10" s="55"/>
      <c r="Q10" s="55"/>
      <c r="R10" s="55"/>
      <c r="S10" s="56"/>
      <c r="T10" s="6"/>
      <c r="V10" s="97"/>
      <c r="W10" s="63"/>
      <c r="X10" s="57"/>
      <c r="Y10" s="57"/>
      <c r="Z10" s="57"/>
      <c r="AA10" s="57"/>
      <c r="AB10" s="57"/>
      <c r="AC10" s="57"/>
      <c r="AD10" s="86"/>
      <c r="AE10" s="61"/>
      <c r="AF10" s="63"/>
      <c r="AG10" s="63"/>
      <c r="AH10" s="87"/>
      <c r="AI10" s="54"/>
      <c r="AJ10" s="55"/>
      <c r="AK10" s="55"/>
      <c r="AL10" s="55"/>
      <c r="AM10" s="56"/>
      <c r="AN10" s="6"/>
    </row>
    <row r="11" spans="1:40" ht="15.95" customHeight="1" x14ac:dyDescent="0.15">
      <c r="B11" s="97"/>
      <c r="C11" s="63"/>
      <c r="D11" s="57" t="str">
        <f>IFERROR(LOOKUP(棄権届!B11,Sheet6!E:E,Sheet6!M:M),"")</f>
        <v/>
      </c>
      <c r="E11" s="57"/>
      <c r="F11" s="57"/>
      <c r="G11" s="57"/>
      <c r="H11" s="57"/>
      <c r="I11" s="57"/>
      <c r="J11" s="59" t="str">
        <f>IFERROR(VLOOKUP(Sheet12!A5,Sheet7!I:K,2,0),"")</f>
        <v/>
      </c>
      <c r="K11" s="61" t="str">
        <f>IFERROR(VLOOKUP(Sheet12!A5,Sheet7!I:K,3,0),"")</f>
        <v/>
      </c>
      <c r="L11" s="63"/>
      <c r="M11" s="63"/>
      <c r="N11" s="65" t="str">
        <f t="shared" ref="N11" si="2">CONCATENATE(B11,K11,L11)</f>
        <v/>
      </c>
      <c r="O11" s="51" t="str">
        <f>IFERROR(VLOOKUP(L11,選手番号!C:F,4,0),"")</f>
        <v/>
      </c>
      <c r="P11" s="52"/>
      <c r="Q11" s="52"/>
      <c r="R11" s="52"/>
      <c r="S11" s="53"/>
      <c r="T11" s="6"/>
      <c r="V11" s="97"/>
      <c r="W11" s="63"/>
      <c r="X11" s="57" t="str">
        <f>IFERROR(LOOKUP(V11,Sheet6!E:E,Sheet6!M:M),"")</f>
        <v/>
      </c>
      <c r="Y11" s="57"/>
      <c r="Z11" s="57"/>
      <c r="AA11" s="57"/>
      <c r="AB11" s="57"/>
      <c r="AC11" s="57"/>
      <c r="AD11" s="59" t="str">
        <f>IFERROR(VLOOKUP(Sheet12!C5,Sheet7!I:K,2,0),"")</f>
        <v/>
      </c>
      <c r="AE11" s="61" t="str">
        <f>IFERROR(VLOOKUP(Sheet12!C5,Sheet7!I:K,3,0),"")</f>
        <v/>
      </c>
      <c r="AF11" s="63"/>
      <c r="AG11" s="63"/>
      <c r="AH11" s="65" t="str">
        <f t="shared" ref="AH11" si="3">CONCATENATE(V11,AE11,AF11)</f>
        <v/>
      </c>
      <c r="AI11" s="51" t="str">
        <f>IFERROR(VLOOKUP(AF11,'チ-ム番号'!A:B,2,0),"")</f>
        <v/>
      </c>
      <c r="AJ11" s="52"/>
      <c r="AK11" s="52"/>
      <c r="AL11" s="52"/>
      <c r="AM11" s="53"/>
      <c r="AN11" s="6"/>
    </row>
    <row r="12" spans="1:40" ht="15.95" customHeight="1" x14ac:dyDescent="0.15">
      <c r="B12" s="97"/>
      <c r="C12" s="63"/>
      <c r="D12" s="57"/>
      <c r="E12" s="57"/>
      <c r="F12" s="57"/>
      <c r="G12" s="57"/>
      <c r="H12" s="57"/>
      <c r="I12" s="57"/>
      <c r="J12" s="86"/>
      <c r="K12" s="61"/>
      <c r="L12" s="63"/>
      <c r="M12" s="63"/>
      <c r="N12" s="87"/>
      <c r="O12" s="54"/>
      <c r="P12" s="55"/>
      <c r="Q12" s="55"/>
      <c r="R12" s="55"/>
      <c r="S12" s="56"/>
      <c r="T12" s="6"/>
      <c r="V12" s="97"/>
      <c r="W12" s="63"/>
      <c r="X12" s="57"/>
      <c r="Y12" s="57"/>
      <c r="Z12" s="57"/>
      <c r="AA12" s="57"/>
      <c r="AB12" s="57"/>
      <c r="AC12" s="57"/>
      <c r="AD12" s="86"/>
      <c r="AE12" s="61"/>
      <c r="AF12" s="63"/>
      <c r="AG12" s="63"/>
      <c r="AH12" s="87"/>
      <c r="AI12" s="54"/>
      <c r="AJ12" s="55"/>
      <c r="AK12" s="55"/>
      <c r="AL12" s="55"/>
      <c r="AM12" s="56"/>
      <c r="AN12" s="6"/>
    </row>
    <row r="13" spans="1:40" ht="15.95" customHeight="1" x14ac:dyDescent="0.15">
      <c r="B13" s="97"/>
      <c r="C13" s="63"/>
      <c r="D13" s="57" t="str">
        <f>IFERROR(LOOKUP(棄権届!B13,Sheet6!E:E,Sheet6!M:M),"")</f>
        <v/>
      </c>
      <c r="E13" s="57"/>
      <c r="F13" s="57"/>
      <c r="G13" s="57"/>
      <c r="H13" s="57"/>
      <c r="I13" s="57"/>
      <c r="J13" s="59" t="str">
        <f>IFERROR(VLOOKUP(Sheet12!A7,Sheet7!I:K,2,0),"")</f>
        <v/>
      </c>
      <c r="K13" s="61" t="str">
        <f>IFERROR(VLOOKUP(Sheet12!A7,Sheet7!I:K,3,0),"")</f>
        <v/>
      </c>
      <c r="L13" s="63"/>
      <c r="M13" s="63"/>
      <c r="N13" s="65" t="str">
        <f t="shared" ref="N13" si="4">CONCATENATE(B13,K13,L13)</f>
        <v/>
      </c>
      <c r="O13" s="51" t="str">
        <f>IFERROR(VLOOKUP(L13,選手番号!C:F,4,0),"")</f>
        <v/>
      </c>
      <c r="P13" s="52"/>
      <c r="Q13" s="52"/>
      <c r="R13" s="52"/>
      <c r="S13" s="53"/>
      <c r="T13" s="6"/>
      <c r="V13" s="97"/>
      <c r="W13" s="63"/>
      <c r="X13" s="57" t="str">
        <f>IFERROR(LOOKUP(V13,Sheet6!E:E,Sheet6!M:M),"")</f>
        <v/>
      </c>
      <c r="Y13" s="57"/>
      <c r="Z13" s="57"/>
      <c r="AA13" s="57"/>
      <c r="AB13" s="57"/>
      <c r="AC13" s="57"/>
      <c r="AD13" s="59" t="str">
        <f>IFERROR(VLOOKUP(Sheet12!C7,Sheet7!I:K,2,0),"")</f>
        <v/>
      </c>
      <c r="AE13" s="61" t="str">
        <f>IFERROR(VLOOKUP(Sheet12!C7,Sheet7!I:K,3,0),"")</f>
        <v/>
      </c>
      <c r="AF13" s="63"/>
      <c r="AG13" s="63"/>
      <c r="AH13" s="65" t="str">
        <f t="shared" ref="AH13" si="5">CONCATENATE(V13,AE13,AF13)</f>
        <v/>
      </c>
      <c r="AI13" s="51" t="str">
        <f>IFERROR(VLOOKUP(AF13,'チ-ム番号'!A:B,2,0),"")</f>
        <v/>
      </c>
      <c r="AJ13" s="52"/>
      <c r="AK13" s="52"/>
      <c r="AL13" s="52"/>
      <c r="AM13" s="53"/>
      <c r="AN13" s="6"/>
    </row>
    <row r="14" spans="1:40" ht="15.95" customHeight="1" x14ac:dyDescent="0.15">
      <c r="B14" s="97"/>
      <c r="C14" s="63"/>
      <c r="D14" s="57"/>
      <c r="E14" s="57"/>
      <c r="F14" s="57"/>
      <c r="G14" s="57"/>
      <c r="H14" s="57"/>
      <c r="I14" s="57"/>
      <c r="J14" s="86"/>
      <c r="K14" s="61"/>
      <c r="L14" s="63"/>
      <c r="M14" s="63"/>
      <c r="N14" s="87"/>
      <c r="O14" s="54"/>
      <c r="P14" s="55"/>
      <c r="Q14" s="55"/>
      <c r="R14" s="55"/>
      <c r="S14" s="56"/>
      <c r="T14" s="6"/>
      <c r="V14" s="97"/>
      <c r="W14" s="63"/>
      <c r="X14" s="57"/>
      <c r="Y14" s="57"/>
      <c r="Z14" s="57"/>
      <c r="AA14" s="57"/>
      <c r="AB14" s="57"/>
      <c r="AC14" s="57"/>
      <c r="AD14" s="86"/>
      <c r="AE14" s="61"/>
      <c r="AF14" s="63"/>
      <c r="AG14" s="63"/>
      <c r="AH14" s="87"/>
      <c r="AI14" s="54"/>
      <c r="AJ14" s="55"/>
      <c r="AK14" s="55"/>
      <c r="AL14" s="55"/>
      <c r="AM14" s="56"/>
      <c r="AN14" s="6"/>
    </row>
    <row r="15" spans="1:40" ht="15.95" customHeight="1" x14ac:dyDescent="0.15">
      <c r="B15" s="97"/>
      <c r="C15" s="63"/>
      <c r="D15" s="57" t="str">
        <f>IFERROR(LOOKUP(棄権届!B15,Sheet6!E:E,Sheet6!M:M),"")</f>
        <v/>
      </c>
      <c r="E15" s="57"/>
      <c r="F15" s="57"/>
      <c r="G15" s="57"/>
      <c r="H15" s="57"/>
      <c r="I15" s="57"/>
      <c r="J15" s="59" t="str">
        <f>IFERROR(VLOOKUP(Sheet12!A9,Sheet7!I:K,2,0),"")</f>
        <v/>
      </c>
      <c r="K15" s="61" t="str">
        <f>IFERROR(VLOOKUP(Sheet12!A9,Sheet7!I:K,3,0),"")</f>
        <v/>
      </c>
      <c r="L15" s="63"/>
      <c r="M15" s="63"/>
      <c r="N15" s="65" t="str">
        <f t="shared" ref="N15" si="6">CONCATENATE(B15,K15,L15)</f>
        <v/>
      </c>
      <c r="O15" s="51" t="str">
        <f>IFERROR(VLOOKUP(L15,選手番号!C:F,4,0),"")</f>
        <v/>
      </c>
      <c r="P15" s="52"/>
      <c r="Q15" s="52"/>
      <c r="R15" s="52"/>
      <c r="S15" s="53"/>
      <c r="T15" s="6"/>
      <c r="V15" s="97"/>
      <c r="W15" s="63"/>
      <c r="X15" s="57" t="str">
        <f>IFERROR(LOOKUP(V15,Sheet6!E:E,Sheet6!M:M),"")</f>
        <v/>
      </c>
      <c r="Y15" s="57"/>
      <c r="Z15" s="57"/>
      <c r="AA15" s="57"/>
      <c r="AB15" s="57"/>
      <c r="AC15" s="57"/>
      <c r="AD15" s="59" t="str">
        <f>IFERROR(VLOOKUP(Sheet12!C9,Sheet7!I:K,2,0),"")</f>
        <v/>
      </c>
      <c r="AE15" s="61" t="str">
        <f>IFERROR(VLOOKUP(Sheet12!C9,Sheet7!I:K,3,0),"")</f>
        <v/>
      </c>
      <c r="AF15" s="63"/>
      <c r="AG15" s="63"/>
      <c r="AH15" s="65" t="str">
        <f t="shared" ref="AH15" si="7">CONCATENATE(V15,AE15,AF15)</f>
        <v/>
      </c>
      <c r="AI15" s="51" t="str">
        <f>IFERROR(VLOOKUP(AF15,'チ-ム番号'!A:B,2,0),"")</f>
        <v/>
      </c>
      <c r="AJ15" s="52"/>
      <c r="AK15" s="52"/>
      <c r="AL15" s="52"/>
      <c r="AM15" s="53"/>
      <c r="AN15" s="6"/>
    </row>
    <row r="16" spans="1:40" ht="15.95" customHeight="1" x14ac:dyDescent="0.15">
      <c r="B16" s="97"/>
      <c r="C16" s="63"/>
      <c r="D16" s="57"/>
      <c r="E16" s="57"/>
      <c r="F16" s="57"/>
      <c r="G16" s="57"/>
      <c r="H16" s="57"/>
      <c r="I16" s="57"/>
      <c r="J16" s="86"/>
      <c r="K16" s="61"/>
      <c r="L16" s="63"/>
      <c r="M16" s="63"/>
      <c r="N16" s="87"/>
      <c r="O16" s="54"/>
      <c r="P16" s="55"/>
      <c r="Q16" s="55"/>
      <c r="R16" s="55"/>
      <c r="S16" s="56"/>
      <c r="T16" s="6"/>
      <c r="V16" s="97"/>
      <c r="W16" s="63"/>
      <c r="X16" s="57"/>
      <c r="Y16" s="57"/>
      <c r="Z16" s="57"/>
      <c r="AA16" s="57"/>
      <c r="AB16" s="57"/>
      <c r="AC16" s="57"/>
      <c r="AD16" s="86"/>
      <c r="AE16" s="61"/>
      <c r="AF16" s="63"/>
      <c r="AG16" s="63"/>
      <c r="AH16" s="87"/>
      <c r="AI16" s="54"/>
      <c r="AJ16" s="55"/>
      <c r="AK16" s="55"/>
      <c r="AL16" s="55"/>
      <c r="AM16" s="56"/>
      <c r="AN16" s="6"/>
    </row>
    <row r="17" spans="2:40" ht="15.95" customHeight="1" x14ac:dyDescent="0.15">
      <c r="B17" s="97"/>
      <c r="C17" s="63"/>
      <c r="D17" s="57" t="str">
        <f>IFERROR(LOOKUP(棄権届!B17,Sheet6!E:E,Sheet6!M:M),"")</f>
        <v/>
      </c>
      <c r="E17" s="57"/>
      <c r="F17" s="57"/>
      <c r="G17" s="57"/>
      <c r="H17" s="57"/>
      <c r="I17" s="57"/>
      <c r="J17" s="59" t="str">
        <f>IFERROR(VLOOKUP(Sheet12!A11,Sheet7!I:K,2,0),"")</f>
        <v/>
      </c>
      <c r="K17" s="61" t="str">
        <f>IFERROR(VLOOKUP(Sheet12!A11,Sheet7!I:K,3,0),"")</f>
        <v/>
      </c>
      <c r="L17" s="63"/>
      <c r="M17" s="63"/>
      <c r="N17" s="65" t="str">
        <f t="shared" ref="N17" si="8">CONCATENATE(B17,K17,L17)</f>
        <v/>
      </c>
      <c r="O17" s="51" t="str">
        <f>IFERROR(VLOOKUP(L17,選手番号!C:F,4,0),"")</f>
        <v/>
      </c>
      <c r="P17" s="52"/>
      <c r="Q17" s="52"/>
      <c r="R17" s="52"/>
      <c r="S17" s="53"/>
      <c r="T17" s="6"/>
      <c r="V17" s="97"/>
      <c r="W17" s="63"/>
      <c r="X17" s="57" t="str">
        <f>IFERROR(LOOKUP(V17,Sheet6!E:E,Sheet6!M:M),"")</f>
        <v/>
      </c>
      <c r="Y17" s="57"/>
      <c r="Z17" s="57"/>
      <c r="AA17" s="57"/>
      <c r="AB17" s="57"/>
      <c r="AC17" s="57"/>
      <c r="AD17" s="59" t="str">
        <f>IFERROR(VLOOKUP(Sheet12!C11,Sheet7!I:K,2,0),"")</f>
        <v/>
      </c>
      <c r="AE17" s="61" t="str">
        <f>IFERROR(VLOOKUP(Sheet12!C11,Sheet7!I:K,3,0),"")</f>
        <v/>
      </c>
      <c r="AF17" s="63"/>
      <c r="AG17" s="63"/>
      <c r="AH17" s="65" t="str">
        <f t="shared" ref="AH17" si="9">CONCATENATE(V17,AE17,AF17)</f>
        <v/>
      </c>
      <c r="AI17" s="51" t="str">
        <f>IFERROR(VLOOKUP(AF17,'チ-ム番号'!A:B,2,0),"")</f>
        <v/>
      </c>
      <c r="AJ17" s="52"/>
      <c r="AK17" s="52"/>
      <c r="AL17" s="52"/>
      <c r="AM17" s="53"/>
      <c r="AN17" s="6"/>
    </row>
    <row r="18" spans="2:40" ht="15.95" customHeight="1" x14ac:dyDescent="0.15">
      <c r="B18" s="97"/>
      <c r="C18" s="63"/>
      <c r="D18" s="57"/>
      <c r="E18" s="57"/>
      <c r="F18" s="57"/>
      <c r="G18" s="57"/>
      <c r="H18" s="57"/>
      <c r="I18" s="57"/>
      <c r="J18" s="86"/>
      <c r="K18" s="61"/>
      <c r="L18" s="63"/>
      <c r="M18" s="63"/>
      <c r="N18" s="87"/>
      <c r="O18" s="54"/>
      <c r="P18" s="55"/>
      <c r="Q18" s="55"/>
      <c r="R18" s="55"/>
      <c r="S18" s="56"/>
      <c r="T18" s="6"/>
      <c r="V18" s="97"/>
      <c r="W18" s="63"/>
      <c r="X18" s="57"/>
      <c r="Y18" s="57"/>
      <c r="Z18" s="57"/>
      <c r="AA18" s="57"/>
      <c r="AB18" s="57"/>
      <c r="AC18" s="57"/>
      <c r="AD18" s="86"/>
      <c r="AE18" s="61"/>
      <c r="AF18" s="63"/>
      <c r="AG18" s="63"/>
      <c r="AH18" s="87"/>
      <c r="AI18" s="54"/>
      <c r="AJ18" s="55"/>
      <c r="AK18" s="55"/>
      <c r="AL18" s="55"/>
      <c r="AM18" s="56"/>
      <c r="AN18" s="6"/>
    </row>
    <row r="19" spans="2:40" ht="15.95" customHeight="1" x14ac:dyDescent="0.15">
      <c r="B19" s="97"/>
      <c r="C19" s="63"/>
      <c r="D19" s="57" t="str">
        <f>IFERROR(LOOKUP(棄権届!B19,Sheet6!E:E,Sheet6!M:M),"")</f>
        <v/>
      </c>
      <c r="E19" s="57"/>
      <c r="F19" s="57"/>
      <c r="G19" s="57"/>
      <c r="H19" s="57"/>
      <c r="I19" s="57"/>
      <c r="J19" s="59" t="str">
        <f>IFERROR(VLOOKUP(Sheet12!A13,Sheet7!I:K,2,0),"")</f>
        <v/>
      </c>
      <c r="K19" s="61" t="str">
        <f>IFERROR(VLOOKUP(Sheet12!A13,Sheet7!I:K,3,0),"")</f>
        <v/>
      </c>
      <c r="L19" s="63"/>
      <c r="M19" s="63"/>
      <c r="N19" s="65" t="str">
        <f t="shared" ref="N19" si="10">CONCATENATE(B19,K19,L19)</f>
        <v/>
      </c>
      <c r="O19" s="51" t="str">
        <f>IFERROR(VLOOKUP(L19,選手番号!C:F,4,0),"")</f>
        <v/>
      </c>
      <c r="P19" s="52"/>
      <c r="Q19" s="52"/>
      <c r="R19" s="52"/>
      <c r="S19" s="53"/>
      <c r="T19" s="6"/>
      <c r="V19" s="97"/>
      <c r="W19" s="63"/>
      <c r="X19" s="57" t="str">
        <f>IFERROR(LOOKUP(V19,Sheet6!E:E,Sheet6!M:M),"")</f>
        <v/>
      </c>
      <c r="Y19" s="57"/>
      <c r="Z19" s="57"/>
      <c r="AA19" s="57"/>
      <c r="AB19" s="57"/>
      <c r="AC19" s="57"/>
      <c r="AD19" s="59" t="str">
        <f>IFERROR(VLOOKUP(Sheet12!C13,Sheet7!I:K,2,0),"")</f>
        <v/>
      </c>
      <c r="AE19" s="61" t="str">
        <f>IFERROR(VLOOKUP(Sheet12!C13,Sheet7!I:K,3,0),"")</f>
        <v/>
      </c>
      <c r="AF19" s="63"/>
      <c r="AG19" s="63"/>
      <c r="AH19" s="65" t="str">
        <f t="shared" ref="AH19" si="11">CONCATENATE(V19,AE19,AF19)</f>
        <v/>
      </c>
      <c r="AI19" s="51" t="str">
        <f>IFERROR(VLOOKUP(AF19,'チ-ム番号'!A:B,2,0),"")</f>
        <v/>
      </c>
      <c r="AJ19" s="52"/>
      <c r="AK19" s="52"/>
      <c r="AL19" s="52"/>
      <c r="AM19" s="53"/>
      <c r="AN19" s="6"/>
    </row>
    <row r="20" spans="2:40" ht="15.95" customHeight="1" x14ac:dyDescent="0.15">
      <c r="B20" s="97"/>
      <c r="C20" s="63"/>
      <c r="D20" s="57"/>
      <c r="E20" s="57"/>
      <c r="F20" s="57"/>
      <c r="G20" s="57"/>
      <c r="H20" s="57"/>
      <c r="I20" s="57"/>
      <c r="J20" s="86"/>
      <c r="K20" s="61"/>
      <c r="L20" s="63"/>
      <c r="M20" s="63"/>
      <c r="N20" s="87"/>
      <c r="O20" s="54"/>
      <c r="P20" s="55"/>
      <c r="Q20" s="55"/>
      <c r="R20" s="55"/>
      <c r="S20" s="56"/>
      <c r="T20" s="6"/>
      <c r="V20" s="97"/>
      <c r="W20" s="63"/>
      <c r="X20" s="57"/>
      <c r="Y20" s="57"/>
      <c r="Z20" s="57"/>
      <c r="AA20" s="57"/>
      <c r="AB20" s="57"/>
      <c r="AC20" s="57"/>
      <c r="AD20" s="86"/>
      <c r="AE20" s="61"/>
      <c r="AF20" s="63"/>
      <c r="AG20" s="63"/>
      <c r="AH20" s="87"/>
      <c r="AI20" s="54"/>
      <c r="AJ20" s="55"/>
      <c r="AK20" s="55"/>
      <c r="AL20" s="55"/>
      <c r="AM20" s="56"/>
      <c r="AN20" s="6"/>
    </row>
    <row r="21" spans="2:40" ht="15.95" customHeight="1" x14ac:dyDescent="0.15">
      <c r="B21" s="97"/>
      <c r="C21" s="63"/>
      <c r="D21" s="57" t="str">
        <f>IFERROR(LOOKUP(棄権届!B21,Sheet6!E:E,Sheet6!M:M),"")</f>
        <v/>
      </c>
      <c r="E21" s="57"/>
      <c r="F21" s="57"/>
      <c r="G21" s="57"/>
      <c r="H21" s="57"/>
      <c r="I21" s="57"/>
      <c r="J21" s="59" t="str">
        <f>IFERROR(VLOOKUP(Sheet12!A15,Sheet7!I:K,2,0),"")</f>
        <v/>
      </c>
      <c r="K21" s="61" t="str">
        <f>IFERROR(VLOOKUP(Sheet12!A15,Sheet7!I:K,3,0),"")</f>
        <v/>
      </c>
      <c r="L21" s="63"/>
      <c r="M21" s="63"/>
      <c r="N21" s="65" t="str">
        <f t="shared" ref="N21" si="12">CONCATENATE(B21,K21,L21)</f>
        <v/>
      </c>
      <c r="O21" s="51" t="str">
        <f>IFERROR(VLOOKUP(L21,選手番号!C:F,4,0),"")</f>
        <v/>
      </c>
      <c r="P21" s="52"/>
      <c r="Q21" s="52"/>
      <c r="R21" s="52"/>
      <c r="S21" s="53"/>
      <c r="T21" s="6"/>
      <c r="V21" s="97"/>
      <c r="W21" s="63"/>
      <c r="X21" s="57" t="str">
        <f>IFERROR(LOOKUP(V21,Sheet6!E:E,Sheet6!M:M),"")</f>
        <v/>
      </c>
      <c r="Y21" s="57"/>
      <c r="Z21" s="57"/>
      <c r="AA21" s="57"/>
      <c r="AB21" s="57"/>
      <c r="AC21" s="57"/>
      <c r="AD21" s="59" t="str">
        <f>IFERROR(VLOOKUP(Sheet12!C15,Sheet7!I:K,2,0),"")</f>
        <v/>
      </c>
      <c r="AE21" s="61" t="str">
        <f>IFERROR(VLOOKUP(Sheet12!C15,Sheet7!I:K,3,0),"")</f>
        <v/>
      </c>
      <c r="AF21" s="63"/>
      <c r="AG21" s="63"/>
      <c r="AH21" s="65" t="str">
        <f t="shared" ref="AH21" si="13">CONCATENATE(V21,AE21,AF21)</f>
        <v/>
      </c>
      <c r="AI21" s="51" t="str">
        <f>IFERROR(VLOOKUP(AF21,'チ-ム番号'!A:B,2,0),"")</f>
        <v/>
      </c>
      <c r="AJ21" s="52"/>
      <c r="AK21" s="52"/>
      <c r="AL21" s="52"/>
      <c r="AM21" s="53"/>
      <c r="AN21" s="6"/>
    </row>
    <row r="22" spans="2:40" ht="15.95" customHeight="1" x14ac:dyDescent="0.15">
      <c r="B22" s="97"/>
      <c r="C22" s="63"/>
      <c r="D22" s="57"/>
      <c r="E22" s="57"/>
      <c r="F22" s="57"/>
      <c r="G22" s="57"/>
      <c r="H22" s="57"/>
      <c r="I22" s="57"/>
      <c r="J22" s="86"/>
      <c r="K22" s="61"/>
      <c r="L22" s="63"/>
      <c r="M22" s="63"/>
      <c r="N22" s="87"/>
      <c r="O22" s="54"/>
      <c r="P22" s="55"/>
      <c r="Q22" s="55"/>
      <c r="R22" s="55"/>
      <c r="S22" s="56"/>
      <c r="T22" s="6"/>
      <c r="V22" s="97"/>
      <c r="W22" s="63"/>
      <c r="X22" s="57"/>
      <c r="Y22" s="57"/>
      <c r="Z22" s="57"/>
      <c r="AA22" s="57"/>
      <c r="AB22" s="57"/>
      <c r="AC22" s="57"/>
      <c r="AD22" s="86"/>
      <c r="AE22" s="61"/>
      <c r="AF22" s="63"/>
      <c r="AG22" s="63"/>
      <c r="AH22" s="87"/>
      <c r="AI22" s="54"/>
      <c r="AJ22" s="55"/>
      <c r="AK22" s="55"/>
      <c r="AL22" s="55"/>
      <c r="AM22" s="56"/>
      <c r="AN22" s="6"/>
    </row>
    <row r="23" spans="2:40" ht="15.95" customHeight="1" x14ac:dyDescent="0.15">
      <c r="B23" s="97"/>
      <c r="C23" s="63"/>
      <c r="D23" s="57" t="str">
        <f>IFERROR(LOOKUP(棄権届!B23,Sheet6!E:E,Sheet6!M:M),"")</f>
        <v/>
      </c>
      <c r="E23" s="57"/>
      <c r="F23" s="57"/>
      <c r="G23" s="57"/>
      <c r="H23" s="57"/>
      <c r="I23" s="57"/>
      <c r="J23" s="59" t="str">
        <f>IFERROR(VLOOKUP(Sheet12!A17,Sheet7!I:K,2,0),"")</f>
        <v/>
      </c>
      <c r="K23" s="61" t="str">
        <f>IFERROR(VLOOKUP(Sheet12!A17,Sheet7!I:K,3,0),"")</f>
        <v/>
      </c>
      <c r="L23" s="63"/>
      <c r="M23" s="63"/>
      <c r="N23" s="65" t="str">
        <f t="shared" ref="N23" si="14">CONCATENATE(B23,K23,L23)</f>
        <v/>
      </c>
      <c r="O23" s="51" t="str">
        <f>IFERROR(VLOOKUP(L23,選手番号!C:F,4,0),"")</f>
        <v/>
      </c>
      <c r="P23" s="52"/>
      <c r="Q23" s="52"/>
      <c r="R23" s="52"/>
      <c r="S23" s="53"/>
      <c r="T23" s="6"/>
      <c r="V23" s="97"/>
      <c r="W23" s="63"/>
      <c r="X23" s="57" t="str">
        <f>IFERROR(LOOKUP(V23,Sheet6!E:E,Sheet6!M:M),"")</f>
        <v/>
      </c>
      <c r="Y23" s="57"/>
      <c r="Z23" s="57"/>
      <c r="AA23" s="57"/>
      <c r="AB23" s="57"/>
      <c r="AC23" s="57"/>
      <c r="AD23" s="59" t="str">
        <f>IFERROR(VLOOKUP(Sheet12!C17,Sheet7!I:K,2,0),"")</f>
        <v/>
      </c>
      <c r="AE23" s="61" t="str">
        <f>IFERROR(VLOOKUP(Sheet12!C17,Sheet7!I:K,3,0),"")</f>
        <v/>
      </c>
      <c r="AF23" s="63"/>
      <c r="AG23" s="63"/>
      <c r="AH23" s="65" t="str">
        <f t="shared" ref="AH23" si="15">CONCATENATE(V23,AE23,AF23)</f>
        <v/>
      </c>
      <c r="AI23" s="51" t="str">
        <f>IFERROR(VLOOKUP(AF23,'チ-ム番号'!A:B,2,0),"")</f>
        <v/>
      </c>
      <c r="AJ23" s="52"/>
      <c r="AK23" s="52"/>
      <c r="AL23" s="52"/>
      <c r="AM23" s="53"/>
      <c r="AN23" s="6"/>
    </row>
    <row r="24" spans="2:40" ht="15.95" customHeight="1" x14ac:dyDescent="0.15">
      <c r="B24" s="97"/>
      <c r="C24" s="63"/>
      <c r="D24" s="57"/>
      <c r="E24" s="57"/>
      <c r="F24" s="57"/>
      <c r="G24" s="57"/>
      <c r="H24" s="57"/>
      <c r="I24" s="57"/>
      <c r="J24" s="86"/>
      <c r="K24" s="61"/>
      <c r="L24" s="63"/>
      <c r="M24" s="63"/>
      <c r="N24" s="87"/>
      <c r="O24" s="54"/>
      <c r="P24" s="55"/>
      <c r="Q24" s="55"/>
      <c r="R24" s="55"/>
      <c r="S24" s="56"/>
      <c r="T24" s="6"/>
      <c r="V24" s="97"/>
      <c r="W24" s="63"/>
      <c r="X24" s="57"/>
      <c r="Y24" s="57"/>
      <c r="Z24" s="57"/>
      <c r="AA24" s="57"/>
      <c r="AB24" s="57"/>
      <c r="AC24" s="57"/>
      <c r="AD24" s="86"/>
      <c r="AE24" s="61"/>
      <c r="AF24" s="63"/>
      <c r="AG24" s="63"/>
      <c r="AH24" s="87"/>
      <c r="AI24" s="54"/>
      <c r="AJ24" s="55"/>
      <c r="AK24" s="55"/>
      <c r="AL24" s="55"/>
      <c r="AM24" s="56"/>
      <c r="AN24" s="6"/>
    </row>
    <row r="25" spans="2:40" ht="15.95" customHeight="1" x14ac:dyDescent="0.15">
      <c r="B25" s="97"/>
      <c r="C25" s="63"/>
      <c r="D25" s="57" t="str">
        <f>IFERROR(LOOKUP(棄権届!B25,Sheet6!E:E,Sheet6!M:M),"")</f>
        <v/>
      </c>
      <c r="E25" s="57"/>
      <c r="F25" s="57"/>
      <c r="G25" s="57"/>
      <c r="H25" s="57"/>
      <c r="I25" s="57"/>
      <c r="J25" s="59" t="str">
        <f>IFERROR(VLOOKUP(Sheet12!A19,Sheet7!I:K,2,0),"")</f>
        <v/>
      </c>
      <c r="K25" s="61" t="str">
        <f>IFERROR(VLOOKUP(Sheet12!A19,Sheet7!I:K,3,0),"")</f>
        <v/>
      </c>
      <c r="L25" s="63"/>
      <c r="M25" s="63"/>
      <c r="N25" s="65" t="str">
        <f t="shared" ref="N25" si="16">CONCATENATE(B25,K25,L25)</f>
        <v/>
      </c>
      <c r="O25" s="51" t="str">
        <f>IFERROR(VLOOKUP(L25,選手番号!C:F,4,0),"")</f>
        <v/>
      </c>
      <c r="P25" s="52"/>
      <c r="Q25" s="52"/>
      <c r="R25" s="52"/>
      <c r="S25" s="53"/>
      <c r="T25" s="6"/>
      <c r="V25" s="97"/>
      <c r="W25" s="63"/>
      <c r="X25" s="57" t="str">
        <f>IFERROR(LOOKUP(V25,Sheet6!E:E,Sheet6!M:M),"")</f>
        <v/>
      </c>
      <c r="Y25" s="57"/>
      <c r="Z25" s="57"/>
      <c r="AA25" s="57"/>
      <c r="AB25" s="57"/>
      <c r="AC25" s="57"/>
      <c r="AD25" s="59" t="str">
        <f>IFERROR(VLOOKUP(Sheet12!C19,Sheet7!I:K,2,0),"")</f>
        <v/>
      </c>
      <c r="AE25" s="61" t="str">
        <f>IFERROR(VLOOKUP(Sheet12!C19,Sheet7!I:K,3,0),"")</f>
        <v/>
      </c>
      <c r="AF25" s="63"/>
      <c r="AG25" s="63"/>
      <c r="AH25" s="65" t="str">
        <f t="shared" ref="AH25" si="17">CONCATENATE(V25,AE25,AF25)</f>
        <v/>
      </c>
      <c r="AI25" s="51" t="str">
        <f>IFERROR(VLOOKUP(AF25,'チ-ム番号'!A:B,2,0),"")</f>
        <v/>
      </c>
      <c r="AJ25" s="52"/>
      <c r="AK25" s="52"/>
      <c r="AL25" s="52"/>
      <c r="AM25" s="53"/>
      <c r="AN25" s="6"/>
    </row>
    <row r="26" spans="2:40" ht="15.95" customHeight="1" x14ac:dyDescent="0.15">
      <c r="B26" s="97"/>
      <c r="C26" s="63"/>
      <c r="D26" s="57"/>
      <c r="E26" s="57"/>
      <c r="F26" s="57"/>
      <c r="G26" s="57"/>
      <c r="H26" s="57"/>
      <c r="I26" s="57"/>
      <c r="J26" s="86"/>
      <c r="K26" s="61"/>
      <c r="L26" s="63"/>
      <c r="M26" s="63"/>
      <c r="N26" s="87"/>
      <c r="O26" s="54"/>
      <c r="P26" s="55"/>
      <c r="Q26" s="55"/>
      <c r="R26" s="55"/>
      <c r="S26" s="56"/>
      <c r="T26" s="6"/>
      <c r="V26" s="97"/>
      <c r="W26" s="63"/>
      <c r="X26" s="57"/>
      <c r="Y26" s="57"/>
      <c r="Z26" s="57"/>
      <c r="AA26" s="57"/>
      <c r="AB26" s="57"/>
      <c r="AC26" s="57"/>
      <c r="AD26" s="86"/>
      <c r="AE26" s="61"/>
      <c r="AF26" s="63"/>
      <c r="AG26" s="63"/>
      <c r="AH26" s="87"/>
      <c r="AI26" s="54"/>
      <c r="AJ26" s="55"/>
      <c r="AK26" s="55"/>
      <c r="AL26" s="55"/>
      <c r="AM26" s="56"/>
      <c r="AN26" s="6"/>
    </row>
    <row r="27" spans="2:40" ht="15.95" customHeight="1" x14ac:dyDescent="0.15">
      <c r="B27" s="97"/>
      <c r="C27" s="63"/>
      <c r="D27" s="57" t="str">
        <f>IFERROR(LOOKUP(棄権届!B27,Sheet6!E:E,Sheet6!M:M),"")</f>
        <v/>
      </c>
      <c r="E27" s="57"/>
      <c r="F27" s="57"/>
      <c r="G27" s="57"/>
      <c r="H27" s="57"/>
      <c r="I27" s="57"/>
      <c r="J27" s="59" t="str">
        <f>IFERROR(VLOOKUP(Sheet12!A21,Sheet7!I:K,2,0),"")</f>
        <v/>
      </c>
      <c r="K27" s="61" t="str">
        <f>IFERROR(VLOOKUP(Sheet12!A21,Sheet7!I:K,3,0),"")</f>
        <v/>
      </c>
      <c r="L27" s="63"/>
      <c r="M27" s="63"/>
      <c r="N27" s="65" t="str">
        <f t="shared" ref="N27" si="18">CONCATENATE(B27,K27,L27)</f>
        <v/>
      </c>
      <c r="O27" s="51" t="str">
        <f>IFERROR(VLOOKUP(L27,選手番号!C:F,4,0),"")</f>
        <v/>
      </c>
      <c r="P27" s="52"/>
      <c r="Q27" s="52"/>
      <c r="R27" s="52"/>
      <c r="S27" s="53"/>
      <c r="T27" s="6"/>
      <c r="V27" s="97"/>
      <c r="W27" s="63"/>
      <c r="X27" s="57" t="str">
        <f>IFERROR(LOOKUP(V27,Sheet6!E:E,Sheet6!M:M),"")</f>
        <v/>
      </c>
      <c r="Y27" s="57"/>
      <c r="Z27" s="57"/>
      <c r="AA27" s="57"/>
      <c r="AB27" s="57"/>
      <c r="AC27" s="57"/>
      <c r="AD27" s="59" t="str">
        <f>IFERROR(VLOOKUP(Sheet12!C21,Sheet7!I:K,2,0),"")</f>
        <v/>
      </c>
      <c r="AE27" s="61" t="str">
        <f>IFERROR(VLOOKUP(Sheet12!C21,Sheet7!I:K,3,0),"")</f>
        <v/>
      </c>
      <c r="AF27" s="63"/>
      <c r="AG27" s="63"/>
      <c r="AH27" s="65" t="str">
        <f t="shared" ref="AH27" si="19">CONCATENATE(V27,AE27,AF27)</f>
        <v/>
      </c>
      <c r="AI27" s="51" t="str">
        <f>IFERROR(VLOOKUP(AF27,'チ-ム番号'!A:B,2,0),"")</f>
        <v/>
      </c>
      <c r="AJ27" s="52"/>
      <c r="AK27" s="52"/>
      <c r="AL27" s="52"/>
      <c r="AM27" s="53"/>
      <c r="AN27" s="6"/>
    </row>
    <row r="28" spans="2:40" ht="15.95" customHeight="1" x14ac:dyDescent="0.15">
      <c r="B28" s="97"/>
      <c r="C28" s="63"/>
      <c r="D28" s="57"/>
      <c r="E28" s="57"/>
      <c r="F28" s="57"/>
      <c r="G28" s="57"/>
      <c r="H28" s="57"/>
      <c r="I28" s="57"/>
      <c r="J28" s="86"/>
      <c r="K28" s="61"/>
      <c r="L28" s="63"/>
      <c r="M28" s="63"/>
      <c r="N28" s="87"/>
      <c r="O28" s="54"/>
      <c r="P28" s="55"/>
      <c r="Q28" s="55"/>
      <c r="R28" s="55"/>
      <c r="S28" s="56"/>
      <c r="T28" s="6"/>
      <c r="V28" s="97"/>
      <c r="W28" s="63"/>
      <c r="X28" s="57"/>
      <c r="Y28" s="57"/>
      <c r="Z28" s="57"/>
      <c r="AA28" s="57"/>
      <c r="AB28" s="57"/>
      <c r="AC28" s="57"/>
      <c r="AD28" s="86"/>
      <c r="AE28" s="61"/>
      <c r="AF28" s="63"/>
      <c r="AG28" s="63"/>
      <c r="AH28" s="87"/>
      <c r="AI28" s="54"/>
      <c r="AJ28" s="55"/>
      <c r="AK28" s="55"/>
      <c r="AL28" s="55"/>
      <c r="AM28" s="56"/>
      <c r="AN28" s="6"/>
    </row>
    <row r="29" spans="2:40" ht="15.95" customHeight="1" x14ac:dyDescent="0.15">
      <c r="B29" s="97"/>
      <c r="C29" s="63"/>
      <c r="D29" s="57" t="str">
        <f>IFERROR(LOOKUP(棄権届!B29,Sheet6!E:E,Sheet6!M:M),"")</f>
        <v/>
      </c>
      <c r="E29" s="57"/>
      <c r="F29" s="57"/>
      <c r="G29" s="57"/>
      <c r="H29" s="57"/>
      <c r="I29" s="57"/>
      <c r="J29" s="59" t="str">
        <f>IFERROR(VLOOKUP(Sheet12!A23,Sheet7!I:K,2,0),"")</f>
        <v/>
      </c>
      <c r="K29" s="61" t="str">
        <f>IFERROR(VLOOKUP(Sheet12!A23,Sheet7!I:K,3,0),"")</f>
        <v/>
      </c>
      <c r="L29" s="63"/>
      <c r="M29" s="63"/>
      <c r="N29" s="65" t="str">
        <f t="shared" ref="N29" si="20">CONCATENATE(B29,K29,L29)</f>
        <v/>
      </c>
      <c r="O29" s="51" t="str">
        <f>IFERROR(VLOOKUP(L29,選手番号!C:F,4,0),"")</f>
        <v/>
      </c>
      <c r="P29" s="52"/>
      <c r="Q29" s="52"/>
      <c r="R29" s="52"/>
      <c r="S29" s="53"/>
      <c r="T29" s="6"/>
      <c r="V29" s="97"/>
      <c r="W29" s="63"/>
      <c r="X29" s="57" t="str">
        <f>IFERROR(LOOKUP(V29,Sheet6!E:E,Sheet6!M:M),"")</f>
        <v/>
      </c>
      <c r="Y29" s="57"/>
      <c r="Z29" s="57"/>
      <c r="AA29" s="57"/>
      <c r="AB29" s="57"/>
      <c r="AC29" s="57"/>
      <c r="AD29" s="59" t="str">
        <f>IFERROR(VLOOKUP(Sheet12!C23,Sheet7!I:K,2,0),"")</f>
        <v/>
      </c>
      <c r="AE29" s="61" t="str">
        <f>IFERROR(VLOOKUP(Sheet12!C23,Sheet7!I:K,3,0),"")</f>
        <v/>
      </c>
      <c r="AF29" s="63"/>
      <c r="AG29" s="63"/>
      <c r="AH29" s="65" t="str">
        <f t="shared" ref="AH29" si="21">CONCATENATE(V29,AE29,AF29)</f>
        <v/>
      </c>
      <c r="AI29" s="51" t="str">
        <f>IFERROR(VLOOKUP(AF29,'チ-ム番号'!A:B,2,0),"")</f>
        <v/>
      </c>
      <c r="AJ29" s="52"/>
      <c r="AK29" s="52"/>
      <c r="AL29" s="52"/>
      <c r="AM29" s="53"/>
      <c r="AN29" s="6"/>
    </row>
    <row r="30" spans="2:40" ht="15.95" customHeight="1" thickBot="1" x14ac:dyDescent="0.2">
      <c r="B30" s="98"/>
      <c r="C30" s="64"/>
      <c r="D30" s="58"/>
      <c r="E30" s="58"/>
      <c r="F30" s="58"/>
      <c r="G30" s="58"/>
      <c r="H30" s="58"/>
      <c r="I30" s="58"/>
      <c r="J30" s="60"/>
      <c r="K30" s="62"/>
      <c r="L30" s="64"/>
      <c r="M30" s="64"/>
      <c r="N30" s="66"/>
      <c r="O30" s="67"/>
      <c r="P30" s="68"/>
      <c r="Q30" s="68"/>
      <c r="R30" s="68"/>
      <c r="S30" s="69"/>
      <c r="T30" s="6"/>
      <c r="V30" s="98"/>
      <c r="W30" s="64"/>
      <c r="X30" s="58"/>
      <c r="Y30" s="58"/>
      <c r="Z30" s="58"/>
      <c r="AA30" s="58"/>
      <c r="AB30" s="58"/>
      <c r="AC30" s="58"/>
      <c r="AD30" s="60"/>
      <c r="AE30" s="62"/>
      <c r="AF30" s="64"/>
      <c r="AG30" s="64"/>
      <c r="AH30" s="66"/>
      <c r="AI30" s="67"/>
      <c r="AJ30" s="68"/>
      <c r="AK30" s="68"/>
      <c r="AL30" s="68"/>
      <c r="AM30" s="69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70"/>
      <c r="I32" s="71"/>
      <c r="J32" s="71"/>
      <c r="K32" s="71"/>
      <c r="L32" s="71"/>
      <c r="M32" s="71"/>
      <c r="N32" s="38"/>
      <c r="O32" s="74" t="s">
        <v>125</v>
      </c>
      <c r="P32" s="74"/>
      <c r="Q32" s="76" t="str">
        <f>IFERROR(VLOOKUP(L7,Sheet7!E:G,3,0),"")</f>
        <v/>
      </c>
      <c r="R32" s="76"/>
      <c r="S32" s="78" t="s">
        <v>123</v>
      </c>
      <c r="T32" s="8"/>
      <c r="V32" s="80" t="s">
        <v>1</v>
      </c>
      <c r="W32" s="81"/>
      <c r="X32" s="81"/>
      <c r="Y32" s="81"/>
      <c r="Z32" s="81"/>
      <c r="AA32" s="82"/>
      <c r="AB32" s="70"/>
      <c r="AC32" s="71"/>
      <c r="AD32" s="71"/>
      <c r="AE32" s="71"/>
      <c r="AF32" s="71"/>
      <c r="AG32" s="71"/>
      <c r="AH32" s="38"/>
      <c r="AI32" s="74" t="s">
        <v>125</v>
      </c>
      <c r="AJ32" s="74"/>
      <c r="AK32" s="76" t="str">
        <f>AI7</f>
        <v/>
      </c>
      <c r="AL32" s="76"/>
      <c r="AM32" s="78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72"/>
      <c r="I33" s="73"/>
      <c r="J33" s="73"/>
      <c r="K33" s="73"/>
      <c r="L33" s="73"/>
      <c r="M33" s="73"/>
      <c r="N33" s="39"/>
      <c r="O33" s="75"/>
      <c r="P33" s="75"/>
      <c r="Q33" s="77"/>
      <c r="R33" s="77"/>
      <c r="S33" s="79"/>
      <c r="T33" s="8"/>
      <c r="V33" s="83"/>
      <c r="W33" s="84"/>
      <c r="X33" s="84"/>
      <c r="Y33" s="84"/>
      <c r="Z33" s="84"/>
      <c r="AA33" s="85"/>
      <c r="AB33" s="72"/>
      <c r="AC33" s="73"/>
      <c r="AD33" s="73"/>
      <c r="AE33" s="73"/>
      <c r="AF33" s="73"/>
      <c r="AG33" s="73"/>
      <c r="AH33" s="39"/>
      <c r="AI33" s="75"/>
      <c r="AJ33" s="75"/>
      <c r="AK33" s="77"/>
      <c r="AL33" s="77"/>
      <c r="AM33" s="79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6"/>
      <c r="U36" s="50" t="s">
        <v>213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25CFE-39C7-4575-9FD3-F6F80D935490}">
  <sheetPr>
    <tabColor theme="5"/>
  </sheetPr>
  <dimension ref="A1:I12"/>
  <sheetViews>
    <sheetView workbookViewId="0">
      <selection sqref="A1:I2"/>
    </sheetView>
  </sheetViews>
  <sheetFormatPr defaultRowHeight="13.5" x14ac:dyDescent="0.15"/>
  <sheetData>
    <row r="1" spans="1:9" x14ac:dyDescent="0.15">
      <c r="A1">
        <f>IFERROR(棄権届!B7,"")</f>
        <v>0</v>
      </c>
      <c r="B1" t="str">
        <f>IFERROR(棄権届!J7,"")</f>
        <v/>
      </c>
      <c r="C1" t="str">
        <f>IFERROR(棄権届!K7,"")</f>
        <v/>
      </c>
      <c r="D1" t="str">
        <f>CONCATENATE(A1,0,0,0,B1,C1)</f>
        <v>0000</v>
      </c>
      <c r="E1">
        <f>IFERROR(棄権届!L7,"")</f>
        <v>0</v>
      </c>
      <c r="F1">
        <v>6</v>
      </c>
      <c r="G1" t="s">
        <v>248</v>
      </c>
      <c r="H1" t="s">
        <v>249</v>
      </c>
      <c r="I1">
        <v>1</v>
      </c>
    </row>
    <row r="2" spans="1:9" x14ac:dyDescent="0.15">
      <c r="A2">
        <f>IFERROR(棄権届!B9,"")</f>
        <v>0</v>
      </c>
      <c r="B2" t="str">
        <f>IFERROR(棄権届!J9,"")</f>
        <v/>
      </c>
      <c r="C2" t="str">
        <f>IFERROR(棄権届!K9,"")</f>
        <v/>
      </c>
      <c r="D2" t="str">
        <f t="shared" ref="D2:D12" si="0">CONCATENATE(A2,0,0,0,B2,C2)</f>
        <v>0000</v>
      </c>
      <c r="E2">
        <f>IFERROR(棄権届!L9,"")</f>
        <v>0</v>
      </c>
      <c r="F2">
        <v>6</v>
      </c>
      <c r="G2" t="s">
        <v>248</v>
      </c>
      <c r="H2" t="s">
        <v>249</v>
      </c>
      <c r="I2">
        <v>1</v>
      </c>
    </row>
    <row r="3" spans="1:9" x14ac:dyDescent="0.15">
      <c r="A3">
        <f>IFERROR(棄権届!B11,"")</f>
        <v>0</v>
      </c>
      <c r="B3" t="str">
        <f>IFERROR(棄権届!J11,"")</f>
        <v/>
      </c>
      <c r="C3" t="str">
        <f>IFERROR(棄権届!K11,"")</f>
        <v/>
      </c>
      <c r="D3" t="str">
        <f t="shared" si="0"/>
        <v>0000</v>
      </c>
      <c r="E3">
        <f>IFERROR(棄権届!L11,"")</f>
        <v>0</v>
      </c>
      <c r="F3">
        <v>6</v>
      </c>
      <c r="G3" t="s">
        <v>248</v>
      </c>
      <c r="H3" t="s">
        <v>249</v>
      </c>
      <c r="I3">
        <v>1</v>
      </c>
    </row>
    <row r="4" spans="1:9" x14ac:dyDescent="0.15">
      <c r="A4">
        <f>IFERROR(棄権届!B13,"")</f>
        <v>0</v>
      </c>
      <c r="B4" t="str">
        <f>IFERROR(棄権届!J13,"")</f>
        <v/>
      </c>
      <c r="C4" t="str">
        <f>IFERROR(棄権届!K13,"")</f>
        <v/>
      </c>
      <c r="D4" t="str">
        <f t="shared" si="0"/>
        <v>0000</v>
      </c>
      <c r="E4">
        <f>IFERROR(棄権届!L13,"")</f>
        <v>0</v>
      </c>
      <c r="F4">
        <v>6</v>
      </c>
      <c r="G4" t="s">
        <v>248</v>
      </c>
      <c r="H4" t="s">
        <v>249</v>
      </c>
      <c r="I4">
        <v>1</v>
      </c>
    </row>
    <row r="5" spans="1:9" x14ac:dyDescent="0.15">
      <c r="A5">
        <f>IFERROR(棄権届!B15,"")</f>
        <v>0</v>
      </c>
      <c r="B5" t="str">
        <f>IFERROR(棄権届!J15,"")</f>
        <v/>
      </c>
      <c r="C5" t="str">
        <f>IFERROR(棄権届!K15,"")</f>
        <v/>
      </c>
      <c r="D5" t="str">
        <f t="shared" si="0"/>
        <v>0000</v>
      </c>
      <c r="E5">
        <f>IFERROR(棄権届!L15,"")</f>
        <v>0</v>
      </c>
      <c r="F5">
        <v>6</v>
      </c>
      <c r="G5" t="s">
        <v>248</v>
      </c>
      <c r="H5" t="s">
        <v>249</v>
      </c>
      <c r="I5">
        <v>1</v>
      </c>
    </row>
    <row r="6" spans="1:9" x14ac:dyDescent="0.15">
      <c r="A6">
        <f>IFERROR(棄権届!B17,"")</f>
        <v>0</v>
      </c>
      <c r="B6" t="str">
        <f>IFERROR(棄権届!J17,"")</f>
        <v/>
      </c>
      <c r="C6" t="str">
        <f>IFERROR(棄権届!K17,"")</f>
        <v/>
      </c>
      <c r="D6" t="str">
        <f t="shared" si="0"/>
        <v>0000</v>
      </c>
      <c r="E6">
        <f>IFERROR(棄権届!L17,"")</f>
        <v>0</v>
      </c>
      <c r="F6">
        <v>6</v>
      </c>
      <c r="G6" t="s">
        <v>248</v>
      </c>
      <c r="H6" t="s">
        <v>249</v>
      </c>
      <c r="I6">
        <v>1</v>
      </c>
    </row>
    <row r="7" spans="1:9" x14ac:dyDescent="0.15">
      <c r="A7">
        <f>IFERROR(棄権届!B19,"")</f>
        <v>0</v>
      </c>
      <c r="B7" t="str">
        <f>IFERROR(棄権届!J19,"")</f>
        <v/>
      </c>
      <c r="C7" t="str">
        <f>IFERROR(棄権届!K19,"")</f>
        <v/>
      </c>
      <c r="D7" t="str">
        <f t="shared" si="0"/>
        <v>0000</v>
      </c>
      <c r="E7">
        <f>IFERROR(棄権届!L19,"")</f>
        <v>0</v>
      </c>
      <c r="F7">
        <v>6</v>
      </c>
      <c r="G7" t="s">
        <v>248</v>
      </c>
      <c r="H7" t="s">
        <v>249</v>
      </c>
      <c r="I7">
        <v>1</v>
      </c>
    </row>
    <row r="8" spans="1:9" x14ac:dyDescent="0.15">
      <c r="A8">
        <f>IFERROR(棄権届!B21,"")</f>
        <v>0</v>
      </c>
      <c r="B8" t="str">
        <f>IFERROR(棄権届!J21,"")</f>
        <v/>
      </c>
      <c r="C8" t="str">
        <f>IFERROR(棄権届!K21,"")</f>
        <v/>
      </c>
      <c r="D8" t="str">
        <f t="shared" si="0"/>
        <v>0000</v>
      </c>
      <c r="E8">
        <f>IFERROR(棄権届!L21,"")</f>
        <v>0</v>
      </c>
      <c r="F8">
        <v>6</v>
      </c>
      <c r="G8" t="s">
        <v>248</v>
      </c>
      <c r="H8" t="s">
        <v>249</v>
      </c>
      <c r="I8">
        <v>1</v>
      </c>
    </row>
    <row r="9" spans="1:9" x14ac:dyDescent="0.15">
      <c r="A9">
        <f>IFERROR(棄権届!B23,"")</f>
        <v>0</v>
      </c>
      <c r="B9" t="str">
        <f>IFERROR(棄権届!J23,"")</f>
        <v/>
      </c>
      <c r="C9" t="str">
        <f>IFERROR(棄権届!K23,"")</f>
        <v/>
      </c>
      <c r="D9" t="str">
        <f t="shared" si="0"/>
        <v>0000</v>
      </c>
      <c r="E9">
        <f>IFERROR(棄権届!L23,"")</f>
        <v>0</v>
      </c>
      <c r="F9">
        <v>6</v>
      </c>
      <c r="G9" t="s">
        <v>248</v>
      </c>
      <c r="H9" t="s">
        <v>249</v>
      </c>
      <c r="I9">
        <v>1</v>
      </c>
    </row>
    <row r="10" spans="1:9" x14ac:dyDescent="0.15">
      <c r="A10">
        <f>IFERROR(棄権届!B25,"")</f>
        <v>0</v>
      </c>
      <c r="B10" t="str">
        <f>IFERROR(棄権届!J25,"")</f>
        <v/>
      </c>
      <c r="C10" t="str">
        <f>IFERROR(棄権届!K25,"")</f>
        <v/>
      </c>
      <c r="D10" t="str">
        <f t="shared" si="0"/>
        <v>0000</v>
      </c>
      <c r="E10">
        <f>IFERROR(棄権届!L25,"")</f>
        <v>0</v>
      </c>
      <c r="F10">
        <v>6</v>
      </c>
      <c r="G10" t="s">
        <v>248</v>
      </c>
      <c r="H10" t="s">
        <v>249</v>
      </c>
      <c r="I10">
        <v>1</v>
      </c>
    </row>
    <row r="11" spans="1:9" x14ac:dyDescent="0.15">
      <c r="A11">
        <f>IFERROR(棄権届!B27,"")</f>
        <v>0</v>
      </c>
      <c r="B11" t="str">
        <f>IFERROR(棄権届!J27,"")</f>
        <v/>
      </c>
      <c r="C11" t="str">
        <f>IFERROR(棄権届!K27,"")</f>
        <v/>
      </c>
      <c r="D11" t="str">
        <f t="shared" si="0"/>
        <v>0000</v>
      </c>
      <c r="E11">
        <f>IFERROR(棄権届!L27,"")</f>
        <v>0</v>
      </c>
      <c r="F11">
        <v>6</v>
      </c>
      <c r="G11" t="s">
        <v>248</v>
      </c>
      <c r="H11" t="s">
        <v>249</v>
      </c>
      <c r="I11">
        <v>1</v>
      </c>
    </row>
    <row r="12" spans="1:9" x14ac:dyDescent="0.15">
      <c r="A12">
        <f>IFERROR(棄権届!B29,"")</f>
        <v>0</v>
      </c>
      <c r="B12" t="str">
        <f>IFERROR(棄権届!J29,"")</f>
        <v/>
      </c>
      <c r="C12" t="str">
        <f>IFERROR(棄権届!K29,"")</f>
        <v/>
      </c>
      <c r="D12" t="str">
        <f t="shared" si="0"/>
        <v>0000</v>
      </c>
      <c r="E12">
        <f>IFERROR(棄権届!L29,"")</f>
        <v>0</v>
      </c>
      <c r="F12">
        <v>6</v>
      </c>
      <c r="G12" t="s">
        <v>248</v>
      </c>
      <c r="H12" t="s">
        <v>249</v>
      </c>
      <c r="I12">
        <v>1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8" t="s">
        <v>205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9"/>
      <c r="U1" s="88" t="s">
        <v>206</v>
      </c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9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7"/>
      <c r="U4" s="90" t="s">
        <v>115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7"/>
    </row>
    <row r="5" spans="1:40" ht="14.25" thickBot="1" x14ac:dyDescent="0.2">
      <c r="T5" s="6"/>
      <c r="AN5" s="6"/>
    </row>
    <row r="6" spans="1:40" x14ac:dyDescent="0.15">
      <c r="B6" s="96" t="s">
        <v>117</v>
      </c>
      <c r="C6" s="94"/>
      <c r="D6" s="91" t="s">
        <v>118</v>
      </c>
      <c r="E6" s="92"/>
      <c r="F6" s="92"/>
      <c r="G6" s="92"/>
      <c r="H6" s="92"/>
      <c r="I6" s="92"/>
      <c r="J6" s="40" t="s">
        <v>0</v>
      </c>
      <c r="K6" s="46" t="s">
        <v>204</v>
      </c>
      <c r="L6" s="93" t="s">
        <v>172</v>
      </c>
      <c r="M6" s="94"/>
      <c r="N6" s="20"/>
      <c r="O6" s="91" t="s">
        <v>120</v>
      </c>
      <c r="P6" s="92"/>
      <c r="Q6" s="92"/>
      <c r="R6" s="92"/>
      <c r="S6" s="95"/>
      <c r="T6" s="6"/>
      <c r="V6" s="96" t="s">
        <v>117</v>
      </c>
      <c r="W6" s="94"/>
      <c r="X6" s="91" t="s">
        <v>118</v>
      </c>
      <c r="Y6" s="92"/>
      <c r="Z6" s="92"/>
      <c r="AA6" s="92"/>
      <c r="AB6" s="92"/>
      <c r="AC6" s="92"/>
      <c r="AD6" s="40" t="s">
        <v>0</v>
      </c>
      <c r="AE6" s="46" t="s">
        <v>204</v>
      </c>
      <c r="AF6" s="93" t="s">
        <v>207</v>
      </c>
      <c r="AG6" s="94"/>
      <c r="AH6" s="20"/>
      <c r="AI6" s="91" t="s">
        <v>120</v>
      </c>
      <c r="AJ6" s="92"/>
      <c r="AK6" s="92"/>
      <c r="AL6" s="92"/>
      <c r="AM6" s="95"/>
      <c r="AN6" s="6"/>
    </row>
    <row r="7" spans="1:40" ht="15.95" customHeight="1" x14ac:dyDescent="0.15">
      <c r="B7" s="97"/>
      <c r="C7" s="63"/>
      <c r="D7" s="57" t="str">
        <f>IFERROR(LOOKUP('棄権届 (2)'!B7,Sheet6!E:E,Sheet6!M:M),"")</f>
        <v/>
      </c>
      <c r="E7" s="57"/>
      <c r="F7" s="57"/>
      <c r="G7" s="57"/>
      <c r="H7" s="57"/>
      <c r="I7" s="57"/>
      <c r="J7" s="59" t="str">
        <f>IFERROR(VLOOKUP(Sheet12!A1,Sheet7!I:K,2,0),"")</f>
        <v/>
      </c>
      <c r="K7" s="61" t="str">
        <f>IFERROR(VLOOKUP(Sheet12!A1,Sheet7!I:K,3,0),"")</f>
        <v/>
      </c>
      <c r="L7" s="63"/>
      <c r="M7" s="63"/>
      <c r="N7" s="65" t="str">
        <f>CONCATENATE(B7,K7,L7)</f>
        <v/>
      </c>
      <c r="O7" s="51" t="str">
        <f>IFERROR(VLOOKUP(L7,選手番号!C:F,4,0),"")</f>
        <v/>
      </c>
      <c r="P7" s="52"/>
      <c r="Q7" s="52"/>
      <c r="R7" s="52"/>
      <c r="S7" s="53"/>
      <c r="T7" s="6"/>
      <c r="V7" s="97"/>
      <c r="W7" s="63"/>
      <c r="X7" s="57" t="str">
        <f>IFERROR(LOOKUP(V7,Sheet6!E:E,Sheet6!M:M),"")</f>
        <v/>
      </c>
      <c r="Y7" s="57"/>
      <c r="Z7" s="57"/>
      <c r="AA7" s="57"/>
      <c r="AB7" s="57"/>
      <c r="AC7" s="57"/>
      <c r="AD7" s="59" t="str">
        <f>IFERROR(VLOOKUP(Sheet12!C1,Sheet7!I:K,2,0),"")</f>
        <v/>
      </c>
      <c r="AE7" s="61" t="str">
        <f>IFERROR(VLOOKUP(Sheet12!C1,Sheet7!I:K,3,0),"")</f>
        <v/>
      </c>
      <c r="AF7" s="63"/>
      <c r="AG7" s="63"/>
      <c r="AH7" s="65" t="str">
        <f>CONCATENATE(V7,AE7,AF7)</f>
        <v/>
      </c>
      <c r="AI7" s="51" t="str">
        <f>IFERROR(VLOOKUP(AF7,'チ-ム番号'!A:B,2,0),"")</f>
        <v/>
      </c>
      <c r="AJ7" s="52"/>
      <c r="AK7" s="52"/>
      <c r="AL7" s="52"/>
      <c r="AM7" s="53"/>
      <c r="AN7" s="6"/>
    </row>
    <row r="8" spans="1:40" ht="15.95" customHeight="1" x14ac:dyDescent="0.15">
      <c r="B8" s="97"/>
      <c r="C8" s="63"/>
      <c r="D8" s="57"/>
      <c r="E8" s="57"/>
      <c r="F8" s="57"/>
      <c r="G8" s="57"/>
      <c r="H8" s="57"/>
      <c r="I8" s="57"/>
      <c r="J8" s="86"/>
      <c r="K8" s="61"/>
      <c r="L8" s="63"/>
      <c r="M8" s="63"/>
      <c r="N8" s="87"/>
      <c r="O8" s="54"/>
      <c r="P8" s="55"/>
      <c r="Q8" s="55"/>
      <c r="R8" s="55"/>
      <c r="S8" s="56"/>
      <c r="T8" s="6"/>
      <c r="V8" s="97"/>
      <c r="W8" s="63"/>
      <c r="X8" s="57"/>
      <c r="Y8" s="57"/>
      <c r="Z8" s="57"/>
      <c r="AA8" s="57"/>
      <c r="AB8" s="57"/>
      <c r="AC8" s="57"/>
      <c r="AD8" s="86"/>
      <c r="AE8" s="61"/>
      <c r="AF8" s="63"/>
      <c r="AG8" s="63"/>
      <c r="AH8" s="87"/>
      <c r="AI8" s="54"/>
      <c r="AJ8" s="55"/>
      <c r="AK8" s="55"/>
      <c r="AL8" s="55"/>
      <c r="AM8" s="56"/>
      <c r="AN8" s="6"/>
    </row>
    <row r="9" spans="1:40" ht="15.95" customHeight="1" x14ac:dyDescent="0.15">
      <c r="B9" s="97"/>
      <c r="C9" s="63"/>
      <c r="D9" s="57" t="str">
        <f>IFERROR(LOOKUP('棄権届 (2)'!B9,Sheet6!E:E,Sheet6!M:M),"")</f>
        <v/>
      </c>
      <c r="E9" s="57"/>
      <c r="F9" s="57"/>
      <c r="G9" s="57"/>
      <c r="H9" s="57"/>
      <c r="I9" s="57"/>
      <c r="J9" s="59" t="str">
        <f>IFERROR(VLOOKUP(Sheet12!A3,Sheet7!I:K,2,0),"")</f>
        <v/>
      </c>
      <c r="K9" s="61" t="str">
        <f>IFERROR(VLOOKUP(Sheet12!A3,Sheet7!I:K,3,0),"")</f>
        <v/>
      </c>
      <c r="L9" s="63"/>
      <c r="M9" s="63"/>
      <c r="N9" s="65" t="str">
        <f t="shared" ref="N9" si="0">CONCATENATE(B9,K9,L9)</f>
        <v/>
      </c>
      <c r="O9" s="51" t="str">
        <f>IFERROR(VLOOKUP(L9,選手番号!C:F,4,0),"")</f>
        <v/>
      </c>
      <c r="P9" s="52"/>
      <c r="Q9" s="52"/>
      <c r="R9" s="52"/>
      <c r="S9" s="53"/>
      <c r="T9" s="6"/>
      <c r="V9" s="97"/>
      <c r="W9" s="63"/>
      <c r="X9" s="57" t="str">
        <f>IFERROR(LOOKUP(V9,Sheet6!E:E,Sheet6!M:M),"")</f>
        <v/>
      </c>
      <c r="Y9" s="57"/>
      <c r="Z9" s="57"/>
      <c r="AA9" s="57"/>
      <c r="AB9" s="57"/>
      <c r="AC9" s="57"/>
      <c r="AD9" s="59" t="str">
        <f>IFERROR(VLOOKUP(Sheet12!C3,Sheet7!I:K,2,0),"")</f>
        <v/>
      </c>
      <c r="AE9" s="61" t="str">
        <f>IFERROR(VLOOKUP(Sheet12!C3,Sheet7!I:K,3,0),"")</f>
        <v/>
      </c>
      <c r="AF9" s="63"/>
      <c r="AG9" s="63"/>
      <c r="AH9" s="65" t="str">
        <f t="shared" ref="AH9" si="1">CONCATENATE(V9,AE9,AF9)</f>
        <v/>
      </c>
      <c r="AI9" s="51" t="str">
        <f>IFERROR(VLOOKUP(AF9,'チ-ム番号'!A:B,2,0),"")</f>
        <v/>
      </c>
      <c r="AJ9" s="52"/>
      <c r="AK9" s="52"/>
      <c r="AL9" s="52"/>
      <c r="AM9" s="53"/>
      <c r="AN9" s="6"/>
    </row>
    <row r="10" spans="1:40" ht="15.95" customHeight="1" x14ac:dyDescent="0.15">
      <c r="B10" s="97"/>
      <c r="C10" s="63"/>
      <c r="D10" s="57"/>
      <c r="E10" s="57"/>
      <c r="F10" s="57"/>
      <c r="G10" s="57"/>
      <c r="H10" s="57"/>
      <c r="I10" s="57"/>
      <c r="J10" s="86"/>
      <c r="K10" s="61"/>
      <c r="L10" s="63"/>
      <c r="M10" s="63"/>
      <c r="N10" s="87"/>
      <c r="O10" s="54"/>
      <c r="P10" s="55"/>
      <c r="Q10" s="55"/>
      <c r="R10" s="55"/>
      <c r="S10" s="56"/>
      <c r="T10" s="6"/>
      <c r="V10" s="97"/>
      <c r="W10" s="63"/>
      <c r="X10" s="57"/>
      <c r="Y10" s="57"/>
      <c r="Z10" s="57"/>
      <c r="AA10" s="57"/>
      <c r="AB10" s="57"/>
      <c r="AC10" s="57"/>
      <c r="AD10" s="86"/>
      <c r="AE10" s="61"/>
      <c r="AF10" s="63"/>
      <c r="AG10" s="63"/>
      <c r="AH10" s="87"/>
      <c r="AI10" s="54"/>
      <c r="AJ10" s="55"/>
      <c r="AK10" s="55"/>
      <c r="AL10" s="55"/>
      <c r="AM10" s="56"/>
      <c r="AN10" s="6"/>
    </row>
    <row r="11" spans="1:40" ht="15.95" customHeight="1" x14ac:dyDescent="0.15">
      <c r="B11" s="97"/>
      <c r="C11" s="63"/>
      <c r="D11" s="57" t="str">
        <f>IFERROR(LOOKUP('棄権届 (2)'!B11,Sheet6!E:E,Sheet6!M:M),"")</f>
        <v/>
      </c>
      <c r="E11" s="57"/>
      <c r="F11" s="57"/>
      <c r="G11" s="57"/>
      <c r="H11" s="57"/>
      <c r="I11" s="57"/>
      <c r="J11" s="59" t="str">
        <f>IFERROR(VLOOKUP(Sheet12!A5,Sheet7!I:K,2,0),"")</f>
        <v/>
      </c>
      <c r="K11" s="61" t="str">
        <f>IFERROR(VLOOKUP(Sheet12!A5,Sheet7!I:K,3,0),"")</f>
        <v/>
      </c>
      <c r="L11" s="63"/>
      <c r="M11" s="63"/>
      <c r="N11" s="65" t="str">
        <f t="shared" ref="N11" si="2">CONCATENATE(B11,K11,L11)</f>
        <v/>
      </c>
      <c r="O11" s="51" t="str">
        <f>IFERROR(VLOOKUP(L11,選手番号!C:F,4,0),"")</f>
        <v/>
      </c>
      <c r="P11" s="52"/>
      <c r="Q11" s="52"/>
      <c r="R11" s="52"/>
      <c r="S11" s="53"/>
      <c r="T11" s="6"/>
      <c r="V11" s="97"/>
      <c r="W11" s="63"/>
      <c r="X11" s="57" t="str">
        <f>IFERROR(LOOKUP(V11,Sheet6!E:E,Sheet6!M:M),"")</f>
        <v/>
      </c>
      <c r="Y11" s="57"/>
      <c r="Z11" s="57"/>
      <c r="AA11" s="57"/>
      <c r="AB11" s="57"/>
      <c r="AC11" s="57"/>
      <c r="AD11" s="59" t="str">
        <f>IFERROR(VLOOKUP(Sheet12!C5,Sheet7!I:K,2,0),"")</f>
        <v/>
      </c>
      <c r="AE11" s="61" t="str">
        <f>IFERROR(VLOOKUP(Sheet12!C5,Sheet7!I:K,3,0),"")</f>
        <v/>
      </c>
      <c r="AF11" s="63"/>
      <c r="AG11" s="63"/>
      <c r="AH11" s="65" t="str">
        <f t="shared" ref="AH11" si="3">CONCATENATE(V11,AE11,AF11)</f>
        <v/>
      </c>
      <c r="AI11" s="51" t="str">
        <f>IFERROR(VLOOKUP(AF11,'チ-ム番号'!A:B,2,0),"")</f>
        <v/>
      </c>
      <c r="AJ11" s="52"/>
      <c r="AK11" s="52"/>
      <c r="AL11" s="52"/>
      <c r="AM11" s="53"/>
      <c r="AN11" s="6"/>
    </row>
    <row r="12" spans="1:40" ht="15.95" customHeight="1" x14ac:dyDescent="0.15">
      <c r="B12" s="97"/>
      <c r="C12" s="63"/>
      <c r="D12" s="57"/>
      <c r="E12" s="57"/>
      <c r="F12" s="57"/>
      <c r="G12" s="57"/>
      <c r="H12" s="57"/>
      <c r="I12" s="57"/>
      <c r="J12" s="86"/>
      <c r="K12" s="61"/>
      <c r="L12" s="63"/>
      <c r="M12" s="63"/>
      <c r="N12" s="87"/>
      <c r="O12" s="54"/>
      <c r="P12" s="55"/>
      <c r="Q12" s="55"/>
      <c r="R12" s="55"/>
      <c r="S12" s="56"/>
      <c r="T12" s="6"/>
      <c r="V12" s="97"/>
      <c r="W12" s="63"/>
      <c r="X12" s="57"/>
      <c r="Y12" s="57"/>
      <c r="Z12" s="57"/>
      <c r="AA12" s="57"/>
      <c r="AB12" s="57"/>
      <c r="AC12" s="57"/>
      <c r="AD12" s="86"/>
      <c r="AE12" s="61"/>
      <c r="AF12" s="63"/>
      <c r="AG12" s="63"/>
      <c r="AH12" s="87"/>
      <c r="AI12" s="54"/>
      <c r="AJ12" s="55"/>
      <c r="AK12" s="55"/>
      <c r="AL12" s="55"/>
      <c r="AM12" s="56"/>
      <c r="AN12" s="6"/>
    </row>
    <row r="13" spans="1:40" ht="15.95" customHeight="1" x14ac:dyDescent="0.15">
      <c r="B13" s="97"/>
      <c r="C13" s="63"/>
      <c r="D13" s="57" t="str">
        <f>IFERROR(LOOKUP('棄権届 (2)'!B13,Sheet6!E:E,Sheet6!M:M),"")</f>
        <v/>
      </c>
      <c r="E13" s="57"/>
      <c r="F13" s="57"/>
      <c r="G13" s="57"/>
      <c r="H13" s="57"/>
      <c r="I13" s="57"/>
      <c r="J13" s="59" t="str">
        <f>IFERROR(VLOOKUP(Sheet12!A7,Sheet7!I:K,2,0),"")</f>
        <v/>
      </c>
      <c r="K13" s="61" t="str">
        <f>IFERROR(VLOOKUP(Sheet12!A7,Sheet7!I:K,3,0),"")</f>
        <v/>
      </c>
      <c r="L13" s="63"/>
      <c r="M13" s="63"/>
      <c r="N13" s="65" t="str">
        <f t="shared" ref="N13" si="4">CONCATENATE(B13,K13,L13)</f>
        <v/>
      </c>
      <c r="O13" s="51" t="str">
        <f>IFERROR(VLOOKUP(L13,選手番号!C:F,4,0),"")</f>
        <v/>
      </c>
      <c r="P13" s="52"/>
      <c r="Q13" s="52"/>
      <c r="R13" s="52"/>
      <c r="S13" s="53"/>
      <c r="T13" s="6"/>
      <c r="V13" s="97"/>
      <c r="W13" s="63"/>
      <c r="X13" s="57" t="str">
        <f>IFERROR(LOOKUP(V13,Sheet6!E:E,Sheet6!M:M),"")</f>
        <v/>
      </c>
      <c r="Y13" s="57"/>
      <c r="Z13" s="57"/>
      <c r="AA13" s="57"/>
      <c r="AB13" s="57"/>
      <c r="AC13" s="57"/>
      <c r="AD13" s="59" t="str">
        <f>IFERROR(VLOOKUP(Sheet12!C7,Sheet7!I:K,2,0),"")</f>
        <v/>
      </c>
      <c r="AE13" s="61" t="str">
        <f>IFERROR(VLOOKUP(Sheet12!C7,Sheet7!I:K,3,0),"")</f>
        <v/>
      </c>
      <c r="AF13" s="63"/>
      <c r="AG13" s="63"/>
      <c r="AH13" s="65" t="str">
        <f t="shared" ref="AH13" si="5">CONCATENATE(V13,AE13,AF13)</f>
        <v/>
      </c>
      <c r="AI13" s="51" t="str">
        <f>IFERROR(VLOOKUP(AF13,'チ-ム番号'!A:B,2,0),"")</f>
        <v/>
      </c>
      <c r="AJ13" s="52"/>
      <c r="AK13" s="52"/>
      <c r="AL13" s="52"/>
      <c r="AM13" s="53"/>
      <c r="AN13" s="6"/>
    </row>
    <row r="14" spans="1:40" ht="15.95" customHeight="1" x14ac:dyDescent="0.15">
      <c r="B14" s="97"/>
      <c r="C14" s="63"/>
      <c r="D14" s="57"/>
      <c r="E14" s="57"/>
      <c r="F14" s="57"/>
      <c r="G14" s="57"/>
      <c r="H14" s="57"/>
      <c r="I14" s="57"/>
      <c r="J14" s="86"/>
      <c r="K14" s="61"/>
      <c r="L14" s="63"/>
      <c r="M14" s="63"/>
      <c r="N14" s="87"/>
      <c r="O14" s="54"/>
      <c r="P14" s="55"/>
      <c r="Q14" s="55"/>
      <c r="R14" s="55"/>
      <c r="S14" s="56"/>
      <c r="T14" s="6"/>
      <c r="V14" s="97"/>
      <c r="W14" s="63"/>
      <c r="X14" s="57"/>
      <c r="Y14" s="57"/>
      <c r="Z14" s="57"/>
      <c r="AA14" s="57"/>
      <c r="AB14" s="57"/>
      <c r="AC14" s="57"/>
      <c r="AD14" s="86"/>
      <c r="AE14" s="61"/>
      <c r="AF14" s="63"/>
      <c r="AG14" s="63"/>
      <c r="AH14" s="87"/>
      <c r="AI14" s="54"/>
      <c r="AJ14" s="55"/>
      <c r="AK14" s="55"/>
      <c r="AL14" s="55"/>
      <c r="AM14" s="56"/>
      <c r="AN14" s="6"/>
    </row>
    <row r="15" spans="1:40" ht="15.95" customHeight="1" x14ac:dyDescent="0.15">
      <c r="B15" s="97"/>
      <c r="C15" s="63"/>
      <c r="D15" s="57" t="str">
        <f>IFERROR(LOOKUP('棄権届 (2)'!B15,Sheet6!E:E,Sheet6!M:M),"")</f>
        <v/>
      </c>
      <c r="E15" s="57"/>
      <c r="F15" s="57"/>
      <c r="G15" s="57"/>
      <c r="H15" s="57"/>
      <c r="I15" s="57"/>
      <c r="J15" s="59" t="str">
        <f>IFERROR(VLOOKUP(Sheet12!A9,Sheet7!I:K,2,0),"")</f>
        <v/>
      </c>
      <c r="K15" s="61" t="str">
        <f>IFERROR(VLOOKUP(Sheet12!A9,Sheet7!I:K,3,0),"")</f>
        <v/>
      </c>
      <c r="L15" s="63"/>
      <c r="M15" s="63"/>
      <c r="N15" s="65" t="str">
        <f t="shared" ref="N15" si="6">CONCATENATE(B15,K15,L15)</f>
        <v/>
      </c>
      <c r="O15" s="51" t="str">
        <f>IFERROR(VLOOKUP(L15,選手番号!C:F,4,0),"")</f>
        <v/>
      </c>
      <c r="P15" s="52"/>
      <c r="Q15" s="52"/>
      <c r="R15" s="52"/>
      <c r="S15" s="53"/>
      <c r="T15" s="6"/>
      <c r="V15" s="97"/>
      <c r="W15" s="63"/>
      <c r="X15" s="57" t="str">
        <f>IFERROR(LOOKUP(V15,Sheet6!E:E,Sheet6!M:M),"")</f>
        <v/>
      </c>
      <c r="Y15" s="57"/>
      <c r="Z15" s="57"/>
      <c r="AA15" s="57"/>
      <c r="AB15" s="57"/>
      <c r="AC15" s="57"/>
      <c r="AD15" s="59" t="str">
        <f>IFERROR(VLOOKUP(Sheet12!C9,Sheet7!I:K,2,0),"")</f>
        <v/>
      </c>
      <c r="AE15" s="61" t="str">
        <f>IFERROR(VLOOKUP(Sheet12!C9,Sheet7!I:K,3,0),"")</f>
        <v/>
      </c>
      <c r="AF15" s="63"/>
      <c r="AG15" s="63"/>
      <c r="AH15" s="65" t="str">
        <f t="shared" ref="AH15" si="7">CONCATENATE(V15,AE15,AF15)</f>
        <v/>
      </c>
      <c r="AI15" s="51" t="str">
        <f>IFERROR(VLOOKUP(AF15,'チ-ム番号'!A:B,2,0),"")</f>
        <v/>
      </c>
      <c r="AJ15" s="52"/>
      <c r="AK15" s="52"/>
      <c r="AL15" s="52"/>
      <c r="AM15" s="53"/>
      <c r="AN15" s="6"/>
    </row>
    <row r="16" spans="1:40" ht="15.95" customHeight="1" x14ac:dyDescent="0.15">
      <c r="B16" s="97"/>
      <c r="C16" s="63"/>
      <c r="D16" s="57"/>
      <c r="E16" s="57"/>
      <c r="F16" s="57"/>
      <c r="G16" s="57"/>
      <c r="H16" s="57"/>
      <c r="I16" s="57"/>
      <c r="J16" s="86"/>
      <c r="K16" s="61"/>
      <c r="L16" s="63"/>
      <c r="M16" s="63"/>
      <c r="N16" s="87"/>
      <c r="O16" s="54"/>
      <c r="P16" s="55"/>
      <c r="Q16" s="55"/>
      <c r="R16" s="55"/>
      <c r="S16" s="56"/>
      <c r="T16" s="6"/>
      <c r="V16" s="97"/>
      <c r="W16" s="63"/>
      <c r="X16" s="57"/>
      <c r="Y16" s="57"/>
      <c r="Z16" s="57"/>
      <c r="AA16" s="57"/>
      <c r="AB16" s="57"/>
      <c r="AC16" s="57"/>
      <c r="AD16" s="86"/>
      <c r="AE16" s="61"/>
      <c r="AF16" s="63"/>
      <c r="AG16" s="63"/>
      <c r="AH16" s="87"/>
      <c r="AI16" s="54"/>
      <c r="AJ16" s="55"/>
      <c r="AK16" s="55"/>
      <c r="AL16" s="55"/>
      <c r="AM16" s="56"/>
      <c r="AN16" s="6"/>
    </row>
    <row r="17" spans="2:40" ht="15.95" customHeight="1" x14ac:dyDescent="0.15">
      <c r="B17" s="97"/>
      <c r="C17" s="63"/>
      <c r="D17" s="57" t="str">
        <f>IFERROR(LOOKUP('棄権届 (2)'!B17,Sheet6!E:E,Sheet6!M:M),"")</f>
        <v/>
      </c>
      <c r="E17" s="57"/>
      <c r="F17" s="57"/>
      <c r="G17" s="57"/>
      <c r="H17" s="57"/>
      <c r="I17" s="57"/>
      <c r="J17" s="59" t="str">
        <f>IFERROR(VLOOKUP(Sheet12!A11,Sheet7!I:K,2,0),"")</f>
        <v/>
      </c>
      <c r="K17" s="61" t="str">
        <f>IFERROR(VLOOKUP(Sheet12!A11,Sheet7!I:K,3,0),"")</f>
        <v/>
      </c>
      <c r="L17" s="63"/>
      <c r="M17" s="63"/>
      <c r="N17" s="65" t="str">
        <f t="shared" ref="N17" si="8">CONCATENATE(B17,K17,L17)</f>
        <v/>
      </c>
      <c r="O17" s="51" t="str">
        <f>IFERROR(VLOOKUP(L17,選手番号!C:F,4,0),"")</f>
        <v/>
      </c>
      <c r="P17" s="52"/>
      <c r="Q17" s="52"/>
      <c r="R17" s="52"/>
      <c r="S17" s="53"/>
      <c r="T17" s="6"/>
      <c r="V17" s="97"/>
      <c r="W17" s="63"/>
      <c r="X17" s="57" t="str">
        <f>IFERROR(LOOKUP(V17,Sheet6!E:E,Sheet6!M:M),"")</f>
        <v/>
      </c>
      <c r="Y17" s="57"/>
      <c r="Z17" s="57"/>
      <c r="AA17" s="57"/>
      <c r="AB17" s="57"/>
      <c r="AC17" s="57"/>
      <c r="AD17" s="59" t="str">
        <f>IFERROR(VLOOKUP(Sheet12!C11,Sheet7!I:K,2,0),"")</f>
        <v/>
      </c>
      <c r="AE17" s="61" t="str">
        <f>IFERROR(VLOOKUP(Sheet12!C11,Sheet7!I:K,3,0),"")</f>
        <v/>
      </c>
      <c r="AF17" s="63"/>
      <c r="AG17" s="63"/>
      <c r="AH17" s="65" t="str">
        <f t="shared" ref="AH17" si="9">CONCATENATE(V17,AE17,AF17)</f>
        <v/>
      </c>
      <c r="AI17" s="51" t="str">
        <f>IFERROR(VLOOKUP(AF17,'チ-ム番号'!A:B,2,0),"")</f>
        <v/>
      </c>
      <c r="AJ17" s="52"/>
      <c r="AK17" s="52"/>
      <c r="AL17" s="52"/>
      <c r="AM17" s="53"/>
      <c r="AN17" s="6"/>
    </row>
    <row r="18" spans="2:40" ht="15.95" customHeight="1" x14ac:dyDescent="0.15">
      <c r="B18" s="97"/>
      <c r="C18" s="63"/>
      <c r="D18" s="57"/>
      <c r="E18" s="57"/>
      <c r="F18" s="57"/>
      <c r="G18" s="57"/>
      <c r="H18" s="57"/>
      <c r="I18" s="57"/>
      <c r="J18" s="86"/>
      <c r="K18" s="61"/>
      <c r="L18" s="63"/>
      <c r="M18" s="63"/>
      <c r="N18" s="87"/>
      <c r="O18" s="54"/>
      <c r="P18" s="55"/>
      <c r="Q18" s="55"/>
      <c r="R18" s="55"/>
      <c r="S18" s="56"/>
      <c r="T18" s="6"/>
      <c r="V18" s="97"/>
      <c r="W18" s="63"/>
      <c r="X18" s="57"/>
      <c r="Y18" s="57"/>
      <c r="Z18" s="57"/>
      <c r="AA18" s="57"/>
      <c r="AB18" s="57"/>
      <c r="AC18" s="57"/>
      <c r="AD18" s="86"/>
      <c r="AE18" s="61"/>
      <c r="AF18" s="63"/>
      <c r="AG18" s="63"/>
      <c r="AH18" s="87"/>
      <c r="AI18" s="54"/>
      <c r="AJ18" s="55"/>
      <c r="AK18" s="55"/>
      <c r="AL18" s="55"/>
      <c r="AM18" s="56"/>
      <c r="AN18" s="6"/>
    </row>
    <row r="19" spans="2:40" ht="15.95" customHeight="1" x14ac:dyDescent="0.15">
      <c r="B19" s="97"/>
      <c r="C19" s="63"/>
      <c r="D19" s="57" t="str">
        <f>IFERROR(LOOKUP('棄権届 (2)'!B19,Sheet6!E:E,Sheet6!M:M),"")</f>
        <v/>
      </c>
      <c r="E19" s="57"/>
      <c r="F19" s="57"/>
      <c r="G19" s="57"/>
      <c r="H19" s="57"/>
      <c r="I19" s="57"/>
      <c r="J19" s="59" t="str">
        <f>IFERROR(VLOOKUP(Sheet12!A13,Sheet7!I:K,2,0),"")</f>
        <v/>
      </c>
      <c r="K19" s="61" t="str">
        <f>IFERROR(VLOOKUP(Sheet12!A13,Sheet7!I:K,3,0),"")</f>
        <v/>
      </c>
      <c r="L19" s="63"/>
      <c r="M19" s="63"/>
      <c r="N19" s="65" t="str">
        <f t="shared" ref="N19" si="10">CONCATENATE(B19,K19,L19)</f>
        <v/>
      </c>
      <c r="O19" s="51" t="str">
        <f>IFERROR(VLOOKUP(L19,選手番号!C:F,4,0),"")</f>
        <v/>
      </c>
      <c r="P19" s="52"/>
      <c r="Q19" s="52"/>
      <c r="R19" s="52"/>
      <c r="S19" s="53"/>
      <c r="T19" s="6"/>
      <c r="V19" s="97"/>
      <c r="W19" s="63"/>
      <c r="X19" s="57" t="str">
        <f>IFERROR(LOOKUP(V19,Sheet6!E:E,Sheet6!M:M),"")</f>
        <v/>
      </c>
      <c r="Y19" s="57"/>
      <c r="Z19" s="57"/>
      <c r="AA19" s="57"/>
      <c r="AB19" s="57"/>
      <c r="AC19" s="57"/>
      <c r="AD19" s="59" t="str">
        <f>IFERROR(VLOOKUP(Sheet12!C13,Sheet7!I:K,2,0),"")</f>
        <v/>
      </c>
      <c r="AE19" s="61" t="str">
        <f>IFERROR(VLOOKUP(Sheet12!C13,Sheet7!I:K,3,0),"")</f>
        <v/>
      </c>
      <c r="AF19" s="63"/>
      <c r="AG19" s="63"/>
      <c r="AH19" s="65" t="str">
        <f t="shared" ref="AH19" si="11">CONCATENATE(V19,AE19,AF19)</f>
        <v/>
      </c>
      <c r="AI19" s="51" t="str">
        <f>IFERROR(VLOOKUP(AF19,'チ-ム番号'!A:B,2,0),"")</f>
        <v/>
      </c>
      <c r="AJ19" s="52"/>
      <c r="AK19" s="52"/>
      <c r="AL19" s="52"/>
      <c r="AM19" s="53"/>
      <c r="AN19" s="6"/>
    </row>
    <row r="20" spans="2:40" ht="15.95" customHeight="1" x14ac:dyDescent="0.15">
      <c r="B20" s="97"/>
      <c r="C20" s="63"/>
      <c r="D20" s="57"/>
      <c r="E20" s="57"/>
      <c r="F20" s="57"/>
      <c r="G20" s="57"/>
      <c r="H20" s="57"/>
      <c r="I20" s="57"/>
      <c r="J20" s="86"/>
      <c r="K20" s="61"/>
      <c r="L20" s="63"/>
      <c r="M20" s="63"/>
      <c r="N20" s="87"/>
      <c r="O20" s="54"/>
      <c r="P20" s="55"/>
      <c r="Q20" s="55"/>
      <c r="R20" s="55"/>
      <c r="S20" s="56"/>
      <c r="T20" s="6"/>
      <c r="V20" s="97"/>
      <c r="W20" s="63"/>
      <c r="X20" s="57"/>
      <c r="Y20" s="57"/>
      <c r="Z20" s="57"/>
      <c r="AA20" s="57"/>
      <c r="AB20" s="57"/>
      <c r="AC20" s="57"/>
      <c r="AD20" s="86"/>
      <c r="AE20" s="61"/>
      <c r="AF20" s="63"/>
      <c r="AG20" s="63"/>
      <c r="AH20" s="87"/>
      <c r="AI20" s="54"/>
      <c r="AJ20" s="55"/>
      <c r="AK20" s="55"/>
      <c r="AL20" s="55"/>
      <c r="AM20" s="56"/>
      <c r="AN20" s="6"/>
    </row>
    <row r="21" spans="2:40" ht="15.95" customHeight="1" x14ac:dyDescent="0.15">
      <c r="B21" s="97"/>
      <c r="C21" s="63"/>
      <c r="D21" s="57" t="str">
        <f>IFERROR(LOOKUP('棄権届 (2)'!B21,Sheet6!E:E,Sheet6!M:M),"")</f>
        <v/>
      </c>
      <c r="E21" s="57"/>
      <c r="F21" s="57"/>
      <c r="G21" s="57"/>
      <c r="H21" s="57"/>
      <c r="I21" s="57"/>
      <c r="J21" s="59" t="str">
        <f>IFERROR(VLOOKUP(Sheet12!A15,Sheet7!I:K,2,0),"")</f>
        <v/>
      </c>
      <c r="K21" s="61" t="str">
        <f>IFERROR(VLOOKUP(Sheet12!A15,Sheet7!I:K,3,0),"")</f>
        <v/>
      </c>
      <c r="L21" s="63"/>
      <c r="M21" s="63"/>
      <c r="N21" s="65" t="str">
        <f t="shared" ref="N21" si="12">CONCATENATE(B21,K21,L21)</f>
        <v/>
      </c>
      <c r="O21" s="51" t="str">
        <f>IFERROR(VLOOKUP(L21,選手番号!C:F,4,0),"")</f>
        <v/>
      </c>
      <c r="P21" s="52"/>
      <c r="Q21" s="52"/>
      <c r="R21" s="52"/>
      <c r="S21" s="53"/>
      <c r="T21" s="6"/>
      <c r="V21" s="97"/>
      <c r="W21" s="63"/>
      <c r="X21" s="57" t="str">
        <f>IFERROR(LOOKUP(V21,Sheet6!E:E,Sheet6!M:M),"")</f>
        <v/>
      </c>
      <c r="Y21" s="57"/>
      <c r="Z21" s="57"/>
      <c r="AA21" s="57"/>
      <c r="AB21" s="57"/>
      <c r="AC21" s="57"/>
      <c r="AD21" s="59" t="str">
        <f>IFERROR(VLOOKUP(Sheet12!C15,Sheet7!I:K,2,0),"")</f>
        <v/>
      </c>
      <c r="AE21" s="61" t="str">
        <f>IFERROR(VLOOKUP(Sheet12!C15,Sheet7!I:K,3,0),"")</f>
        <v/>
      </c>
      <c r="AF21" s="63"/>
      <c r="AG21" s="63"/>
      <c r="AH21" s="65" t="str">
        <f t="shared" ref="AH21" si="13">CONCATENATE(V21,AE21,AF21)</f>
        <v/>
      </c>
      <c r="AI21" s="51" t="str">
        <f>IFERROR(VLOOKUP(AF21,'チ-ム番号'!A:B,2,0),"")</f>
        <v/>
      </c>
      <c r="AJ21" s="52"/>
      <c r="AK21" s="52"/>
      <c r="AL21" s="52"/>
      <c r="AM21" s="53"/>
      <c r="AN21" s="6"/>
    </row>
    <row r="22" spans="2:40" ht="15.95" customHeight="1" x14ac:dyDescent="0.15">
      <c r="B22" s="97"/>
      <c r="C22" s="63"/>
      <c r="D22" s="57"/>
      <c r="E22" s="57"/>
      <c r="F22" s="57"/>
      <c r="G22" s="57"/>
      <c r="H22" s="57"/>
      <c r="I22" s="57"/>
      <c r="J22" s="86"/>
      <c r="K22" s="61"/>
      <c r="L22" s="63"/>
      <c r="M22" s="63"/>
      <c r="N22" s="87"/>
      <c r="O22" s="54"/>
      <c r="P22" s="55"/>
      <c r="Q22" s="55"/>
      <c r="R22" s="55"/>
      <c r="S22" s="56"/>
      <c r="T22" s="6"/>
      <c r="V22" s="97"/>
      <c r="W22" s="63"/>
      <c r="X22" s="57"/>
      <c r="Y22" s="57"/>
      <c r="Z22" s="57"/>
      <c r="AA22" s="57"/>
      <c r="AB22" s="57"/>
      <c r="AC22" s="57"/>
      <c r="AD22" s="86"/>
      <c r="AE22" s="61"/>
      <c r="AF22" s="63"/>
      <c r="AG22" s="63"/>
      <c r="AH22" s="87"/>
      <c r="AI22" s="54"/>
      <c r="AJ22" s="55"/>
      <c r="AK22" s="55"/>
      <c r="AL22" s="55"/>
      <c r="AM22" s="56"/>
      <c r="AN22" s="6"/>
    </row>
    <row r="23" spans="2:40" ht="15.95" customHeight="1" x14ac:dyDescent="0.15">
      <c r="B23" s="97"/>
      <c r="C23" s="63"/>
      <c r="D23" s="57" t="str">
        <f>IFERROR(LOOKUP('棄権届 (2)'!B23,Sheet6!E:E,Sheet6!M:M),"")</f>
        <v/>
      </c>
      <c r="E23" s="57"/>
      <c r="F23" s="57"/>
      <c r="G23" s="57"/>
      <c r="H23" s="57"/>
      <c r="I23" s="57"/>
      <c r="J23" s="59" t="str">
        <f>IFERROR(VLOOKUP(Sheet12!A17,Sheet7!I:K,2,0),"")</f>
        <v/>
      </c>
      <c r="K23" s="61" t="str">
        <f>IFERROR(VLOOKUP(Sheet12!A17,Sheet7!I:K,3,0),"")</f>
        <v/>
      </c>
      <c r="L23" s="63"/>
      <c r="M23" s="63"/>
      <c r="N23" s="65" t="str">
        <f t="shared" ref="N23" si="14">CONCATENATE(B23,K23,L23)</f>
        <v/>
      </c>
      <c r="O23" s="51" t="str">
        <f>IFERROR(VLOOKUP(L23,選手番号!C:F,4,0),"")</f>
        <v/>
      </c>
      <c r="P23" s="52"/>
      <c r="Q23" s="52"/>
      <c r="R23" s="52"/>
      <c r="S23" s="53"/>
      <c r="T23" s="6"/>
      <c r="V23" s="97"/>
      <c r="W23" s="63"/>
      <c r="X23" s="57" t="str">
        <f>IFERROR(LOOKUP(V23,Sheet6!E:E,Sheet6!M:M),"")</f>
        <v/>
      </c>
      <c r="Y23" s="57"/>
      <c r="Z23" s="57"/>
      <c r="AA23" s="57"/>
      <c r="AB23" s="57"/>
      <c r="AC23" s="57"/>
      <c r="AD23" s="59" t="str">
        <f>IFERROR(VLOOKUP(Sheet12!C17,Sheet7!I:K,2,0),"")</f>
        <v/>
      </c>
      <c r="AE23" s="61" t="str">
        <f>IFERROR(VLOOKUP(Sheet12!C17,Sheet7!I:K,3,0),"")</f>
        <v/>
      </c>
      <c r="AF23" s="63"/>
      <c r="AG23" s="63"/>
      <c r="AH23" s="65" t="str">
        <f t="shared" ref="AH23" si="15">CONCATENATE(V23,AE23,AF23)</f>
        <v/>
      </c>
      <c r="AI23" s="51" t="str">
        <f>IFERROR(VLOOKUP(AF23,'チ-ム番号'!A:B,2,0),"")</f>
        <v/>
      </c>
      <c r="AJ23" s="52"/>
      <c r="AK23" s="52"/>
      <c r="AL23" s="52"/>
      <c r="AM23" s="53"/>
      <c r="AN23" s="6"/>
    </row>
    <row r="24" spans="2:40" ht="15.95" customHeight="1" x14ac:dyDescent="0.15">
      <c r="B24" s="97"/>
      <c r="C24" s="63"/>
      <c r="D24" s="57"/>
      <c r="E24" s="57"/>
      <c r="F24" s="57"/>
      <c r="G24" s="57"/>
      <c r="H24" s="57"/>
      <c r="I24" s="57"/>
      <c r="J24" s="86"/>
      <c r="K24" s="61"/>
      <c r="L24" s="63"/>
      <c r="M24" s="63"/>
      <c r="N24" s="87"/>
      <c r="O24" s="54"/>
      <c r="P24" s="55"/>
      <c r="Q24" s="55"/>
      <c r="R24" s="55"/>
      <c r="S24" s="56"/>
      <c r="T24" s="6"/>
      <c r="V24" s="97"/>
      <c r="W24" s="63"/>
      <c r="X24" s="57"/>
      <c r="Y24" s="57"/>
      <c r="Z24" s="57"/>
      <c r="AA24" s="57"/>
      <c r="AB24" s="57"/>
      <c r="AC24" s="57"/>
      <c r="AD24" s="86"/>
      <c r="AE24" s="61"/>
      <c r="AF24" s="63"/>
      <c r="AG24" s="63"/>
      <c r="AH24" s="87"/>
      <c r="AI24" s="54"/>
      <c r="AJ24" s="55"/>
      <c r="AK24" s="55"/>
      <c r="AL24" s="55"/>
      <c r="AM24" s="56"/>
      <c r="AN24" s="6"/>
    </row>
    <row r="25" spans="2:40" ht="15.95" customHeight="1" x14ac:dyDescent="0.15">
      <c r="B25" s="97"/>
      <c r="C25" s="63"/>
      <c r="D25" s="57" t="str">
        <f>IFERROR(LOOKUP('棄権届 (2)'!B25,Sheet6!E:E,Sheet6!M:M),"")</f>
        <v/>
      </c>
      <c r="E25" s="57"/>
      <c r="F25" s="57"/>
      <c r="G25" s="57"/>
      <c r="H25" s="57"/>
      <c r="I25" s="57"/>
      <c r="J25" s="59" t="str">
        <f>IFERROR(VLOOKUP(Sheet12!A19,Sheet7!I:K,2,0),"")</f>
        <v/>
      </c>
      <c r="K25" s="61" t="str">
        <f>IFERROR(VLOOKUP(Sheet12!A19,Sheet7!I:K,3,0),"")</f>
        <v/>
      </c>
      <c r="L25" s="63"/>
      <c r="M25" s="63"/>
      <c r="N25" s="65" t="str">
        <f t="shared" ref="N25" si="16">CONCATENATE(B25,K25,L25)</f>
        <v/>
      </c>
      <c r="O25" s="51" t="str">
        <f>IFERROR(VLOOKUP(L25,選手番号!C:F,4,0),"")</f>
        <v/>
      </c>
      <c r="P25" s="52"/>
      <c r="Q25" s="52"/>
      <c r="R25" s="52"/>
      <c r="S25" s="53"/>
      <c r="T25" s="6"/>
      <c r="V25" s="97"/>
      <c r="W25" s="63"/>
      <c r="X25" s="57" t="str">
        <f>IFERROR(LOOKUP(V25,Sheet6!E:E,Sheet6!M:M),"")</f>
        <v/>
      </c>
      <c r="Y25" s="57"/>
      <c r="Z25" s="57"/>
      <c r="AA25" s="57"/>
      <c r="AB25" s="57"/>
      <c r="AC25" s="57"/>
      <c r="AD25" s="59" t="str">
        <f>IFERROR(VLOOKUP(Sheet12!C19,Sheet7!I:K,2,0),"")</f>
        <v/>
      </c>
      <c r="AE25" s="61" t="str">
        <f>IFERROR(VLOOKUP(Sheet12!C19,Sheet7!I:K,3,0),"")</f>
        <v/>
      </c>
      <c r="AF25" s="63"/>
      <c r="AG25" s="63"/>
      <c r="AH25" s="65" t="str">
        <f t="shared" ref="AH25" si="17">CONCATENATE(V25,AE25,AF25)</f>
        <v/>
      </c>
      <c r="AI25" s="51" t="str">
        <f>IFERROR(VLOOKUP(AF25,'チ-ム番号'!A:B,2,0),"")</f>
        <v/>
      </c>
      <c r="AJ25" s="52"/>
      <c r="AK25" s="52"/>
      <c r="AL25" s="52"/>
      <c r="AM25" s="53"/>
      <c r="AN25" s="6"/>
    </row>
    <row r="26" spans="2:40" ht="15.95" customHeight="1" x14ac:dyDescent="0.15">
      <c r="B26" s="97"/>
      <c r="C26" s="63"/>
      <c r="D26" s="57"/>
      <c r="E26" s="57"/>
      <c r="F26" s="57"/>
      <c r="G26" s="57"/>
      <c r="H26" s="57"/>
      <c r="I26" s="57"/>
      <c r="J26" s="86"/>
      <c r="K26" s="61"/>
      <c r="L26" s="63"/>
      <c r="M26" s="63"/>
      <c r="N26" s="87"/>
      <c r="O26" s="54"/>
      <c r="P26" s="55"/>
      <c r="Q26" s="55"/>
      <c r="R26" s="55"/>
      <c r="S26" s="56"/>
      <c r="T26" s="6"/>
      <c r="V26" s="97"/>
      <c r="W26" s="63"/>
      <c r="X26" s="57"/>
      <c r="Y26" s="57"/>
      <c r="Z26" s="57"/>
      <c r="AA26" s="57"/>
      <c r="AB26" s="57"/>
      <c r="AC26" s="57"/>
      <c r="AD26" s="86"/>
      <c r="AE26" s="61"/>
      <c r="AF26" s="63"/>
      <c r="AG26" s="63"/>
      <c r="AH26" s="87"/>
      <c r="AI26" s="54"/>
      <c r="AJ26" s="55"/>
      <c r="AK26" s="55"/>
      <c r="AL26" s="55"/>
      <c r="AM26" s="56"/>
      <c r="AN26" s="6"/>
    </row>
    <row r="27" spans="2:40" ht="15.95" customHeight="1" x14ac:dyDescent="0.15">
      <c r="B27" s="97"/>
      <c r="C27" s="63"/>
      <c r="D27" s="57" t="str">
        <f>IFERROR(LOOKUP('棄権届 (2)'!B27,Sheet6!E:E,Sheet6!M:M),"")</f>
        <v/>
      </c>
      <c r="E27" s="57"/>
      <c r="F27" s="57"/>
      <c r="G27" s="57"/>
      <c r="H27" s="57"/>
      <c r="I27" s="57"/>
      <c r="J27" s="59" t="str">
        <f>IFERROR(VLOOKUP(Sheet12!A21,Sheet7!I:K,2,0),"")</f>
        <v/>
      </c>
      <c r="K27" s="61" t="str">
        <f>IFERROR(VLOOKUP(Sheet12!A21,Sheet7!I:K,3,0),"")</f>
        <v/>
      </c>
      <c r="L27" s="63"/>
      <c r="M27" s="63"/>
      <c r="N27" s="65" t="str">
        <f t="shared" ref="N27" si="18">CONCATENATE(B27,K27,L27)</f>
        <v/>
      </c>
      <c r="O27" s="51" t="str">
        <f>IFERROR(VLOOKUP(L27,選手番号!C:F,4,0),"")</f>
        <v/>
      </c>
      <c r="P27" s="52"/>
      <c r="Q27" s="52"/>
      <c r="R27" s="52"/>
      <c r="S27" s="53"/>
      <c r="T27" s="6"/>
      <c r="V27" s="97"/>
      <c r="W27" s="63"/>
      <c r="X27" s="57" t="str">
        <f>IFERROR(LOOKUP(V27,Sheet6!E:E,Sheet6!M:M),"")</f>
        <v/>
      </c>
      <c r="Y27" s="57"/>
      <c r="Z27" s="57"/>
      <c r="AA27" s="57"/>
      <c r="AB27" s="57"/>
      <c r="AC27" s="57"/>
      <c r="AD27" s="59" t="str">
        <f>IFERROR(VLOOKUP(Sheet12!C21,Sheet7!I:K,2,0),"")</f>
        <v/>
      </c>
      <c r="AE27" s="61" t="str">
        <f>IFERROR(VLOOKUP(Sheet12!C21,Sheet7!I:K,3,0),"")</f>
        <v/>
      </c>
      <c r="AF27" s="63"/>
      <c r="AG27" s="63"/>
      <c r="AH27" s="65" t="str">
        <f t="shared" ref="AH27" si="19">CONCATENATE(V27,AE27,AF27)</f>
        <v/>
      </c>
      <c r="AI27" s="51" t="str">
        <f>IFERROR(VLOOKUP(AF27,'チ-ム番号'!A:B,2,0),"")</f>
        <v/>
      </c>
      <c r="AJ27" s="52"/>
      <c r="AK27" s="52"/>
      <c r="AL27" s="52"/>
      <c r="AM27" s="53"/>
      <c r="AN27" s="6"/>
    </row>
    <row r="28" spans="2:40" ht="15.95" customHeight="1" x14ac:dyDescent="0.15">
      <c r="B28" s="97"/>
      <c r="C28" s="63"/>
      <c r="D28" s="57"/>
      <c r="E28" s="57"/>
      <c r="F28" s="57"/>
      <c r="G28" s="57"/>
      <c r="H28" s="57"/>
      <c r="I28" s="57"/>
      <c r="J28" s="86"/>
      <c r="K28" s="61"/>
      <c r="L28" s="63"/>
      <c r="M28" s="63"/>
      <c r="N28" s="87"/>
      <c r="O28" s="54"/>
      <c r="P28" s="55"/>
      <c r="Q28" s="55"/>
      <c r="R28" s="55"/>
      <c r="S28" s="56"/>
      <c r="T28" s="6"/>
      <c r="V28" s="97"/>
      <c r="W28" s="63"/>
      <c r="X28" s="57"/>
      <c r="Y28" s="57"/>
      <c r="Z28" s="57"/>
      <c r="AA28" s="57"/>
      <c r="AB28" s="57"/>
      <c r="AC28" s="57"/>
      <c r="AD28" s="86"/>
      <c r="AE28" s="61"/>
      <c r="AF28" s="63"/>
      <c r="AG28" s="63"/>
      <c r="AH28" s="87"/>
      <c r="AI28" s="54"/>
      <c r="AJ28" s="55"/>
      <c r="AK28" s="55"/>
      <c r="AL28" s="55"/>
      <c r="AM28" s="56"/>
      <c r="AN28" s="6"/>
    </row>
    <row r="29" spans="2:40" ht="15.95" customHeight="1" x14ac:dyDescent="0.15">
      <c r="B29" s="97"/>
      <c r="C29" s="63"/>
      <c r="D29" s="57" t="str">
        <f>IFERROR(LOOKUP('棄権届 (2)'!B29,Sheet6!E:E,Sheet6!M:M),"")</f>
        <v/>
      </c>
      <c r="E29" s="57"/>
      <c r="F29" s="57"/>
      <c r="G29" s="57"/>
      <c r="H29" s="57"/>
      <c r="I29" s="57"/>
      <c r="J29" s="59" t="str">
        <f>IFERROR(VLOOKUP(Sheet12!A23,Sheet7!I:K,2,0),"")</f>
        <v/>
      </c>
      <c r="K29" s="61" t="str">
        <f>IFERROR(VLOOKUP(Sheet12!A23,Sheet7!I:K,3,0),"")</f>
        <v/>
      </c>
      <c r="L29" s="63"/>
      <c r="M29" s="63"/>
      <c r="N29" s="65" t="str">
        <f t="shared" ref="N29" si="20">CONCATENATE(B29,K29,L29)</f>
        <v/>
      </c>
      <c r="O29" s="51" t="str">
        <f>IFERROR(VLOOKUP(L29,選手番号!C:F,4,0),"")</f>
        <v/>
      </c>
      <c r="P29" s="52"/>
      <c r="Q29" s="52"/>
      <c r="R29" s="52"/>
      <c r="S29" s="53"/>
      <c r="T29" s="6"/>
      <c r="V29" s="97"/>
      <c r="W29" s="63"/>
      <c r="X29" s="57" t="str">
        <f>IFERROR(LOOKUP(V29,Sheet6!E:E,Sheet6!M:M),"")</f>
        <v/>
      </c>
      <c r="Y29" s="57"/>
      <c r="Z29" s="57"/>
      <c r="AA29" s="57"/>
      <c r="AB29" s="57"/>
      <c r="AC29" s="57"/>
      <c r="AD29" s="59" t="str">
        <f>IFERROR(VLOOKUP(Sheet12!C23,Sheet7!I:K,2,0),"")</f>
        <v/>
      </c>
      <c r="AE29" s="61" t="str">
        <f>IFERROR(VLOOKUP(Sheet12!C23,Sheet7!I:K,3,0),"")</f>
        <v/>
      </c>
      <c r="AF29" s="63"/>
      <c r="AG29" s="63"/>
      <c r="AH29" s="65" t="str">
        <f t="shared" ref="AH29" si="21">CONCATENATE(V29,AE29,AF29)</f>
        <v/>
      </c>
      <c r="AI29" s="51" t="str">
        <f>IFERROR(VLOOKUP(AF29,'チ-ム番号'!A:B,2,0),"")</f>
        <v/>
      </c>
      <c r="AJ29" s="52"/>
      <c r="AK29" s="52"/>
      <c r="AL29" s="52"/>
      <c r="AM29" s="53"/>
      <c r="AN29" s="6"/>
    </row>
    <row r="30" spans="2:40" ht="15.95" customHeight="1" thickBot="1" x14ac:dyDescent="0.2">
      <c r="B30" s="98"/>
      <c r="C30" s="64"/>
      <c r="D30" s="58"/>
      <c r="E30" s="58"/>
      <c r="F30" s="58"/>
      <c r="G30" s="58"/>
      <c r="H30" s="58"/>
      <c r="I30" s="58"/>
      <c r="J30" s="60"/>
      <c r="K30" s="62"/>
      <c r="L30" s="64"/>
      <c r="M30" s="64"/>
      <c r="N30" s="66"/>
      <c r="O30" s="67"/>
      <c r="P30" s="68"/>
      <c r="Q30" s="68"/>
      <c r="R30" s="68"/>
      <c r="S30" s="69"/>
      <c r="T30" s="6"/>
      <c r="V30" s="98"/>
      <c r="W30" s="64"/>
      <c r="X30" s="58"/>
      <c r="Y30" s="58"/>
      <c r="Z30" s="58"/>
      <c r="AA30" s="58"/>
      <c r="AB30" s="58"/>
      <c r="AC30" s="58"/>
      <c r="AD30" s="60"/>
      <c r="AE30" s="62"/>
      <c r="AF30" s="64"/>
      <c r="AG30" s="64"/>
      <c r="AH30" s="66"/>
      <c r="AI30" s="67"/>
      <c r="AJ30" s="68"/>
      <c r="AK30" s="68"/>
      <c r="AL30" s="68"/>
      <c r="AM30" s="69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9">
        <f>棄権届!H32</f>
        <v>0</v>
      </c>
      <c r="I32" s="100"/>
      <c r="J32" s="100"/>
      <c r="K32" s="100"/>
      <c r="L32" s="100"/>
      <c r="M32" s="100"/>
      <c r="N32" s="38"/>
      <c r="O32" s="74" t="s">
        <v>125</v>
      </c>
      <c r="P32" s="74"/>
      <c r="Q32" s="76" t="str">
        <f>IFERROR(VLOOKUP(L7,Sheet7!E:G,3,0),"")</f>
        <v/>
      </c>
      <c r="R32" s="76"/>
      <c r="S32" s="78" t="s">
        <v>123</v>
      </c>
      <c r="T32" s="8"/>
      <c r="V32" s="80" t="s">
        <v>1</v>
      </c>
      <c r="W32" s="81"/>
      <c r="X32" s="81"/>
      <c r="Y32" s="81"/>
      <c r="Z32" s="81"/>
      <c r="AA32" s="82"/>
      <c r="AB32" s="99">
        <f>棄権届!AB32</f>
        <v>0</v>
      </c>
      <c r="AC32" s="100"/>
      <c r="AD32" s="100"/>
      <c r="AE32" s="100"/>
      <c r="AF32" s="100"/>
      <c r="AG32" s="100"/>
      <c r="AH32" s="38"/>
      <c r="AI32" s="74" t="s">
        <v>125</v>
      </c>
      <c r="AJ32" s="74"/>
      <c r="AK32" s="76" t="str">
        <f>AI7</f>
        <v/>
      </c>
      <c r="AL32" s="76"/>
      <c r="AM32" s="78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101"/>
      <c r="I33" s="102"/>
      <c r="J33" s="102"/>
      <c r="K33" s="102"/>
      <c r="L33" s="102"/>
      <c r="M33" s="102"/>
      <c r="N33" s="39"/>
      <c r="O33" s="75"/>
      <c r="P33" s="75"/>
      <c r="Q33" s="77"/>
      <c r="R33" s="77"/>
      <c r="S33" s="79"/>
      <c r="T33" s="8"/>
      <c r="V33" s="83"/>
      <c r="W33" s="84"/>
      <c r="X33" s="84"/>
      <c r="Y33" s="84"/>
      <c r="Z33" s="84"/>
      <c r="AA33" s="85"/>
      <c r="AB33" s="101"/>
      <c r="AC33" s="102"/>
      <c r="AD33" s="102"/>
      <c r="AE33" s="102"/>
      <c r="AF33" s="102"/>
      <c r="AG33" s="102"/>
      <c r="AH33" s="39"/>
      <c r="AI33" s="75"/>
      <c r="AJ33" s="75"/>
      <c r="AK33" s="77"/>
      <c r="AL33" s="77"/>
      <c r="AM33" s="79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6"/>
      <c r="U36" s="50" t="s">
        <v>213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8" t="s">
        <v>205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9"/>
      <c r="U1" s="88" t="s">
        <v>206</v>
      </c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9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7"/>
      <c r="U4" s="90" t="s">
        <v>115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7"/>
    </row>
    <row r="5" spans="1:40" ht="14.25" thickBot="1" x14ac:dyDescent="0.2">
      <c r="T5" s="6"/>
      <c r="AN5" s="6"/>
    </row>
    <row r="6" spans="1:40" x14ac:dyDescent="0.15">
      <c r="B6" s="96" t="s">
        <v>117</v>
      </c>
      <c r="C6" s="94"/>
      <c r="D6" s="91" t="s">
        <v>118</v>
      </c>
      <c r="E6" s="92"/>
      <c r="F6" s="92"/>
      <c r="G6" s="92"/>
      <c r="H6" s="92"/>
      <c r="I6" s="92"/>
      <c r="J6" s="40" t="s">
        <v>0</v>
      </c>
      <c r="K6" s="46" t="s">
        <v>204</v>
      </c>
      <c r="L6" s="93" t="s">
        <v>172</v>
      </c>
      <c r="M6" s="94"/>
      <c r="N6" s="20"/>
      <c r="O6" s="91" t="s">
        <v>120</v>
      </c>
      <c r="P6" s="92"/>
      <c r="Q6" s="92"/>
      <c r="R6" s="92"/>
      <c r="S6" s="95"/>
      <c r="T6" s="6"/>
      <c r="V6" s="96" t="s">
        <v>117</v>
      </c>
      <c r="W6" s="94"/>
      <c r="X6" s="91" t="s">
        <v>118</v>
      </c>
      <c r="Y6" s="92"/>
      <c r="Z6" s="92"/>
      <c r="AA6" s="92"/>
      <c r="AB6" s="92"/>
      <c r="AC6" s="92"/>
      <c r="AD6" s="40" t="s">
        <v>0</v>
      </c>
      <c r="AE6" s="46" t="s">
        <v>204</v>
      </c>
      <c r="AF6" s="93" t="s">
        <v>207</v>
      </c>
      <c r="AG6" s="94"/>
      <c r="AH6" s="20"/>
      <c r="AI6" s="91" t="s">
        <v>120</v>
      </c>
      <c r="AJ6" s="92"/>
      <c r="AK6" s="92"/>
      <c r="AL6" s="92"/>
      <c r="AM6" s="95"/>
      <c r="AN6" s="6"/>
    </row>
    <row r="7" spans="1:40" ht="15.95" customHeight="1" x14ac:dyDescent="0.15">
      <c r="B7" s="97"/>
      <c r="C7" s="63"/>
      <c r="D7" s="57" t="str">
        <f>IFERROR(LOOKUP('棄権届 (3)'!B7,Sheet6!E:E,Sheet6!M:M),"")</f>
        <v/>
      </c>
      <c r="E7" s="57"/>
      <c r="F7" s="57"/>
      <c r="G7" s="57"/>
      <c r="H7" s="57"/>
      <c r="I7" s="57"/>
      <c r="J7" s="59" t="str">
        <f>IFERROR(VLOOKUP(Sheet12!A1,Sheet7!I:K,2,0),"")</f>
        <v/>
      </c>
      <c r="K7" s="61" t="str">
        <f>IFERROR(VLOOKUP(Sheet12!A1,Sheet7!I:K,3,0),"")</f>
        <v/>
      </c>
      <c r="L7" s="63"/>
      <c r="M7" s="63"/>
      <c r="N7" s="65" t="str">
        <f>CONCATENATE(B7,K7,L7)</f>
        <v/>
      </c>
      <c r="O7" s="51" t="str">
        <f>IFERROR(VLOOKUP(L7,選手番号!C:F,4,0),"")</f>
        <v/>
      </c>
      <c r="P7" s="52"/>
      <c r="Q7" s="52"/>
      <c r="R7" s="52"/>
      <c r="S7" s="53"/>
      <c r="T7" s="6"/>
      <c r="V7" s="97"/>
      <c r="W7" s="63"/>
      <c r="X7" s="57" t="str">
        <f>IFERROR(LOOKUP(V7,Sheet6!E:E,Sheet6!M:M),"")</f>
        <v/>
      </c>
      <c r="Y7" s="57"/>
      <c r="Z7" s="57"/>
      <c r="AA7" s="57"/>
      <c r="AB7" s="57"/>
      <c r="AC7" s="57"/>
      <c r="AD7" s="59" t="str">
        <f>IFERROR(VLOOKUP(Sheet12!C1,Sheet7!I:K,2,0),"")</f>
        <v/>
      </c>
      <c r="AE7" s="61" t="str">
        <f>IFERROR(VLOOKUP(Sheet12!C1,Sheet7!I:K,3,0),"")</f>
        <v/>
      </c>
      <c r="AF7" s="63"/>
      <c r="AG7" s="63"/>
      <c r="AH7" s="65" t="str">
        <f>CONCATENATE(V7,AE7,AF7)</f>
        <v/>
      </c>
      <c r="AI7" s="51" t="str">
        <f>IFERROR(VLOOKUP(AF7,'チ-ム番号'!A:B,2,0),"")</f>
        <v/>
      </c>
      <c r="AJ7" s="52"/>
      <c r="AK7" s="52"/>
      <c r="AL7" s="52"/>
      <c r="AM7" s="53"/>
      <c r="AN7" s="6"/>
    </row>
    <row r="8" spans="1:40" ht="15.95" customHeight="1" x14ac:dyDescent="0.15">
      <c r="B8" s="97"/>
      <c r="C8" s="63"/>
      <c r="D8" s="57"/>
      <c r="E8" s="57"/>
      <c r="F8" s="57"/>
      <c r="G8" s="57"/>
      <c r="H8" s="57"/>
      <c r="I8" s="57"/>
      <c r="J8" s="86"/>
      <c r="K8" s="61"/>
      <c r="L8" s="63"/>
      <c r="M8" s="63"/>
      <c r="N8" s="87"/>
      <c r="O8" s="54"/>
      <c r="P8" s="55"/>
      <c r="Q8" s="55"/>
      <c r="R8" s="55"/>
      <c r="S8" s="56"/>
      <c r="T8" s="6"/>
      <c r="V8" s="97"/>
      <c r="W8" s="63"/>
      <c r="X8" s="57"/>
      <c r="Y8" s="57"/>
      <c r="Z8" s="57"/>
      <c r="AA8" s="57"/>
      <c r="AB8" s="57"/>
      <c r="AC8" s="57"/>
      <c r="AD8" s="86"/>
      <c r="AE8" s="61"/>
      <c r="AF8" s="63"/>
      <c r="AG8" s="63"/>
      <c r="AH8" s="87"/>
      <c r="AI8" s="54"/>
      <c r="AJ8" s="55"/>
      <c r="AK8" s="55"/>
      <c r="AL8" s="55"/>
      <c r="AM8" s="56"/>
      <c r="AN8" s="6"/>
    </row>
    <row r="9" spans="1:40" ht="15.95" customHeight="1" x14ac:dyDescent="0.15">
      <c r="B9" s="97"/>
      <c r="C9" s="63"/>
      <c r="D9" s="57" t="str">
        <f>IFERROR(LOOKUP('棄権届 (3)'!B9,Sheet6!E:E,Sheet6!M:M),"")</f>
        <v/>
      </c>
      <c r="E9" s="57"/>
      <c r="F9" s="57"/>
      <c r="G9" s="57"/>
      <c r="H9" s="57"/>
      <c r="I9" s="57"/>
      <c r="J9" s="59" t="str">
        <f>IFERROR(VLOOKUP(Sheet12!A3,Sheet7!I:K,2,0),"")</f>
        <v/>
      </c>
      <c r="K9" s="61" t="str">
        <f>IFERROR(VLOOKUP(Sheet12!A3,Sheet7!I:K,3,0),"")</f>
        <v/>
      </c>
      <c r="L9" s="63"/>
      <c r="M9" s="63"/>
      <c r="N9" s="65" t="str">
        <f t="shared" ref="N9" si="0">CONCATENATE(B9,K9,L9)</f>
        <v/>
      </c>
      <c r="O9" s="51" t="str">
        <f>IFERROR(VLOOKUP(L9,選手番号!C:F,4,0),"")</f>
        <v/>
      </c>
      <c r="P9" s="52"/>
      <c r="Q9" s="52"/>
      <c r="R9" s="52"/>
      <c r="S9" s="53"/>
      <c r="T9" s="6"/>
      <c r="V9" s="97"/>
      <c r="W9" s="63"/>
      <c r="X9" s="57" t="str">
        <f>IFERROR(LOOKUP(V9,Sheet6!E:E,Sheet6!M:M),"")</f>
        <v/>
      </c>
      <c r="Y9" s="57"/>
      <c r="Z9" s="57"/>
      <c r="AA9" s="57"/>
      <c r="AB9" s="57"/>
      <c r="AC9" s="57"/>
      <c r="AD9" s="59" t="str">
        <f>IFERROR(VLOOKUP(Sheet12!C3,Sheet7!I:K,2,0),"")</f>
        <v/>
      </c>
      <c r="AE9" s="61" t="str">
        <f>IFERROR(VLOOKUP(Sheet12!C3,Sheet7!I:K,3,0),"")</f>
        <v/>
      </c>
      <c r="AF9" s="63"/>
      <c r="AG9" s="63"/>
      <c r="AH9" s="65" t="str">
        <f t="shared" ref="AH9" si="1">CONCATENATE(V9,AE9,AF9)</f>
        <v/>
      </c>
      <c r="AI9" s="51" t="str">
        <f>IFERROR(VLOOKUP(AF9,'チ-ム番号'!A:B,2,0),"")</f>
        <v/>
      </c>
      <c r="AJ9" s="52"/>
      <c r="AK9" s="52"/>
      <c r="AL9" s="52"/>
      <c r="AM9" s="53"/>
      <c r="AN9" s="6"/>
    </row>
    <row r="10" spans="1:40" ht="15.95" customHeight="1" x14ac:dyDescent="0.15">
      <c r="B10" s="97"/>
      <c r="C10" s="63"/>
      <c r="D10" s="57"/>
      <c r="E10" s="57"/>
      <c r="F10" s="57"/>
      <c r="G10" s="57"/>
      <c r="H10" s="57"/>
      <c r="I10" s="57"/>
      <c r="J10" s="86"/>
      <c r="K10" s="61"/>
      <c r="L10" s="63"/>
      <c r="M10" s="63"/>
      <c r="N10" s="87"/>
      <c r="O10" s="54"/>
      <c r="P10" s="55"/>
      <c r="Q10" s="55"/>
      <c r="R10" s="55"/>
      <c r="S10" s="56"/>
      <c r="T10" s="6"/>
      <c r="V10" s="97"/>
      <c r="W10" s="63"/>
      <c r="X10" s="57"/>
      <c r="Y10" s="57"/>
      <c r="Z10" s="57"/>
      <c r="AA10" s="57"/>
      <c r="AB10" s="57"/>
      <c r="AC10" s="57"/>
      <c r="AD10" s="86"/>
      <c r="AE10" s="61"/>
      <c r="AF10" s="63"/>
      <c r="AG10" s="63"/>
      <c r="AH10" s="87"/>
      <c r="AI10" s="54"/>
      <c r="AJ10" s="55"/>
      <c r="AK10" s="55"/>
      <c r="AL10" s="55"/>
      <c r="AM10" s="56"/>
      <c r="AN10" s="6"/>
    </row>
    <row r="11" spans="1:40" ht="15.95" customHeight="1" x14ac:dyDescent="0.15">
      <c r="B11" s="97"/>
      <c r="C11" s="63"/>
      <c r="D11" s="57" t="str">
        <f>IFERROR(LOOKUP('棄権届 (3)'!B11,Sheet6!E:E,Sheet6!M:M),"")</f>
        <v/>
      </c>
      <c r="E11" s="57"/>
      <c r="F11" s="57"/>
      <c r="G11" s="57"/>
      <c r="H11" s="57"/>
      <c r="I11" s="57"/>
      <c r="J11" s="59" t="str">
        <f>IFERROR(VLOOKUP(Sheet12!A5,Sheet7!I:K,2,0),"")</f>
        <v/>
      </c>
      <c r="K11" s="61" t="str">
        <f>IFERROR(VLOOKUP(Sheet12!A5,Sheet7!I:K,3,0),"")</f>
        <v/>
      </c>
      <c r="L11" s="63"/>
      <c r="M11" s="63"/>
      <c r="N11" s="65" t="str">
        <f t="shared" ref="N11" si="2">CONCATENATE(B11,K11,L11)</f>
        <v/>
      </c>
      <c r="O11" s="51" t="str">
        <f>IFERROR(VLOOKUP(L11,選手番号!C:F,4,0),"")</f>
        <v/>
      </c>
      <c r="P11" s="52"/>
      <c r="Q11" s="52"/>
      <c r="R11" s="52"/>
      <c r="S11" s="53"/>
      <c r="T11" s="6"/>
      <c r="V11" s="97"/>
      <c r="W11" s="63"/>
      <c r="X11" s="57" t="str">
        <f>IFERROR(LOOKUP(V11,Sheet6!E:E,Sheet6!M:M),"")</f>
        <v/>
      </c>
      <c r="Y11" s="57"/>
      <c r="Z11" s="57"/>
      <c r="AA11" s="57"/>
      <c r="AB11" s="57"/>
      <c r="AC11" s="57"/>
      <c r="AD11" s="59" t="str">
        <f>IFERROR(VLOOKUP(Sheet12!C5,Sheet7!I:K,2,0),"")</f>
        <v/>
      </c>
      <c r="AE11" s="61" t="str">
        <f>IFERROR(VLOOKUP(Sheet12!C5,Sheet7!I:K,3,0),"")</f>
        <v/>
      </c>
      <c r="AF11" s="63"/>
      <c r="AG11" s="63"/>
      <c r="AH11" s="65" t="str">
        <f t="shared" ref="AH11" si="3">CONCATENATE(V11,AE11,AF11)</f>
        <v/>
      </c>
      <c r="AI11" s="51" t="str">
        <f>IFERROR(VLOOKUP(AF11,'チ-ム番号'!A:B,2,0),"")</f>
        <v/>
      </c>
      <c r="AJ11" s="52"/>
      <c r="AK11" s="52"/>
      <c r="AL11" s="52"/>
      <c r="AM11" s="53"/>
      <c r="AN11" s="6"/>
    </row>
    <row r="12" spans="1:40" ht="15.95" customHeight="1" x14ac:dyDescent="0.15">
      <c r="B12" s="97"/>
      <c r="C12" s="63"/>
      <c r="D12" s="57"/>
      <c r="E12" s="57"/>
      <c r="F12" s="57"/>
      <c r="G12" s="57"/>
      <c r="H12" s="57"/>
      <c r="I12" s="57"/>
      <c r="J12" s="86"/>
      <c r="K12" s="61"/>
      <c r="L12" s="63"/>
      <c r="M12" s="63"/>
      <c r="N12" s="87"/>
      <c r="O12" s="54"/>
      <c r="P12" s="55"/>
      <c r="Q12" s="55"/>
      <c r="R12" s="55"/>
      <c r="S12" s="56"/>
      <c r="T12" s="6"/>
      <c r="V12" s="97"/>
      <c r="W12" s="63"/>
      <c r="X12" s="57"/>
      <c r="Y12" s="57"/>
      <c r="Z12" s="57"/>
      <c r="AA12" s="57"/>
      <c r="AB12" s="57"/>
      <c r="AC12" s="57"/>
      <c r="AD12" s="86"/>
      <c r="AE12" s="61"/>
      <c r="AF12" s="63"/>
      <c r="AG12" s="63"/>
      <c r="AH12" s="87"/>
      <c r="AI12" s="54"/>
      <c r="AJ12" s="55"/>
      <c r="AK12" s="55"/>
      <c r="AL12" s="55"/>
      <c r="AM12" s="56"/>
      <c r="AN12" s="6"/>
    </row>
    <row r="13" spans="1:40" ht="15.95" customHeight="1" x14ac:dyDescent="0.15">
      <c r="B13" s="97"/>
      <c r="C13" s="63"/>
      <c r="D13" s="57" t="str">
        <f>IFERROR(LOOKUP('棄権届 (3)'!B13,Sheet6!E:E,Sheet6!M:M),"")</f>
        <v/>
      </c>
      <c r="E13" s="57"/>
      <c r="F13" s="57"/>
      <c r="G13" s="57"/>
      <c r="H13" s="57"/>
      <c r="I13" s="57"/>
      <c r="J13" s="59" t="str">
        <f>IFERROR(VLOOKUP(Sheet12!A7,Sheet7!I:K,2,0),"")</f>
        <v/>
      </c>
      <c r="K13" s="61" t="str">
        <f>IFERROR(VLOOKUP(Sheet12!A7,Sheet7!I:K,3,0),"")</f>
        <v/>
      </c>
      <c r="L13" s="63"/>
      <c r="M13" s="63"/>
      <c r="N13" s="65" t="str">
        <f t="shared" ref="N13" si="4">CONCATENATE(B13,K13,L13)</f>
        <v/>
      </c>
      <c r="O13" s="51" t="str">
        <f>IFERROR(VLOOKUP(L13,選手番号!C:F,4,0),"")</f>
        <v/>
      </c>
      <c r="P13" s="52"/>
      <c r="Q13" s="52"/>
      <c r="R13" s="52"/>
      <c r="S13" s="53"/>
      <c r="T13" s="6"/>
      <c r="V13" s="97"/>
      <c r="W13" s="63"/>
      <c r="X13" s="57" t="str">
        <f>IFERROR(LOOKUP(V13,Sheet6!E:E,Sheet6!M:M),"")</f>
        <v/>
      </c>
      <c r="Y13" s="57"/>
      <c r="Z13" s="57"/>
      <c r="AA13" s="57"/>
      <c r="AB13" s="57"/>
      <c r="AC13" s="57"/>
      <c r="AD13" s="59" t="str">
        <f>IFERROR(VLOOKUP(Sheet12!C7,Sheet7!I:K,2,0),"")</f>
        <v/>
      </c>
      <c r="AE13" s="61" t="str">
        <f>IFERROR(VLOOKUP(Sheet12!C7,Sheet7!I:K,3,0),"")</f>
        <v/>
      </c>
      <c r="AF13" s="63"/>
      <c r="AG13" s="63"/>
      <c r="AH13" s="65" t="str">
        <f t="shared" ref="AH13" si="5">CONCATENATE(V13,AE13,AF13)</f>
        <v/>
      </c>
      <c r="AI13" s="51" t="str">
        <f>IFERROR(VLOOKUP(AF13,'チ-ム番号'!A:B,2,0),"")</f>
        <v/>
      </c>
      <c r="AJ13" s="52"/>
      <c r="AK13" s="52"/>
      <c r="AL13" s="52"/>
      <c r="AM13" s="53"/>
      <c r="AN13" s="6"/>
    </row>
    <row r="14" spans="1:40" ht="15.95" customHeight="1" x14ac:dyDescent="0.15">
      <c r="B14" s="97"/>
      <c r="C14" s="63"/>
      <c r="D14" s="57"/>
      <c r="E14" s="57"/>
      <c r="F14" s="57"/>
      <c r="G14" s="57"/>
      <c r="H14" s="57"/>
      <c r="I14" s="57"/>
      <c r="J14" s="86"/>
      <c r="K14" s="61"/>
      <c r="L14" s="63"/>
      <c r="M14" s="63"/>
      <c r="N14" s="87"/>
      <c r="O14" s="54"/>
      <c r="P14" s="55"/>
      <c r="Q14" s="55"/>
      <c r="R14" s="55"/>
      <c r="S14" s="56"/>
      <c r="T14" s="6"/>
      <c r="V14" s="97"/>
      <c r="W14" s="63"/>
      <c r="X14" s="57"/>
      <c r="Y14" s="57"/>
      <c r="Z14" s="57"/>
      <c r="AA14" s="57"/>
      <c r="AB14" s="57"/>
      <c r="AC14" s="57"/>
      <c r="AD14" s="86"/>
      <c r="AE14" s="61"/>
      <c r="AF14" s="63"/>
      <c r="AG14" s="63"/>
      <c r="AH14" s="87"/>
      <c r="AI14" s="54"/>
      <c r="AJ14" s="55"/>
      <c r="AK14" s="55"/>
      <c r="AL14" s="55"/>
      <c r="AM14" s="56"/>
      <c r="AN14" s="6"/>
    </row>
    <row r="15" spans="1:40" ht="15.95" customHeight="1" x14ac:dyDescent="0.15">
      <c r="B15" s="97"/>
      <c r="C15" s="63"/>
      <c r="D15" s="57" t="str">
        <f>IFERROR(LOOKUP('棄権届 (3)'!B15,Sheet6!E:E,Sheet6!M:M),"")</f>
        <v/>
      </c>
      <c r="E15" s="57"/>
      <c r="F15" s="57"/>
      <c r="G15" s="57"/>
      <c r="H15" s="57"/>
      <c r="I15" s="57"/>
      <c r="J15" s="59" t="str">
        <f>IFERROR(VLOOKUP(Sheet12!A9,Sheet7!I:K,2,0),"")</f>
        <v/>
      </c>
      <c r="K15" s="61" t="str">
        <f>IFERROR(VLOOKUP(Sheet12!A9,Sheet7!I:K,3,0),"")</f>
        <v/>
      </c>
      <c r="L15" s="63"/>
      <c r="M15" s="63"/>
      <c r="N15" s="65" t="str">
        <f t="shared" ref="N15" si="6">CONCATENATE(B15,K15,L15)</f>
        <v/>
      </c>
      <c r="O15" s="51" t="str">
        <f>IFERROR(VLOOKUP(L15,選手番号!C:F,4,0),"")</f>
        <v/>
      </c>
      <c r="P15" s="52"/>
      <c r="Q15" s="52"/>
      <c r="R15" s="52"/>
      <c r="S15" s="53"/>
      <c r="T15" s="6"/>
      <c r="V15" s="97"/>
      <c r="W15" s="63"/>
      <c r="X15" s="57" t="str">
        <f>IFERROR(LOOKUP(V15,Sheet6!E:E,Sheet6!M:M),"")</f>
        <v/>
      </c>
      <c r="Y15" s="57"/>
      <c r="Z15" s="57"/>
      <c r="AA15" s="57"/>
      <c r="AB15" s="57"/>
      <c r="AC15" s="57"/>
      <c r="AD15" s="59" t="str">
        <f>IFERROR(VLOOKUP(Sheet12!C9,Sheet7!I:K,2,0),"")</f>
        <v/>
      </c>
      <c r="AE15" s="61" t="str">
        <f>IFERROR(VLOOKUP(Sheet12!C9,Sheet7!I:K,3,0),"")</f>
        <v/>
      </c>
      <c r="AF15" s="63"/>
      <c r="AG15" s="63"/>
      <c r="AH15" s="65" t="str">
        <f t="shared" ref="AH15" si="7">CONCATENATE(V15,AE15,AF15)</f>
        <v/>
      </c>
      <c r="AI15" s="51" t="str">
        <f>IFERROR(VLOOKUP(AF15,'チ-ム番号'!A:B,2,0),"")</f>
        <v/>
      </c>
      <c r="AJ15" s="52"/>
      <c r="AK15" s="52"/>
      <c r="AL15" s="52"/>
      <c r="AM15" s="53"/>
      <c r="AN15" s="6"/>
    </row>
    <row r="16" spans="1:40" ht="15.95" customHeight="1" x14ac:dyDescent="0.15">
      <c r="B16" s="97"/>
      <c r="C16" s="63"/>
      <c r="D16" s="57"/>
      <c r="E16" s="57"/>
      <c r="F16" s="57"/>
      <c r="G16" s="57"/>
      <c r="H16" s="57"/>
      <c r="I16" s="57"/>
      <c r="J16" s="86"/>
      <c r="K16" s="61"/>
      <c r="L16" s="63"/>
      <c r="M16" s="63"/>
      <c r="N16" s="87"/>
      <c r="O16" s="54"/>
      <c r="P16" s="55"/>
      <c r="Q16" s="55"/>
      <c r="R16" s="55"/>
      <c r="S16" s="56"/>
      <c r="T16" s="6"/>
      <c r="V16" s="97"/>
      <c r="W16" s="63"/>
      <c r="X16" s="57"/>
      <c r="Y16" s="57"/>
      <c r="Z16" s="57"/>
      <c r="AA16" s="57"/>
      <c r="AB16" s="57"/>
      <c r="AC16" s="57"/>
      <c r="AD16" s="86"/>
      <c r="AE16" s="61"/>
      <c r="AF16" s="63"/>
      <c r="AG16" s="63"/>
      <c r="AH16" s="87"/>
      <c r="AI16" s="54"/>
      <c r="AJ16" s="55"/>
      <c r="AK16" s="55"/>
      <c r="AL16" s="55"/>
      <c r="AM16" s="56"/>
      <c r="AN16" s="6"/>
    </row>
    <row r="17" spans="2:40" ht="15.95" customHeight="1" x14ac:dyDescent="0.15">
      <c r="B17" s="97"/>
      <c r="C17" s="63"/>
      <c r="D17" s="57" t="str">
        <f>IFERROR(LOOKUP('棄権届 (3)'!B17,Sheet6!E:E,Sheet6!M:M),"")</f>
        <v/>
      </c>
      <c r="E17" s="57"/>
      <c r="F17" s="57"/>
      <c r="G17" s="57"/>
      <c r="H17" s="57"/>
      <c r="I17" s="57"/>
      <c r="J17" s="59" t="str">
        <f>IFERROR(VLOOKUP(Sheet12!A11,Sheet7!I:K,2,0),"")</f>
        <v/>
      </c>
      <c r="K17" s="61" t="str">
        <f>IFERROR(VLOOKUP(Sheet12!A11,Sheet7!I:K,3,0),"")</f>
        <v/>
      </c>
      <c r="L17" s="63"/>
      <c r="M17" s="63"/>
      <c r="N17" s="65" t="str">
        <f t="shared" ref="N17" si="8">CONCATENATE(B17,K17,L17)</f>
        <v/>
      </c>
      <c r="O17" s="51" t="str">
        <f>IFERROR(VLOOKUP(L17,選手番号!C:F,4,0),"")</f>
        <v/>
      </c>
      <c r="P17" s="52"/>
      <c r="Q17" s="52"/>
      <c r="R17" s="52"/>
      <c r="S17" s="53"/>
      <c r="T17" s="6"/>
      <c r="V17" s="97"/>
      <c r="W17" s="63"/>
      <c r="X17" s="57" t="str">
        <f>IFERROR(LOOKUP(V17,Sheet6!E:E,Sheet6!M:M),"")</f>
        <v/>
      </c>
      <c r="Y17" s="57"/>
      <c r="Z17" s="57"/>
      <c r="AA17" s="57"/>
      <c r="AB17" s="57"/>
      <c r="AC17" s="57"/>
      <c r="AD17" s="59" t="str">
        <f>IFERROR(VLOOKUP(Sheet12!C11,Sheet7!I:K,2,0),"")</f>
        <v/>
      </c>
      <c r="AE17" s="61" t="str">
        <f>IFERROR(VLOOKUP(Sheet12!C11,Sheet7!I:K,3,0),"")</f>
        <v/>
      </c>
      <c r="AF17" s="63"/>
      <c r="AG17" s="63"/>
      <c r="AH17" s="65" t="str">
        <f t="shared" ref="AH17" si="9">CONCATENATE(V17,AE17,AF17)</f>
        <v/>
      </c>
      <c r="AI17" s="51" t="str">
        <f>IFERROR(VLOOKUP(AF17,'チ-ム番号'!A:B,2,0),"")</f>
        <v/>
      </c>
      <c r="AJ17" s="52"/>
      <c r="AK17" s="52"/>
      <c r="AL17" s="52"/>
      <c r="AM17" s="53"/>
      <c r="AN17" s="6"/>
    </row>
    <row r="18" spans="2:40" ht="15.95" customHeight="1" x14ac:dyDescent="0.15">
      <c r="B18" s="97"/>
      <c r="C18" s="63"/>
      <c r="D18" s="57"/>
      <c r="E18" s="57"/>
      <c r="F18" s="57"/>
      <c r="G18" s="57"/>
      <c r="H18" s="57"/>
      <c r="I18" s="57"/>
      <c r="J18" s="86"/>
      <c r="K18" s="61"/>
      <c r="L18" s="63"/>
      <c r="M18" s="63"/>
      <c r="N18" s="87"/>
      <c r="O18" s="54"/>
      <c r="P18" s="55"/>
      <c r="Q18" s="55"/>
      <c r="R18" s="55"/>
      <c r="S18" s="56"/>
      <c r="T18" s="6"/>
      <c r="V18" s="97"/>
      <c r="W18" s="63"/>
      <c r="X18" s="57"/>
      <c r="Y18" s="57"/>
      <c r="Z18" s="57"/>
      <c r="AA18" s="57"/>
      <c r="AB18" s="57"/>
      <c r="AC18" s="57"/>
      <c r="AD18" s="86"/>
      <c r="AE18" s="61"/>
      <c r="AF18" s="63"/>
      <c r="AG18" s="63"/>
      <c r="AH18" s="87"/>
      <c r="AI18" s="54"/>
      <c r="AJ18" s="55"/>
      <c r="AK18" s="55"/>
      <c r="AL18" s="55"/>
      <c r="AM18" s="56"/>
      <c r="AN18" s="6"/>
    </row>
    <row r="19" spans="2:40" ht="15.95" customHeight="1" x14ac:dyDescent="0.15">
      <c r="B19" s="97"/>
      <c r="C19" s="63"/>
      <c r="D19" s="57" t="str">
        <f>IFERROR(LOOKUP('棄権届 (3)'!B19,Sheet6!E:E,Sheet6!M:M),"")</f>
        <v/>
      </c>
      <c r="E19" s="57"/>
      <c r="F19" s="57"/>
      <c r="G19" s="57"/>
      <c r="H19" s="57"/>
      <c r="I19" s="57"/>
      <c r="J19" s="59" t="str">
        <f>IFERROR(VLOOKUP(Sheet12!A13,Sheet7!I:K,2,0),"")</f>
        <v/>
      </c>
      <c r="K19" s="61" t="str">
        <f>IFERROR(VLOOKUP(Sheet12!A13,Sheet7!I:K,3,0),"")</f>
        <v/>
      </c>
      <c r="L19" s="63"/>
      <c r="M19" s="63"/>
      <c r="N19" s="65" t="str">
        <f t="shared" ref="N19" si="10">CONCATENATE(B19,K19,L19)</f>
        <v/>
      </c>
      <c r="O19" s="51" t="str">
        <f>IFERROR(VLOOKUP(L19,選手番号!C:F,4,0),"")</f>
        <v/>
      </c>
      <c r="P19" s="52"/>
      <c r="Q19" s="52"/>
      <c r="R19" s="52"/>
      <c r="S19" s="53"/>
      <c r="T19" s="6"/>
      <c r="V19" s="97"/>
      <c r="W19" s="63"/>
      <c r="X19" s="57" t="str">
        <f>IFERROR(LOOKUP(V19,Sheet6!E:E,Sheet6!M:M),"")</f>
        <v/>
      </c>
      <c r="Y19" s="57"/>
      <c r="Z19" s="57"/>
      <c r="AA19" s="57"/>
      <c r="AB19" s="57"/>
      <c r="AC19" s="57"/>
      <c r="AD19" s="59" t="str">
        <f>IFERROR(VLOOKUP(Sheet12!C13,Sheet7!I:K,2,0),"")</f>
        <v/>
      </c>
      <c r="AE19" s="61" t="str">
        <f>IFERROR(VLOOKUP(Sheet12!C13,Sheet7!I:K,3,0),"")</f>
        <v/>
      </c>
      <c r="AF19" s="63"/>
      <c r="AG19" s="63"/>
      <c r="AH19" s="65" t="str">
        <f t="shared" ref="AH19" si="11">CONCATENATE(V19,AE19,AF19)</f>
        <v/>
      </c>
      <c r="AI19" s="51" t="str">
        <f>IFERROR(VLOOKUP(AF19,'チ-ム番号'!A:B,2,0),"")</f>
        <v/>
      </c>
      <c r="AJ19" s="52"/>
      <c r="AK19" s="52"/>
      <c r="AL19" s="52"/>
      <c r="AM19" s="53"/>
      <c r="AN19" s="6"/>
    </row>
    <row r="20" spans="2:40" ht="15.95" customHeight="1" x14ac:dyDescent="0.15">
      <c r="B20" s="97"/>
      <c r="C20" s="63"/>
      <c r="D20" s="57"/>
      <c r="E20" s="57"/>
      <c r="F20" s="57"/>
      <c r="G20" s="57"/>
      <c r="H20" s="57"/>
      <c r="I20" s="57"/>
      <c r="J20" s="86"/>
      <c r="K20" s="61"/>
      <c r="L20" s="63"/>
      <c r="M20" s="63"/>
      <c r="N20" s="87"/>
      <c r="O20" s="54"/>
      <c r="P20" s="55"/>
      <c r="Q20" s="55"/>
      <c r="R20" s="55"/>
      <c r="S20" s="56"/>
      <c r="T20" s="6"/>
      <c r="V20" s="97"/>
      <c r="W20" s="63"/>
      <c r="X20" s="57"/>
      <c r="Y20" s="57"/>
      <c r="Z20" s="57"/>
      <c r="AA20" s="57"/>
      <c r="AB20" s="57"/>
      <c r="AC20" s="57"/>
      <c r="AD20" s="86"/>
      <c r="AE20" s="61"/>
      <c r="AF20" s="63"/>
      <c r="AG20" s="63"/>
      <c r="AH20" s="87"/>
      <c r="AI20" s="54"/>
      <c r="AJ20" s="55"/>
      <c r="AK20" s="55"/>
      <c r="AL20" s="55"/>
      <c r="AM20" s="56"/>
      <c r="AN20" s="6"/>
    </row>
    <row r="21" spans="2:40" ht="15.95" customHeight="1" x14ac:dyDescent="0.15">
      <c r="B21" s="97"/>
      <c r="C21" s="63"/>
      <c r="D21" s="57" t="str">
        <f>IFERROR(LOOKUP('棄権届 (3)'!B21,Sheet6!E:E,Sheet6!M:M),"")</f>
        <v/>
      </c>
      <c r="E21" s="57"/>
      <c r="F21" s="57"/>
      <c r="G21" s="57"/>
      <c r="H21" s="57"/>
      <c r="I21" s="57"/>
      <c r="J21" s="59" t="str">
        <f>IFERROR(VLOOKUP(Sheet12!A15,Sheet7!I:K,2,0),"")</f>
        <v/>
      </c>
      <c r="K21" s="61" t="str">
        <f>IFERROR(VLOOKUP(Sheet12!A15,Sheet7!I:K,3,0),"")</f>
        <v/>
      </c>
      <c r="L21" s="63"/>
      <c r="M21" s="63"/>
      <c r="N21" s="65" t="str">
        <f t="shared" ref="N21" si="12">CONCATENATE(B21,K21,L21)</f>
        <v/>
      </c>
      <c r="O21" s="51" t="str">
        <f>IFERROR(VLOOKUP(L21,選手番号!C:F,4,0),"")</f>
        <v/>
      </c>
      <c r="P21" s="52"/>
      <c r="Q21" s="52"/>
      <c r="R21" s="52"/>
      <c r="S21" s="53"/>
      <c r="T21" s="6"/>
      <c r="V21" s="97"/>
      <c r="W21" s="63"/>
      <c r="X21" s="57" t="str">
        <f>IFERROR(LOOKUP(V21,Sheet6!E:E,Sheet6!M:M),"")</f>
        <v/>
      </c>
      <c r="Y21" s="57"/>
      <c r="Z21" s="57"/>
      <c r="AA21" s="57"/>
      <c r="AB21" s="57"/>
      <c r="AC21" s="57"/>
      <c r="AD21" s="59" t="str">
        <f>IFERROR(VLOOKUP(Sheet12!C15,Sheet7!I:K,2,0),"")</f>
        <v/>
      </c>
      <c r="AE21" s="61" t="str">
        <f>IFERROR(VLOOKUP(Sheet12!C15,Sheet7!I:K,3,0),"")</f>
        <v/>
      </c>
      <c r="AF21" s="63"/>
      <c r="AG21" s="63"/>
      <c r="AH21" s="65" t="str">
        <f t="shared" ref="AH21" si="13">CONCATENATE(V21,AE21,AF21)</f>
        <v/>
      </c>
      <c r="AI21" s="51" t="str">
        <f>IFERROR(VLOOKUP(AF21,'チ-ム番号'!A:B,2,0),"")</f>
        <v/>
      </c>
      <c r="AJ21" s="52"/>
      <c r="AK21" s="52"/>
      <c r="AL21" s="52"/>
      <c r="AM21" s="53"/>
      <c r="AN21" s="6"/>
    </row>
    <row r="22" spans="2:40" ht="15.95" customHeight="1" x14ac:dyDescent="0.15">
      <c r="B22" s="97"/>
      <c r="C22" s="63"/>
      <c r="D22" s="57"/>
      <c r="E22" s="57"/>
      <c r="F22" s="57"/>
      <c r="G22" s="57"/>
      <c r="H22" s="57"/>
      <c r="I22" s="57"/>
      <c r="J22" s="86"/>
      <c r="K22" s="61"/>
      <c r="L22" s="63"/>
      <c r="M22" s="63"/>
      <c r="N22" s="87"/>
      <c r="O22" s="54"/>
      <c r="P22" s="55"/>
      <c r="Q22" s="55"/>
      <c r="R22" s="55"/>
      <c r="S22" s="56"/>
      <c r="T22" s="6"/>
      <c r="V22" s="97"/>
      <c r="W22" s="63"/>
      <c r="X22" s="57"/>
      <c r="Y22" s="57"/>
      <c r="Z22" s="57"/>
      <c r="AA22" s="57"/>
      <c r="AB22" s="57"/>
      <c r="AC22" s="57"/>
      <c r="AD22" s="86"/>
      <c r="AE22" s="61"/>
      <c r="AF22" s="63"/>
      <c r="AG22" s="63"/>
      <c r="AH22" s="87"/>
      <c r="AI22" s="54"/>
      <c r="AJ22" s="55"/>
      <c r="AK22" s="55"/>
      <c r="AL22" s="55"/>
      <c r="AM22" s="56"/>
      <c r="AN22" s="6"/>
    </row>
    <row r="23" spans="2:40" ht="15.95" customHeight="1" x14ac:dyDescent="0.15">
      <c r="B23" s="97"/>
      <c r="C23" s="63"/>
      <c r="D23" s="57" t="str">
        <f>IFERROR(LOOKUP('棄権届 (3)'!B23,Sheet6!E:E,Sheet6!M:M),"")</f>
        <v/>
      </c>
      <c r="E23" s="57"/>
      <c r="F23" s="57"/>
      <c r="G23" s="57"/>
      <c r="H23" s="57"/>
      <c r="I23" s="57"/>
      <c r="J23" s="59" t="str">
        <f>IFERROR(VLOOKUP(Sheet12!A17,Sheet7!I:K,2,0),"")</f>
        <v/>
      </c>
      <c r="K23" s="61" t="str">
        <f>IFERROR(VLOOKUP(Sheet12!A17,Sheet7!I:K,3,0),"")</f>
        <v/>
      </c>
      <c r="L23" s="63"/>
      <c r="M23" s="63"/>
      <c r="N23" s="65" t="str">
        <f t="shared" ref="N23" si="14">CONCATENATE(B23,K23,L23)</f>
        <v/>
      </c>
      <c r="O23" s="51" t="str">
        <f>IFERROR(VLOOKUP(L23,選手番号!C:F,4,0),"")</f>
        <v/>
      </c>
      <c r="P23" s="52"/>
      <c r="Q23" s="52"/>
      <c r="R23" s="52"/>
      <c r="S23" s="53"/>
      <c r="T23" s="6"/>
      <c r="V23" s="97"/>
      <c r="W23" s="63"/>
      <c r="X23" s="57" t="str">
        <f>IFERROR(LOOKUP(V23,Sheet6!E:E,Sheet6!M:M),"")</f>
        <v/>
      </c>
      <c r="Y23" s="57"/>
      <c r="Z23" s="57"/>
      <c r="AA23" s="57"/>
      <c r="AB23" s="57"/>
      <c r="AC23" s="57"/>
      <c r="AD23" s="59" t="str">
        <f>IFERROR(VLOOKUP(Sheet12!C17,Sheet7!I:K,2,0),"")</f>
        <v/>
      </c>
      <c r="AE23" s="61" t="str">
        <f>IFERROR(VLOOKUP(Sheet12!C17,Sheet7!I:K,3,0),"")</f>
        <v/>
      </c>
      <c r="AF23" s="63"/>
      <c r="AG23" s="63"/>
      <c r="AH23" s="65" t="str">
        <f t="shared" ref="AH23" si="15">CONCATENATE(V23,AE23,AF23)</f>
        <v/>
      </c>
      <c r="AI23" s="51" t="str">
        <f>IFERROR(VLOOKUP(AF23,'チ-ム番号'!A:B,2,0),"")</f>
        <v/>
      </c>
      <c r="AJ23" s="52"/>
      <c r="AK23" s="52"/>
      <c r="AL23" s="52"/>
      <c r="AM23" s="53"/>
      <c r="AN23" s="6"/>
    </row>
    <row r="24" spans="2:40" ht="15.95" customHeight="1" x14ac:dyDescent="0.15">
      <c r="B24" s="97"/>
      <c r="C24" s="63"/>
      <c r="D24" s="57"/>
      <c r="E24" s="57"/>
      <c r="F24" s="57"/>
      <c r="G24" s="57"/>
      <c r="H24" s="57"/>
      <c r="I24" s="57"/>
      <c r="J24" s="86"/>
      <c r="K24" s="61"/>
      <c r="L24" s="63"/>
      <c r="M24" s="63"/>
      <c r="N24" s="87"/>
      <c r="O24" s="54"/>
      <c r="P24" s="55"/>
      <c r="Q24" s="55"/>
      <c r="R24" s="55"/>
      <c r="S24" s="56"/>
      <c r="T24" s="6"/>
      <c r="V24" s="97"/>
      <c r="W24" s="63"/>
      <c r="X24" s="57"/>
      <c r="Y24" s="57"/>
      <c r="Z24" s="57"/>
      <c r="AA24" s="57"/>
      <c r="AB24" s="57"/>
      <c r="AC24" s="57"/>
      <c r="AD24" s="86"/>
      <c r="AE24" s="61"/>
      <c r="AF24" s="63"/>
      <c r="AG24" s="63"/>
      <c r="AH24" s="87"/>
      <c r="AI24" s="54"/>
      <c r="AJ24" s="55"/>
      <c r="AK24" s="55"/>
      <c r="AL24" s="55"/>
      <c r="AM24" s="56"/>
      <c r="AN24" s="6"/>
    </row>
    <row r="25" spans="2:40" ht="15.95" customHeight="1" x14ac:dyDescent="0.15">
      <c r="B25" s="97"/>
      <c r="C25" s="63"/>
      <c r="D25" s="57" t="str">
        <f>IFERROR(LOOKUP('棄権届 (3)'!B25,Sheet6!E:E,Sheet6!M:M),"")</f>
        <v/>
      </c>
      <c r="E25" s="57"/>
      <c r="F25" s="57"/>
      <c r="G25" s="57"/>
      <c r="H25" s="57"/>
      <c r="I25" s="57"/>
      <c r="J25" s="59" t="str">
        <f>IFERROR(VLOOKUP(Sheet12!A19,Sheet7!I:K,2,0),"")</f>
        <v/>
      </c>
      <c r="K25" s="61" t="str">
        <f>IFERROR(VLOOKUP(Sheet12!A19,Sheet7!I:K,3,0),"")</f>
        <v/>
      </c>
      <c r="L25" s="63"/>
      <c r="M25" s="63"/>
      <c r="N25" s="65" t="str">
        <f t="shared" ref="N25" si="16">CONCATENATE(B25,K25,L25)</f>
        <v/>
      </c>
      <c r="O25" s="51" t="str">
        <f>IFERROR(VLOOKUP(L25,選手番号!C:F,4,0),"")</f>
        <v/>
      </c>
      <c r="P25" s="52"/>
      <c r="Q25" s="52"/>
      <c r="R25" s="52"/>
      <c r="S25" s="53"/>
      <c r="T25" s="6"/>
      <c r="V25" s="97"/>
      <c r="W25" s="63"/>
      <c r="X25" s="57" t="str">
        <f>IFERROR(LOOKUP(V25,Sheet6!E:E,Sheet6!M:M),"")</f>
        <v/>
      </c>
      <c r="Y25" s="57"/>
      <c r="Z25" s="57"/>
      <c r="AA25" s="57"/>
      <c r="AB25" s="57"/>
      <c r="AC25" s="57"/>
      <c r="AD25" s="59" t="str">
        <f>IFERROR(VLOOKUP(Sheet12!C19,Sheet7!I:K,2,0),"")</f>
        <v/>
      </c>
      <c r="AE25" s="61" t="str">
        <f>IFERROR(VLOOKUP(Sheet12!C19,Sheet7!I:K,3,0),"")</f>
        <v/>
      </c>
      <c r="AF25" s="63"/>
      <c r="AG25" s="63"/>
      <c r="AH25" s="65" t="str">
        <f t="shared" ref="AH25" si="17">CONCATENATE(V25,AE25,AF25)</f>
        <v/>
      </c>
      <c r="AI25" s="51" t="str">
        <f>IFERROR(VLOOKUP(AF25,'チ-ム番号'!A:B,2,0),"")</f>
        <v/>
      </c>
      <c r="AJ25" s="52"/>
      <c r="AK25" s="52"/>
      <c r="AL25" s="52"/>
      <c r="AM25" s="53"/>
      <c r="AN25" s="6"/>
    </row>
    <row r="26" spans="2:40" ht="15.95" customHeight="1" x14ac:dyDescent="0.15">
      <c r="B26" s="97"/>
      <c r="C26" s="63"/>
      <c r="D26" s="57"/>
      <c r="E26" s="57"/>
      <c r="F26" s="57"/>
      <c r="G26" s="57"/>
      <c r="H26" s="57"/>
      <c r="I26" s="57"/>
      <c r="J26" s="86"/>
      <c r="K26" s="61"/>
      <c r="L26" s="63"/>
      <c r="M26" s="63"/>
      <c r="N26" s="87"/>
      <c r="O26" s="54"/>
      <c r="P26" s="55"/>
      <c r="Q26" s="55"/>
      <c r="R26" s="55"/>
      <c r="S26" s="56"/>
      <c r="T26" s="6"/>
      <c r="V26" s="97"/>
      <c r="W26" s="63"/>
      <c r="X26" s="57"/>
      <c r="Y26" s="57"/>
      <c r="Z26" s="57"/>
      <c r="AA26" s="57"/>
      <c r="AB26" s="57"/>
      <c r="AC26" s="57"/>
      <c r="AD26" s="86"/>
      <c r="AE26" s="61"/>
      <c r="AF26" s="63"/>
      <c r="AG26" s="63"/>
      <c r="AH26" s="87"/>
      <c r="AI26" s="54"/>
      <c r="AJ26" s="55"/>
      <c r="AK26" s="55"/>
      <c r="AL26" s="55"/>
      <c r="AM26" s="56"/>
      <c r="AN26" s="6"/>
    </row>
    <row r="27" spans="2:40" ht="15.95" customHeight="1" x14ac:dyDescent="0.15">
      <c r="B27" s="97"/>
      <c r="C27" s="63"/>
      <c r="D27" s="57" t="str">
        <f>IFERROR(LOOKUP('棄権届 (3)'!B27,Sheet6!E:E,Sheet6!M:M),"")</f>
        <v/>
      </c>
      <c r="E27" s="57"/>
      <c r="F27" s="57"/>
      <c r="G27" s="57"/>
      <c r="H27" s="57"/>
      <c r="I27" s="57"/>
      <c r="J27" s="59" t="str">
        <f>IFERROR(VLOOKUP(Sheet12!A21,Sheet7!I:K,2,0),"")</f>
        <v/>
      </c>
      <c r="K27" s="61" t="str">
        <f>IFERROR(VLOOKUP(Sheet12!A21,Sheet7!I:K,3,0),"")</f>
        <v/>
      </c>
      <c r="L27" s="63"/>
      <c r="M27" s="63"/>
      <c r="N27" s="65" t="str">
        <f t="shared" ref="N27" si="18">CONCATENATE(B27,K27,L27)</f>
        <v/>
      </c>
      <c r="O27" s="51" t="str">
        <f>IFERROR(VLOOKUP(L27,選手番号!C:F,4,0),"")</f>
        <v/>
      </c>
      <c r="P27" s="52"/>
      <c r="Q27" s="52"/>
      <c r="R27" s="52"/>
      <c r="S27" s="53"/>
      <c r="T27" s="6"/>
      <c r="V27" s="97"/>
      <c r="W27" s="63"/>
      <c r="X27" s="57" t="str">
        <f>IFERROR(LOOKUP(V27,Sheet6!E:E,Sheet6!M:M),"")</f>
        <v/>
      </c>
      <c r="Y27" s="57"/>
      <c r="Z27" s="57"/>
      <c r="AA27" s="57"/>
      <c r="AB27" s="57"/>
      <c r="AC27" s="57"/>
      <c r="AD27" s="59" t="str">
        <f>IFERROR(VLOOKUP(Sheet12!C21,Sheet7!I:K,2,0),"")</f>
        <v/>
      </c>
      <c r="AE27" s="61" t="str">
        <f>IFERROR(VLOOKUP(Sheet12!C21,Sheet7!I:K,3,0),"")</f>
        <v/>
      </c>
      <c r="AF27" s="63"/>
      <c r="AG27" s="63"/>
      <c r="AH27" s="65" t="str">
        <f t="shared" ref="AH27" si="19">CONCATENATE(V27,AE27,AF27)</f>
        <v/>
      </c>
      <c r="AI27" s="51" t="str">
        <f>IFERROR(VLOOKUP(AF27,'チ-ム番号'!A:B,2,0),"")</f>
        <v/>
      </c>
      <c r="AJ27" s="52"/>
      <c r="AK27" s="52"/>
      <c r="AL27" s="52"/>
      <c r="AM27" s="53"/>
      <c r="AN27" s="6"/>
    </row>
    <row r="28" spans="2:40" ht="15.95" customHeight="1" x14ac:dyDescent="0.15">
      <c r="B28" s="97"/>
      <c r="C28" s="63"/>
      <c r="D28" s="57"/>
      <c r="E28" s="57"/>
      <c r="F28" s="57"/>
      <c r="G28" s="57"/>
      <c r="H28" s="57"/>
      <c r="I28" s="57"/>
      <c r="J28" s="86"/>
      <c r="K28" s="61"/>
      <c r="L28" s="63"/>
      <c r="M28" s="63"/>
      <c r="N28" s="87"/>
      <c r="O28" s="54"/>
      <c r="P28" s="55"/>
      <c r="Q28" s="55"/>
      <c r="R28" s="55"/>
      <c r="S28" s="56"/>
      <c r="T28" s="6"/>
      <c r="V28" s="97"/>
      <c r="W28" s="63"/>
      <c r="X28" s="57"/>
      <c r="Y28" s="57"/>
      <c r="Z28" s="57"/>
      <c r="AA28" s="57"/>
      <c r="AB28" s="57"/>
      <c r="AC28" s="57"/>
      <c r="AD28" s="86"/>
      <c r="AE28" s="61"/>
      <c r="AF28" s="63"/>
      <c r="AG28" s="63"/>
      <c r="AH28" s="87"/>
      <c r="AI28" s="54"/>
      <c r="AJ28" s="55"/>
      <c r="AK28" s="55"/>
      <c r="AL28" s="55"/>
      <c r="AM28" s="56"/>
      <c r="AN28" s="6"/>
    </row>
    <row r="29" spans="2:40" ht="15.95" customHeight="1" x14ac:dyDescent="0.15">
      <c r="B29" s="97"/>
      <c r="C29" s="63"/>
      <c r="D29" s="57" t="str">
        <f>IFERROR(LOOKUP('棄権届 (3)'!B29,Sheet6!E:E,Sheet6!M:M),"")</f>
        <v/>
      </c>
      <c r="E29" s="57"/>
      <c r="F29" s="57"/>
      <c r="G29" s="57"/>
      <c r="H29" s="57"/>
      <c r="I29" s="57"/>
      <c r="J29" s="59" t="str">
        <f>IFERROR(VLOOKUP(Sheet12!A23,Sheet7!I:K,2,0),"")</f>
        <v/>
      </c>
      <c r="K29" s="61" t="str">
        <f>IFERROR(VLOOKUP(Sheet12!A23,Sheet7!I:K,3,0),"")</f>
        <v/>
      </c>
      <c r="L29" s="63"/>
      <c r="M29" s="63"/>
      <c r="N29" s="65" t="str">
        <f t="shared" ref="N29" si="20">CONCATENATE(B29,K29,L29)</f>
        <v/>
      </c>
      <c r="O29" s="51" t="str">
        <f>IFERROR(VLOOKUP(L29,選手番号!C:F,4,0),"")</f>
        <v/>
      </c>
      <c r="P29" s="52"/>
      <c r="Q29" s="52"/>
      <c r="R29" s="52"/>
      <c r="S29" s="53"/>
      <c r="T29" s="6"/>
      <c r="V29" s="97"/>
      <c r="W29" s="63"/>
      <c r="X29" s="57" t="str">
        <f>IFERROR(LOOKUP(V29,Sheet6!E:E,Sheet6!M:M),"")</f>
        <v/>
      </c>
      <c r="Y29" s="57"/>
      <c r="Z29" s="57"/>
      <c r="AA29" s="57"/>
      <c r="AB29" s="57"/>
      <c r="AC29" s="57"/>
      <c r="AD29" s="59" t="str">
        <f>IFERROR(VLOOKUP(Sheet12!C23,Sheet7!I:K,2,0),"")</f>
        <v/>
      </c>
      <c r="AE29" s="61" t="str">
        <f>IFERROR(VLOOKUP(Sheet12!C23,Sheet7!I:K,3,0),"")</f>
        <v/>
      </c>
      <c r="AF29" s="63"/>
      <c r="AG29" s="63"/>
      <c r="AH29" s="65" t="str">
        <f t="shared" ref="AH29" si="21">CONCATENATE(V29,AE29,AF29)</f>
        <v/>
      </c>
      <c r="AI29" s="51" t="str">
        <f>IFERROR(VLOOKUP(AF29,'チ-ム番号'!A:B,2,0),"")</f>
        <v/>
      </c>
      <c r="AJ29" s="52"/>
      <c r="AK29" s="52"/>
      <c r="AL29" s="52"/>
      <c r="AM29" s="53"/>
      <c r="AN29" s="6"/>
    </row>
    <row r="30" spans="2:40" ht="15.95" customHeight="1" thickBot="1" x14ac:dyDescent="0.2">
      <c r="B30" s="98"/>
      <c r="C30" s="64"/>
      <c r="D30" s="58"/>
      <c r="E30" s="58"/>
      <c r="F30" s="58"/>
      <c r="G30" s="58"/>
      <c r="H30" s="58"/>
      <c r="I30" s="58"/>
      <c r="J30" s="60"/>
      <c r="K30" s="62"/>
      <c r="L30" s="64"/>
      <c r="M30" s="64"/>
      <c r="N30" s="66"/>
      <c r="O30" s="67"/>
      <c r="P30" s="68"/>
      <c r="Q30" s="68"/>
      <c r="R30" s="68"/>
      <c r="S30" s="69"/>
      <c r="T30" s="6"/>
      <c r="V30" s="98"/>
      <c r="W30" s="64"/>
      <c r="X30" s="58"/>
      <c r="Y30" s="58"/>
      <c r="Z30" s="58"/>
      <c r="AA30" s="58"/>
      <c r="AB30" s="58"/>
      <c r="AC30" s="58"/>
      <c r="AD30" s="60"/>
      <c r="AE30" s="62"/>
      <c r="AF30" s="64"/>
      <c r="AG30" s="64"/>
      <c r="AH30" s="66"/>
      <c r="AI30" s="67"/>
      <c r="AJ30" s="68"/>
      <c r="AK30" s="68"/>
      <c r="AL30" s="68"/>
      <c r="AM30" s="69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9">
        <f>棄権届!H32</f>
        <v>0</v>
      </c>
      <c r="I32" s="100"/>
      <c r="J32" s="100"/>
      <c r="K32" s="100"/>
      <c r="L32" s="100"/>
      <c r="M32" s="100"/>
      <c r="N32" s="38"/>
      <c r="O32" s="74" t="s">
        <v>125</v>
      </c>
      <c r="P32" s="74"/>
      <c r="Q32" s="76" t="str">
        <f>IFERROR(VLOOKUP(L7,Sheet7!E:G,3,0),"")</f>
        <v/>
      </c>
      <c r="R32" s="76"/>
      <c r="S32" s="78" t="s">
        <v>123</v>
      </c>
      <c r="T32" s="8"/>
      <c r="V32" s="80" t="s">
        <v>1</v>
      </c>
      <c r="W32" s="81"/>
      <c r="X32" s="81"/>
      <c r="Y32" s="81"/>
      <c r="Z32" s="81"/>
      <c r="AA32" s="82"/>
      <c r="AB32" s="99">
        <f>棄権届!AB32</f>
        <v>0</v>
      </c>
      <c r="AC32" s="100"/>
      <c r="AD32" s="100"/>
      <c r="AE32" s="100"/>
      <c r="AF32" s="100"/>
      <c r="AG32" s="100"/>
      <c r="AH32" s="38"/>
      <c r="AI32" s="74" t="s">
        <v>125</v>
      </c>
      <c r="AJ32" s="74"/>
      <c r="AK32" s="76" t="str">
        <f>AI7</f>
        <v/>
      </c>
      <c r="AL32" s="76"/>
      <c r="AM32" s="78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101"/>
      <c r="I33" s="102"/>
      <c r="J33" s="102"/>
      <c r="K33" s="102"/>
      <c r="L33" s="102"/>
      <c r="M33" s="102"/>
      <c r="N33" s="39"/>
      <c r="O33" s="75"/>
      <c r="P33" s="75"/>
      <c r="Q33" s="77"/>
      <c r="R33" s="77"/>
      <c r="S33" s="79"/>
      <c r="T33" s="8"/>
      <c r="V33" s="83"/>
      <c r="W33" s="84"/>
      <c r="X33" s="84"/>
      <c r="Y33" s="84"/>
      <c r="Z33" s="84"/>
      <c r="AA33" s="85"/>
      <c r="AB33" s="101"/>
      <c r="AC33" s="102"/>
      <c r="AD33" s="102"/>
      <c r="AE33" s="102"/>
      <c r="AF33" s="102"/>
      <c r="AG33" s="102"/>
      <c r="AH33" s="39"/>
      <c r="AI33" s="75"/>
      <c r="AJ33" s="75"/>
      <c r="AK33" s="77"/>
      <c r="AL33" s="77"/>
      <c r="AM33" s="79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6"/>
      <c r="U36" s="50" t="s">
        <v>213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21"/>
  <sheetViews>
    <sheetView workbookViewId="0">
      <selection activeCell="R10" sqref="R10"/>
    </sheetView>
  </sheetViews>
  <sheetFormatPr defaultRowHeight="13.5" x14ac:dyDescent="0.15"/>
  <cols>
    <col min="1" max="1" width="13.5" bestFit="1" customWidth="1"/>
    <col min="2" max="2" width="12.2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1</v>
      </c>
      <c r="B2" t="s">
        <v>274</v>
      </c>
      <c r="C2">
        <v>1</v>
      </c>
      <c r="D2">
        <v>0</v>
      </c>
      <c r="E2">
        <v>0</v>
      </c>
      <c r="F2">
        <v>0</v>
      </c>
      <c r="G2">
        <v>0</v>
      </c>
      <c r="H2">
        <v>0</v>
      </c>
      <c r="I2" t="s">
        <v>275</v>
      </c>
      <c r="J2">
        <v>1</v>
      </c>
      <c r="K2" t="s">
        <v>24</v>
      </c>
      <c r="L2" t="s">
        <v>132</v>
      </c>
      <c r="M2" t="s">
        <v>23</v>
      </c>
      <c r="N2">
        <v>3</v>
      </c>
      <c r="O2" t="s">
        <v>129</v>
      </c>
      <c r="P2" t="b">
        <v>0</v>
      </c>
      <c r="Q2" t="s">
        <v>216</v>
      </c>
      <c r="R2" t="b">
        <v>0</v>
      </c>
      <c r="S2" t="b">
        <v>0</v>
      </c>
      <c r="T2">
        <v>0</v>
      </c>
    </row>
    <row r="3" spans="1:20" x14ac:dyDescent="0.15">
      <c r="A3">
        <v>2</v>
      </c>
      <c r="B3" t="s">
        <v>276</v>
      </c>
      <c r="C3">
        <v>1</v>
      </c>
      <c r="D3">
        <v>0</v>
      </c>
      <c r="E3">
        <v>0</v>
      </c>
      <c r="F3">
        <v>0</v>
      </c>
      <c r="G3">
        <v>0</v>
      </c>
      <c r="H3">
        <v>0</v>
      </c>
      <c r="I3" t="s">
        <v>275</v>
      </c>
      <c r="J3">
        <v>1</v>
      </c>
      <c r="K3" t="s">
        <v>24</v>
      </c>
      <c r="L3" t="s">
        <v>132</v>
      </c>
      <c r="M3" t="s">
        <v>23</v>
      </c>
      <c r="N3">
        <v>3</v>
      </c>
      <c r="O3" t="s">
        <v>129</v>
      </c>
      <c r="P3" t="b">
        <v>0</v>
      </c>
      <c r="Q3" t="s">
        <v>216</v>
      </c>
      <c r="R3" t="b">
        <v>0</v>
      </c>
      <c r="S3" t="b">
        <v>0</v>
      </c>
      <c r="T3">
        <v>0</v>
      </c>
    </row>
    <row r="4" spans="1:20" x14ac:dyDescent="0.15">
      <c r="A4">
        <v>3</v>
      </c>
      <c r="B4" t="s">
        <v>277</v>
      </c>
      <c r="C4">
        <v>1</v>
      </c>
      <c r="D4">
        <v>0</v>
      </c>
      <c r="E4">
        <v>0</v>
      </c>
      <c r="F4">
        <v>0</v>
      </c>
      <c r="G4">
        <v>0</v>
      </c>
      <c r="H4">
        <v>0</v>
      </c>
      <c r="I4" t="s">
        <v>275</v>
      </c>
      <c r="J4">
        <v>1</v>
      </c>
      <c r="K4" t="s">
        <v>24</v>
      </c>
      <c r="L4" t="s">
        <v>132</v>
      </c>
      <c r="M4" t="s">
        <v>23</v>
      </c>
      <c r="N4">
        <v>3</v>
      </c>
      <c r="O4" t="s">
        <v>129</v>
      </c>
      <c r="P4" t="b">
        <v>0</v>
      </c>
      <c r="Q4" t="s">
        <v>216</v>
      </c>
      <c r="R4" t="b">
        <v>0</v>
      </c>
      <c r="S4" t="b">
        <v>0</v>
      </c>
      <c r="T4">
        <v>0</v>
      </c>
    </row>
    <row r="5" spans="1:20" x14ac:dyDescent="0.15">
      <c r="A5">
        <v>4</v>
      </c>
      <c r="B5" t="s">
        <v>278</v>
      </c>
      <c r="C5">
        <v>1</v>
      </c>
      <c r="D5">
        <v>0</v>
      </c>
      <c r="E5">
        <v>0</v>
      </c>
      <c r="F5">
        <v>0</v>
      </c>
      <c r="G5">
        <v>0</v>
      </c>
      <c r="H5">
        <v>0</v>
      </c>
      <c r="I5" t="s">
        <v>136</v>
      </c>
      <c r="J5">
        <v>1</v>
      </c>
      <c r="K5" t="s">
        <v>24</v>
      </c>
      <c r="L5" t="s">
        <v>132</v>
      </c>
      <c r="M5" t="s">
        <v>23</v>
      </c>
      <c r="N5">
        <v>3</v>
      </c>
      <c r="O5" t="s">
        <v>129</v>
      </c>
      <c r="P5" t="b">
        <v>0</v>
      </c>
      <c r="Q5" t="s">
        <v>216</v>
      </c>
      <c r="R5" t="b">
        <v>0</v>
      </c>
      <c r="S5" t="b">
        <v>0</v>
      </c>
      <c r="T5">
        <v>0</v>
      </c>
    </row>
    <row r="6" spans="1:20" x14ac:dyDescent="0.15">
      <c r="A6">
        <v>5</v>
      </c>
      <c r="B6" t="s">
        <v>279</v>
      </c>
      <c r="C6">
        <v>1</v>
      </c>
      <c r="D6">
        <v>0</v>
      </c>
      <c r="E6">
        <v>0</v>
      </c>
      <c r="F6">
        <v>0</v>
      </c>
      <c r="G6">
        <v>0</v>
      </c>
      <c r="H6">
        <v>0</v>
      </c>
      <c r="I6" t="s">
        <v>275</v>
      </c>
      <c r="J6">
        <v>1</v>
      </c>
      <c r="K6" t="s">
        <v>24</v>
      </c>
      <c r="L6" t="s">
        <v>132</v>
      </c>
      <c r="M6" t="s">
        <v>23</v>
      </c>
      <c r="N6">
        <v>3</v>
      </c>
      <c r="O6" t="s">
        <v>129</v>
      </c>
      <c r="P6" t="b">
        <v>0</v>
      </c>
      <c r="Q6" t="s">
        <v>216</v>
      </c>
      <c r="R6" t="b">
        <v>0</v>
      </c>
      <c r="S6" t="b">
        <v>0</v>
      </c>
      <c r="T6">
        <v>0</v>
      </c>
    </row>
    <row r="7" spans="1:20" x14ac:dyDescent="0.15">
      <c r="A7">
        <v>6</v>
      </c>
      <c r="B7" t="s">
        <v>280</v>
      </c>
      <c r="C7">
        <v>1</v>
      </c>
      <c r="D7">
        <v>0</v>
      </c>
      <c r="E7">
        <v>0</v>
      </c>
      <c r="F7">
        <v>0</v>
      </c>
      <c r="G7">
        <v>0</v>
      </c>
      <c r="H7">
        <v>0</v>
      </c>
      <c r="I7" t="s">
        <v>136</v>
      </c>
      <c r="J7">
        <v>1</v>
      </c>
      <c r="K7" t="s">
        <v>24</v>
      </c>
      <c r="L7" t="s">
        <v>132</v>
      </c>
      <c r="M7" t="s">
        <v>23</v>
      </c>
      <c r="N7">
        <v>3</v>
      </c>
      <c r="O7" t="s">
        <v>281</v>
      </c>
      <c r="P7" t="b">
        <v>0</v>
      </c>
      <c r="Q7" t="s">
        <v>216</v>
      </c>
      <c r="R7" t="b">
        <v>0</v>
      </c>
      <c r="S7" t="b">
        <v>0</v>
      </c>
      <c r="T7">
        <v>0</v>
      </c>
    </row>
    <row r="8" spans="1:20" x14ac:dyDescent="0.15">
      <c r="A8">
        <v>7</v>
      </c>
      <c r="B8" t="s">
        <v>282</v>
      </c>
      <c r="C8">
        <v>1</v>
      </c>
      <c r="D8">
        <v>0</v>
      </c>
      <c r="E8">
        <v>0</v>
      </c>
      <c r="F8">
        <v>0</v>
      </c>
      <c r="G8">
        <v>0</v>
      </c>
      <c r="H8">
        <v>0</v>
      </c>
      <c r="I8" t="s">
        <v>136</v>
      </c>
      <c r="J8">
        <v>1</v>
      </c>
      <c r="K8" t="s">
        <v>24</v>
      </c>
      <c r="L8" t="s">
        <v>132</v>
      </c>
      <c r="M8" t="s">
        <v>176</v>
      </c>
      <c r="N8">
        <v>3</v>
      </c>
      <c r="O8" t="s">
        <v>283</v>
      </c>
      <c r="P8" t="b">
        <v>0</v>
      </c>
      <c r="Q8" t="s">
        <v>216</v>
      </c>
      <c r="R8" t="b">
        <v>0</v>
      </c>
      <c r="S8" t="b">
        <v>0</v>
      </c>
      <c r="T8">
        <v>0</v>
      </c>
    </row>
    <row r="9" spans="1:20" x14ac:dyDescent="0.15">
      <c r="A9">
        <v>8</v>
      </c>
      <c r="B9" t="s">
        <v>284</v>
      </c>
      <c r="C9">
        <v>1</v>
      </c>
      <c r="D9">
        <v>0</v>
      </c>
      <c r="E9">
        <v>0</v>
      </c>
      <c r="F9">
        <v>0</v>
      </c>
      <c r="G9">
        <v>0</v>
      </c>
      <c r="H9">
        <v>0</v>
      </c>
      <c r="I9" t="s">
        <v>136</v>
      </c>
      <c r="J9">
        <v>1</v>
      </c>
      <c r="K9" t="s">
        <v>24</v>
      </c>
      <c r="L9" t="s">
        <v>132</v>
      </c>
      <c r="M9" t="s">
        <v>176</v>
      </c>
      <c r="N9">
        <v>3</v>
      </c>
      <c r="O9" t="s">
        <v>283</v>
      </c>
      <c r="P9" t="b">
        <v>0</v>
      </c>
      <c r="Q9" t="s">
        <v>216</v>
      </c>
      <c r="R9" t="b">
        <v>0</v>
      </c>
      <c r="S9" t="b">
        <v>0</v>
      </c>
      <c r="T9">
        <v>0</v>
      </c>
    </row>
    <row r="10" spans="1:20" x14ac:dyDescent="0.15">
      <c r="A10">
        <v>9</v>
      </c>
      <c r="B10" t="s">
        <v>285</v>
      </c>
      <c r="C10">
        <v>4</v>
      </c>
      <c r="D10">
        <v>0</v>
      </c>
      <c r="E10">
        <v>0</v>
      </c>
      <c r="F10">
        <v>0</v>
      </c>
      <c r="G10">
        <v>0</v>
      </c>
      <c r="H10">
        <v>0</v>
      </c>
      <c r="I10" t="s">
        <v>177</v>
      </c>
      <c r="J10">
        <v>1</v>
      </c>
      <c r="K10" t="s">
        <v>24</v>
      </c>
      <c r="L10" t="s">
        <v>132</v>
      </c>
      <c r="M10" t="s">
        <v>176</v>
      </c>
      <c r="N10">
        <v>3</v>
      </c>
      <c r="O10" t="s">
        <v>286</v>
      </c>
      <c r="P10" t="b">
        <v>0</v>
      </c>
      <c r="Q10" t="s">
        <v>216</v>
      </c>
      <c r="R10" t="b">
        <v>0</v>
      </c>
      <c r="S10" t="b">
        <v>0</v>
      </c>
      <c r="T10">
        <v>0</v>
      </c>
    </row>
    <row r="11" spans="1:20" x14ac:dyDescent="0.15">
      <c r="A11">
        <v>10</v>
      </c>
      <c r="B11" t="s">
        <v>287</v>
      </c>
      <c r="C11">
        <v>4</v>
      </c>
      <c r="D11">
        <v>0</v>
      </c>
      <c r="E11">
        <v>0</v>
      </c>
      <c r="F11">
        <v>0</v>
      </c>
      <c r="G11">
        <v>0</v>
      </c>
      <c r="H11">
        <v>0</v>
      </c>
      <c r="I11" t="s">
        <v>136</v>
      </c>
      <c r="J11">
        <v>1</v>
      </c>
      <c r="K11" t="s">
        <v>24</v>
      </c>
      <c r="L11" t="s">
        <v>132</v>
      </c>
      <c r="M11" t="s">
        <v>176</v>
      </c>
      <c r="N11">
        <v>3</v>
      </c>
      <c r="O11" t="s">
        <v>288</v>
      </c>
      <c r="P11" t="b">
        <v>0</v>
      </c>
      <c r="Q11" t="s">
        <v>216</v>
      </c>
      <c r="R11" t="b">
        <v>0</v>
      </c>
      <c r="S11" t="b">
        <v>0</v>
      </c>
      <c r="T11">
        <v>0</v>
      </c>
    </row>
    <row r="12" spans="1:20" x14ac:dyDescent="0.15">
      <c r="A12">
        <v>11</v>
      </c>
      <c r="B12" t="s">
        <v>289</v>
      </c>
      <c r="C12">
        <v>4</v>
      </c>
      <c r="D12">
        <v>0</v>
      </c>
      <c r="E12">
        <v>0</v>
      </c>
      <c r="F12">
        <v>0</v>
      </c>
      <c r="G12">
        <v>0</v>
      </c>
      <c r="H12">
        <v>0</v>
      </c>
      <c r="I12" t="s">
        <v>136</v>
      </c>
      <c r="J12">
        <v>1</v>
      </c>
      <c r="K12" t="s">
        <v>24</v>
      </c>
      <c r="L12" t="s">
        <v>132</v>
      </c>
      <c r="M12" t="s">
        <v>176</v>
      </c>
      <c r="N12">
        <v>3</v>
      </c>
      <c r="O12" t="s">
        <v>290</v>
      </c>
      <c r="P12" t="b">
        <v>0</v>
      </c>
      <c r="Q12" t="s">
        <v>216</v>
      </c>
      <c r="R12" t="b">
        <v>0</v>
      </c>
      <c r="S12" t="b">
        <v>0</v>
      </c>
      <c r="T12">
        <v>0</v>
      </c>
    </row>
    <row r="13" spans="1:20" x14ac:dyDescent="0.15">
      <c r="A13">
        <v>12</v>
      </c>
      <c r="B13" t="s">
        <v>291</v>
      </c>
      <c r="C13">
        <v>4</v>
      </c>
      <c r="D13">
        <v>0</v>
      </c>
      <c r="E13">
        <v>0</v>
      </c>
      <c r="F13">
        <v>0</v>
      </c>
      <c r="G13">
        <v>0</v>
      </c>
      <c r="H13">
        <v>0</v>
      </c>
      <c r="I13" t="s">
        <v>136</v>
      </c>
      <c r="J13">
        <v>1</v>
      </c>
      <c r="K13" t="s">
        <v>24</v>
      </c>
      <c r="L13" t="s">
        <v>132</v>
      </c>
      <c r="M13" t="s">
        <v>176</v>
      </c>
      <c r="N13">
        <v>3</v>
      </c>
      <c r="O13" t="s">
        <v>292</v>
      </c>
      <c r="P13" t="b">
        <v>0</v>
      </c>
      <c r="Q13" t="s">
        <v>216</v>
      </c>
      <c r="R13" t="b">
        <v>0</v>
      </c>
      <c r="S13" t="b">
        <v>0</v>
      </c>
      <c r="T13">
        <v>0</v>
      </c>
    </row>
    <row r="14" spans="1:20" x14ac:dyDescent="0.15">
      <c r="A14">
        <v>13</v>
      </c>
      <c r="B14" t="s">
        <v>293</v>
      </c>
      <c r="C14">
        <v>5</v>
      </c>
      <c r="D14">
        <v>0</v>
      </c>
      <c r="E14">
        <v>0</v>
      </c>
      <c r="F14">
        <v>0</v>
      </c>
      <c r="G14">
        <v>0</v>
      </c>
      <c r="H14">
        <v>0</v>
      </c>
      <c r="I14" t="s">
        <v>136</v>
      </c>
      <c r="J14">
        <v>1</v>
      </c>
      <c r="K14" t="s">
        <v>24</v>
      </c>
      <c r="L14" t="s">
        <v>132</v>
      </c>
      <c r="M14" t="s">
        <v>23</v>
      </c>
      <c r="N14">
        <v>3</v>
      </c>
      <c r="O14" t="s">
        <v>281</v>
      </c>
      <c r="P14" t="b">
        <v>0</v>
      </c>
      <c r="Q14" t="s">
        <v>216</v>
      </c>
      <c r="R14" t="b">
        <v>0</v>
      </c>
      <c r="S14" t="b">
        <v>0</v>
      </c>
      <c r="T14">
        <v>0</v>
      </c>
    </row>
    <row r="15" spans="1:20" x14ac:dyDescent="0.15">
      <c r="A15">
        <v>14</v>
      </c>
      <c r="B15" t="s">
        <v>294</v>
      </c>
      <c r="C15">
        <v>5</v>
      </c>
      <c r="D15">
        <v>0</v>
      </c>
      <c r="E15">
        <v>0</v>
      </c>
      <c r="F15">
        <v>0</v>
      </c>
      <c r="G15">
        <v>0</v>
      </c>
      <c r="H15">
        <v>0</v>
      </c>
      <c r="I15" t="s">
        <v>275</v>
      </c>
      <c r="J15">
        <v>1</v>
      </c>
      <c r="K15" t="s">
        <v>24</v>
      </c>
      <c r="L15" t="s">
        <v>132</v>
      </c>
      <c r="M15" t="s">
        <v>23</v>
      </c>
      <c r="N15">
        <v>3</v>
      </c>
      <c r="O15" t="s">
        <v>163</v>
      </c>
      <c r="P15" t="b">
        <v>0</v>
      </c>
      <c r="Q15" t="s">
        <v>216</v>
      </c>
      <c r="R15" t="b">
        <v>0</v>
      </c>
      <c r="S15" t="b">
        <v>0</v>
      </c>
      <c r="T15">
        <v>0</v>
      </c>
    </row>
    <row r="16" spans="1:20" x14ac:dyDescent="0.15">
      <c r="A16">
        <v>15</v>
      </c>
      <c r="B16" t="s">
        <v>295</v>
      </c>
      <c r="C16">
        <v>5</v>
      </c>
      <c r="D16">
        <v>0</v>
      </c>
      <c r="E16">
        <v>0</v>
      </c>
      <c r="F16">
        <v>0</v>
      </c>
      <c r="G16">
        <v>0</v>
      </c>
      <c r="H16">
        <v>0</v>
      </c>
      <c r="I16" t="s">
        <v>275</v>
      </c>
      <c r="J16">
        <v>1</v>
      </c>
      <c r="K16" t="s">
        <v>24</v>
      </c>
      <c r="L16" t="s">
        <v>132</v>
      </c>
      <c r="M16" t="s">
        <v>23</v>
      </c>
      <c r="N16">
        <v>3</v>
      </c>
      <c r="O16" t="s">
        <v>137</v>
      </c>
      <c r="P16" t="b">
        <v>0</v>
      </c>
      <c r="Q16" t="s">
        <v>216</v>
      </c>
      <c r="R16" t="b">
        <v>0</v>
      </c>
      <c r="S16" t="b">
        <v>0</v>
      </c>
      <c r="T16">
        <v>0</v>
      </c>
    </row>
    <row r="17" spans="1:20" x14ac:dyDescent="0.15">
      <c r="A17">
        <v>16</v>
      </c>
      <c r="B17" t="s">
        <v>296</v>
      </c>
      <c r="C17">
        <v>5</v>
      </c>
      <c r="D17">
        <v>0</v>
      </c>
      <c r="E17">
        <v>0</v>
      </c>
      <c r="F17">
        <v>0</v>
      </c>
      <c r="G17">
        <v>0</v>
      </c>
      <c r="H17">
        <v>0</v>
      </c>
      <c r="I17" t="s">
        <v>177</v>
      </c>
      <c r="J17">
        <v>1</v>
      </c>
      <c r="K17" t="s">
        <v>24</v>
      </c>
      <c r="L17" t="s">
        <v>132</v>
      </c>
      <c r="M17" t="s">
        <v>176</v>
      </c>
      <c r="N17">
        <v>3</v>
      </c>
      <c r="O17" t="s">
        <v>297</v>
      </c>
      <c r="P17" t="b">
        <v>0</v>
      </c>
      <c r="Q17" t="s">
        <v>216</v>
      </c>
      <c r="R17" t="b">
        <v>0</v>
      </c>
      <c r="S17" t="b">
        <v>0</v>
      </c>
      <c r="T17">
        <v>0</v>
      </c>
    </row>
    <row r="18" spans="1:20" x14ac:dyDescent="0.15">
      <c r="A18">
        <v>17</v>
      </c>
      <c r="B18" t="s">
        <v>298</v>
      </c>
      <c r="C18">
        <v>5</v>
      </c>
      <c r="D18">
        <v>0</v>
      </c>
      <c r="E18">
        <v>0</v>
      </c>
      <c r="F18">
        <v>0</v>
      </c>
      <c r="G18">
        <v>0</v>
      </c>
      <c r="H18">
        <v>0</v>
      </c>
      <c r="I18" t="s">
        <v>136</v>
      </c>
      <c r="J18">
        <v>1</v>
      </c>
      <c r="K18" t="s">
        <v>24</v>
      </c>
      <c r="L18" t="s">
        <v>132</v>
      </c>
      <c r="M18" t="s">
        <v>176</v>
      </c>
      <c r="N18">
        <v>3</v>
      </c>
      <c r="O18" t="s">
        <v>283</v>
      </c>
      <c r="P18" t="b">
        <v>0</v>
      </c>
      <c r="Q18" t="s">
        <v>216</v>
      </c>
      <c r="R18" t="b">
        <v>0</v>
      </c>
      <c r="S18" t="b">
        <v>0</v>
      </c>
      <c r="T18">
        <v>0</v>
      </c>
    </row>
    <row r="19" spans="1:20" x14ac:dyDescent="0.15">
      <c r="A19">
        <v>18</v>
      </c>
      <c r="B19" t="s">
        <v>299</v>
      </c>
      <c r="C19">
        <v>2</v>
      </c>
      <c r="D19">
        <v>0</v>
      </c>
      <c r="E19">
        <v>0</v>
      </c>
      <c r="F19">
        <v>0</v>
      </c>
      <c r="G19">
        <v>0</v>
      </c>
      <c r="H19">
        <v>0</v>
      </c>
      <c r="I19" t="s">
        <v>275</v>
      </c>
      <c r="J19">
        <v>1</v>
      </c>
      <c r="K19" t="s">
        <v>24</v>
      </c>
      <c r="L19" t="s">
        <v>132</v>
      </c>
      <c r="M19" t="s">
        <v>23</v>
      </c>
      <c r="N19">
        <v>3</v>
      </c>
      <c r="O19" t="s">
        <v>163</v>
      </c>
      <c r="P19" t="b">
        <v>0</v>
      </c>
      <c r="Q19" t="s">
        <v>216</v>
      </c>
      <c r="R19" t="b">
        <v>0</v>
      </c>
      <c r="S19" t="b">
        <v>0</v>
      </c>
      <c r="T19">
        <v>0</v>
      </c>
    </row>
    <row r="20" spans="1:20" x14ac:dyDescent="0.15">
      <c r="A20">
        <v>19</v>
      </c>
      <c r="B20" t="s">
        <v>300</v>
      </c>
      <c r="C20">
        <v>2</v>
      </c>
      <c r="D20">
        <v>0</v>
      </c>
      <c r="E20">
        <v>0</v>
      </c>
      <c r="F20">
        <v>0</v>
      </c>
      <c r="G20">
        <v>0</v>
      </c>
      <c r="H20">
        <v>0</v>
      </c>
      <c r="I20" t="s">
        <v>275</v>
      </c>
      <c r="J20">
        <v>1</v>
      </c>
      <c r="K20" t="s">
        <v>24</v>
      </c>
      <c r="L20" t="s">
        <v>132</v>
      </c>
      <c r="M20" t="s">
        <v>23</v>
      </c>
      <c r="N20">
        <v>3</v>
      </c>
      <c r="O20" t="s">
        <v>163</v>
      </c>
      <c r="P20" t="b">
        <v>0</v>
      </c>
      <c r="Q20" t="s">
        <v>216</v>
      </c>
      <c r="R20" t="b">
        <v>0</v>
      </c>
      <c r="S20" t="b">
        <v>0</v>
      </c>
      <c r="T20">
        <v>0</v>
      </c>
    </row>
    <row r="21" spans="1:20" x14ac:dyDescent="0.15">
      <c r="A21">
        <v>20</v>
      </c>
      <c r="B21" t="s">
        <v>301</v>
      </c>
      <c r="C21">
        <v>2</v>
      </c>
      <c r="D21">
        <v>0</v>
      </c>
      <c r="E21">
        <v>0</v>
      </c>
      <c r="F21">
        <v>0</v>
      </c>
      <c r="G21">
        <v>0</v>
      </c>
      <c r="H21">
        <v>0</v>
      </c>
      <c r="I21" t="s">
        <v>275</v>
      </c>
      <c r="J21">
        <v>1</v>
      </c>
      <c r="K21" t="s">
        <v>24</v>
      </c>
      <c r="L21" t="s">
        <v>132</v>
      </c>
      <c r="M21" t="s">
        <v>23</v>
      </c>
      <c r="N21">
        <v>3</v>
      </c>
      <c r="O21" t="s">
        <v>217</v>
      </c>
      <c r="P21" t="b">
        <v>0</v>
      </c>
      <c r="Q21" t="s">
        <v>216</v>
      </c>
      <c r="R21" t="b">
        <v>0</v>
      </c>
      <c r="S21" t="b">
        <v>0</v>
      </c>
      <c r="T21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8" t="s">
        <v>205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9"/>
      <c r="U1" s="88" t="s">
        <v>206</v>
      </c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9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7"/>
      <c r="U4" s="90" t="s">
        <v>115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7"/>
    </row>
    <row r="5" spans="1:40" ht="14.25" thickBot="1" x14ac:dyDescent="0.2">
      <c r="T5" s="6"/>
      <c r="AN5" s="6"/>
    </row>
    <row r="6" spans="1:40" x14ac:dyDescent="0.15">
      <c r="B6" s="96" t="s">
        <v>117</v>
      </c>
      <c r="C6" s="94"/>
      <c r="D6" s="91" t="s">
        <v>118</v>
      </c>
      <c r="E6" s="92"/>
      <c r="F6" s="92"/>
      <c r="G6" s="92"/>
      <c r="H6" s="92"/>
      <c r="I6" s="92"/>
      <c r="J6" s="40" t="s">
        <v>0</v>
      </c>
      <c r="K6" s="46" t="s">
        <v>204</v>
      </c>
      <c r="L6" s="93" t="s">
        <v>172</v>
      </c>
      <c r="M6" s="94"/>
      <c r="N6" s="20"/>
      <c r="O6" s="91" t="s">
        <v>120</v>
      </c>
      <c r="P6" s="92"/>
      <c r="Q6" s="92"/>
      <c r="R6" s="92"/>
      <c r="S6" s="95"/>
      <c r="T6" s="6"/>
      <c r="V6" s="96" t="s">
        <v>117</v>
      </c>
      <c r="W6" s="94"/>
      <c r="X6" s="91" t="s">
        <v>118</v>
      </c>
      <c r="Y6" s="92"/>
      <c r="Z6" s="92"/>
      <c r="AA6" s="92"/>
      <c r="AB6" s="92"/>
      <c r="AC6" s="92"/>
      <c r="AD6" s="40" t="s">
        <v>0</v>
      </c>
      <c r="AE6" s="46" t="s">
        <v>204</v>
      </c>
      <c r="AF6" s="93" t="s">
        <v>207</v>
      </c>
      <c r="AG6" s="94"/>
      <c r="AH6" s="20"/>
      <c r="AI6" s="91" t="s">
        <v>120</v>
      </c>
      <c r="AJ6" s="92"/>
      <c r="AK6" s="92"/>
      <c r="AL6" s="92"/>
      <c r="AM6" s="95"/>
      <c r="AN6" s="6"/>
    </row>
    <row r="7" spans="1:40" ht="15.95" customHeight="1" x14ac:dyDescent="0.15">
      <c r="B7" s="97"/>
      <c r="C7" s="63"/>
      <c r="D7" s="57" t="str">
        <f>IFERROR(LOOKUP('棄権届 (4)'!B7,Sheet6!E:E,Sheet6!M:M),"")</f>
        <v/>
      </c>
      <c r="E7" s="57"/>
      <c r="F7" s="57"/>
      <c r="G7" s="57"/>
      <c r="H7" s="57"/>
      <c r="I7" s="57"/>
      <c r="J7" s="59" t="str">
        <f>IFERROR(VLOOKUP(Sheet12!A1,Sheet7!I:K,2,0),"")</f>
        <v/>
      </c>
      <c r="K7" s="61" t="str">
        <f>IFERROR(VLOOKUP(Sheet12!A1,Sheet7!I:K,3,0),"")</f>
        <v/>
      </c>
      <c r="L7" s="63"/>
      <c r="M7" s="63"/>
      <c r="N7" s="65" t="str">
        <f>CONCATENATE(B7,K7,L7)</f>
        <v/>
      </c>
      <c r="O7" s="51" t="str">
        <f>IFERROR(VLOOKUP(L7,選手番号!C:F,4,0),"")</f>
        <v/>
      </c>
      <c r="P7" s="52"/>
      <c r="Q7" s="52"/>
      <c r="R7" s="52"/>
      <c r="S7" s="53"/>
      <c r="T7" s="6"/>
      <c r="V7" s="97"/>
      <c r="W7" s="63"/>
      <c r="X7" s="57" t="str">
        <f>IFERROR(LOOKUP(V7,Sheet6!E:E,Sheet6!M:M),"")</f>
        <v/>
      </c>
      <c r="Y7" s="57"/>
      <c r="Z7" s="57"/>
      <c r="AA7" s="57"/>
      <c r="AB7" s="57"/>
      <c r="AC7" s="57"/>
      <c r="AD7" s="59" t="str">
        <f>IFERROR(VLOOKUP(Sheet12!C1,Sheet7!I:K,2,0),"")</f>
        <v/>
      </c>
      <c r="AE7" s="61" t="str">
        <f>IFERROR(VLOOKUP(Sheet12!C1,Sheet7!I:K,3,0),"")</f>
        <v/>
      </c>
      <c r="AF7" s="63"/>
      <c r="AG7" s="63"/>
      <c r="AH7" s="65" t="str">
        <f>CONCATENATE(V7,AE7,AF7)</f>
        <v/>
      </c>
      <c r="AI7" s="51" t="str">
        <f>IFERROR(VLOOKUP(AF7,'チ-ム番号'!A:B,2,0),"")</f>
        <v/>
      </c>
      <c r="AJ7" s="52"/>
      <c r="AK7" s="52"/>
      <c r="AL7" s="52"/>
      <c r="AM7" s="53"/>
      <c r="AN7" s="6"/>
    </row>
    <row r="8" spans="1:40" ht="15.95" customHeight="1" x14ac:dyDescent="0.15">
      <c r="B8" s="97"/>
      <c r="C8" s="63"/>
      <c r="D8" s="57"/>
      <c r="E8" s="57"/>
      <c r="F8" s="57"/>
      <c r="G8" s="57"/>
      <c r="H8" s="57"/>
      <c r="I8" s="57"/>
      <c r="J8" s="86"/>
      <c r="K8" s="61"/>
      <c r="L8" s="63"/>
      <c r="M8" s="63"/>
      <c r="N8" s="87"/>
      <c r="O8" s="54"/>
      <c r="P8" s="55"/>
      <c r="Q8" s="55"/>
      <c r="R8" s="55"/>
      <c r="S8" s="56"/>
      <c r="T8" s="6"/>
      <c r="V8" s="97"/>
      <c r="W8" s="63"/>
      <c r="X8" s="57"/>
      <c r="Y8" s="57"/>
      <c r="Z8" s="57"/>
      <c r="AA8" s="57"/>
      <c r="AB8" s="57"/>
      <c r="AC8" s="57"/>
      <c r="AD8" s="86"/>
      <c r="AE8" s="61"/>
      <c r="AF8" s="63"/>
      <c r="AG8" s="63"/>
      <c r="AH8" s="87"/>
      <c r="AI8" s="54"/>
      <c r="AJ8" s="55"/>
      <c r="AK8" s="55"/>
      <c r="AL8" s="55"/>
      <c r="AM8" s="56"/>
      <c r="AN8" s="6"/>
    </row>
    <row r="9" spans="1:40" ht="15.95" customHeight="1" x14ac:dyDescent="0.15">
      <c r="B9" s="97"/>
      <c r="C9" s="63"/>
      <c r="D9" s="57" t="str">
        <f>IFERROR(LOOKUP('棄権届 (4)'!B9,Sheet6!E:E,Sheet6!M:M),"")</f>
        <v/>
      </c>
      <c r="E9" s="57"/>
      <c r="F9" s="57"/>
      <c r="G9" s="57"/>
      <c r="H9" s="57"/>
      <c r="I9" s="57"/>
      <c r="J9" s="59" t="str">
        <f>IFERROR(VLOOKUP(Sheet12!A3,Sheet7!I:K,2,0),"")</f>
        <v/>
      </c>
      <c r="K9" s="61" t="str">
        <f>IFERROR(VLOOKUP(Sheet12!A3,Sheet7!I:K,3,0),"")</f>
        <v/>
      </c>
      <c r="L9" s="63"/>
      <c r="M9" s="63"/>
      <c r="N9" s="65" t="str">
        <f t="shared" ref="N9" si="0">CONCATENATE(B9,K9,L9)</f>
        <v/>
      </c>
      <c r="O9" s="51" t="str">
        <f>IFERROR(VLOOKUP(L9,選手番号!C:F,4,0),"")</f>
        <v/>
      </c>
      <c r="P9" s="52"/>
      <c r="Q9" s="52"/>
      <c r="R9" s="52"/>
      <c r="S9" s="53"/>
      <c r="T9" s="6"/>
      <c r="V9" s="97"/>
      <c r="W9" s="63"/>
      <c r="X9" s="57" t="str">
        <f>IFERROR(LOOKUP(V9,Sheet6!E:E,Sheet6!M:M),"")</f>
        <v/>
      </c>
      <c r="Y9" s="57"/>
      <c r="Z9" s="57"/>
      <c r="AA9" s="57"/>
      <c r="AB9" s="57"/>
      <c r="AC9" s="57"/>
      <c r="AD9" s="59" t="str">
        <f>IFERROR(VLOOKUP(Sheet12!C3,Sheet7!I:K,2,0),"")</f>
        <v/>
      </c>
      <c r="AE9" s="61" t="str">
        <f>IFERROR(VLOOKUP(Sheet12!C3,Sheet7!I:K,3,0),"")</f>
        <v/>
      </c>
      <c r="AF9" s="63"/>
      <c r="AG9" s="63"/>
      <c r="AH9" s="65" t="str">
        <f t="shared" ref="AH9" si="1">CONCATENATE(V9,AE9,AF9)</f>
        <v/>
      </c>
      <c r="AI9" s="51" t="str">
        <f>IFERROR(VLOOKUP(AF9,'チ-ム番号'!A:B,2,0),"")</f>
        <v/>
      </c>
      <c r="AJ9" s="52"/>
      <c r="AK9" s="52"/>
      <c r="AL9" s="52"/>
      <c r="AM9" s="53"/>
      <c r="AN9" s="6"/>
    </row>
    <row r="10" spans="1:40" ht="15.95" customHeight="1" x14ac:dyDescent="0.15">
      <c r="B10" s="97"/>
      <c r="C10" s="63"/>
      <c r="D10" s="57"/>
      <c r="E10" s="57"/>
      <c r="F10" s="57"/>
      <c r="G10" s="57"/>
      <c r="H10" s="57"/>
      <c r="I10" s="57"/>
      <c r="J10" s="86"/>
      <c r="K10" s="61"/>
      <c r="L10" s="63"/>
      <c r="M10" s="63"/>
      <c r="N10" s="87"/>
      <c r="O10" s="54"/>
      <c r="P10" s="55"/>
      <c r="Q10" s="55"/>
      <c r="R10" s="55"/>
      <c r="S10" s="56"/>
      <c r="T10" s="6"/>
      <c r="V10" s="97"/>
      <c r="W10" s="63"/>
      <c r="X10" s="57"/>
      <c r="Y10" s="57"/>
      <c r="Z10" s="57"/>
      <c r="AA10" s="57"/>
      <c r="AB10" s="57"/>
      <c r="AC10" s="57"/>
      <c r="AD10" s="86"/>
      <c r="AE10" s="61"/>
      <c r="AF10" s="63"/>
      <c r="AG10" s="63"/>
      <c r="AH10" s="87"/>
      <c r="AI10" s="54"/>
      <c r="AJ10" s="55"/>
      <c r="AK10" s="55"/>
      <c r="AL10" s="55"/>
      <c r="AM10" s="56"/>
      <c r="AN10" s="6"/>
    </row>
    <row r="11" spans="1:40" ht="15.95" customHeight="1" x14ac:dyDescent="0.15">
      <c r="B11" s="97"/>
      <c r="C11" s="63"/>
      <c r="D11" s="57" t="str">
        <f>IFERROR(LOOKUP('棄権届 (4)'!B11,Sheet6!E:E,Sheet6!M:M),"")</f>
        <v/>
      </c>
      <c r="E11" s="57"/>
      <c r="F11" s="57"/>
      <c r="G11" s="57"/>
      <c r="H11" s="57"/>
      <c r="I11" s="57"/>
      <c r="J11" s="59" t="str">
        <f>IFERROR(VLOOKUP(Sheet12!A5,Sheet7!I:K,2,0),"")</f>
        <v/>
      </c>
      <c r="K11" s="61" t="str">
        <f>IFERROR(VLOOKUP(Sheet12!A5,Sheet7!I:K,3,0),"")</f>
        <v/>
      </c>
      <c r="L11" s="63"/>
      <c r="M11" s="63"/>
      <c r="N11" s="65" t="str">
        <f t="shared" ref="N11" si="2">CONCATENATE(B11,K11,L11)</f>
        <v/>
      </c>
      <c r="O11" s="51" t="str">
        <f>IFERROR(VLOOKUP(L11,選手番号!C:F,4,0),"")</f>
        <v/>
      </c>
      <c r="P11" s="52"/>
      <c r="Q11" s="52"/>
      <c r="R11" s="52"/>
      <c r="S11" s="53"/>
      <c r="T11" s="6"/>
      <c r="V11" s="97"/>
      <c r="W11" s="63"/>
      <c r="X11" s="57" t="str">
        <f>IFERROR(LOOKUP(V11,Sheet6!E:E,Sheet6!M:M),"")</f>
        <v/>
      </c>
      <c r="Y11" s="57"/>
      <c r="Z11" s="57"/>
      <c r="AA11" s="57"/>
      <c r="AB11" s="57"/>
      <c r="AC11" s="57"/>
      <c r="AD11" s="59" t="str">
        <f>IFERROR(VLOOKUP(Sheet12!C5,Sheet7!I:K,2,0),"")</f>
        <v/>
      </c>
      <c r="AE11" s="61" t="str">
        <f>IFERROR(VLOOKUP(Sheet12!C5,Sheet7!I:K,3,0),"")</f>
        <v/>
      </c>
      <c r="AF11" s="63"/>
      <c r="AG11" s="63"/>
      <c r="AH11" s="65" t="str">
        <f t="shared" ref="AH11" si="3">CONCATENATE(V11,AE11,AF11)</f>
        <v/>
      </c>
      <c r="AI11" s="51" t="str">
        <f>IFERROR(VLOOKUP(AF11,'チ-ム番号'!A:B,2,0),"")</f>
        <v/>
      </c>
      <c r="AJ11" s="52"/>
      <c r="AK11" s="52"/>
      <c r="AL11" s="52"/>
      <c r="AM11" s="53"/>
      <c r="AN11" s="6"/>
    </row>
    <row r="12" spans="1:40" ht="15.95" customHeight="1" x14ac:dyDescent="0.15">
      <c r="B12" s="97"/>
      <c r="C12" s="63"/>
      <c r="D12" s="57"/>
      <c r="E12" s="57"/>
      <c r="F12" s="57"/>
      <c r="G12" s="57"/>
      <c r="H12" s="57"/>
      <c r="I12" s="57"/>
      <c r="J12" s="86"/>
      <c r="K12" s="61"/>
      <c r="L12" s="63"/>
      <c r="M12" s="63"/>
      <c r="N12" s="87"/>
      <c r="O12" s="54"/>
      <c r="P12" s="55"/>
      <c r="Q12" s="55"/>
      <c r="R12" s="55"/>
      <c r="S12" s="56"/>
      <c r="T12" s="6"/>
      <c r="V12" s="97"/>
      <c r="W12" s="63"/>
      <c r="X12" s="57"/>
      <c r="Y12" s="57"/>
      <c r="Z12" s="57"/>
      <c r="AA12" s="57"/>
      <c r="AB12" s="57"/>
      <c r="AC12" s="57"/>
      <c r="AD12" s="86"/>
      <c r="AE12" s="61"/>
      <c r="AF12" s="63"/>
      <c r="AG12" s="63"/>
      <c r="AH12" s="87"/>
      <c r="AI12" s="54"/>
      <c r="AJ12" s="55"/>
      <c r="AK12" s="55"/>
      <c r="AL12" s="55"/>
      <c r="AM12" s="56"/>
      <c r="AN12" s="6"/>
    </row>
    <row r="13" spans="1:40" ht="15.95" customHeight="1" x14ac:dyDescent="0.15">
      <c r="B13" s="97"/>
      <c r="C13" s="63"/>
      <c r="D13" s="57" t="str">
        <f>IFERROR(LOOKUP('棄権届 (4)'!B13,Sheet6!E:E,Sheet6!M:M),"")</f>
        <v/>
      </c>
      <c r="E13" s="57"/>
      <c r="F13" s="57"/>
      <c r="G13" s="57"/>
      <c r="H13" s="57"/>
      <c r="I13" s="57"/>
      <c r="J13" s="59" t="str">
        <f>IFERROR(VLOOKUP(Sheet12!A7,Sheet7!I:K,2,0),"")</f>
        <v/>
      </c>
      <c r="K13" s="61" t="str">
        <f>IFERROR(VLOOKUP(Sheet12!A7,Sheet7!I:K,3,0),"")</f>
        <v/>
      </c>
      <c r="L13" s="63"/>
      <c r="M13" s="63"/>
      <c r="N13" s="65" t="str">
        <f t="shared" ref="N13" si="4">CONCATENATE(B13,K13,L13)</f>
        <v/>
      </c>
      <c r="O13" s="51" t="str">
        <f>IFERROR(VLOOKUP(L13,選手番号!C:F,4,0),"")</f>
        <v/>
      </c>
      <c r="P13" s="52"/>
      <c r="Q13" s="52"/>
      <c r="R13" s="52"/>
      <c r="S13" s="53"/>
      <c r="T13" s="6"/>
      <c r="V13" s="97"/>
      <c r="W13" s="63"/>
      <c r="X13" s="57" t="str">
        <f>IFERROR(LOOKUP(V13,Sheet6!E:E,Sheet6!M:M),"")</f>
        <v/>
      </c>
      <c r="Y13" s="57"/>
      <c r="Z13" s="57"/>
      <c r="AA13" s="57"/>
      <c r="AB13" s="57"/>
      <c r="AC13" s="57"/>
      <c r="AD13" s="59" t="str">
        <f>IFERROR(VLOOKUP(Sheet12!C7,Sheet7!I:K,2,0),"")</f>
        <v/>
      </c>
      <c r="AE13" s="61" t="str">
        <f>IFERROR(VLOOKUP(Sheet12!C7,Sheet7!I:K,3,0),"")</f>
        <v/>
      </c>
      <c r="AF13" s="63"/>
      <c r="AG13" s="63"/>
      <c r="AH13" s="65" t="str">
        <f t="shared" ref="AH13" si="5">CONCATENATE(V13,AE13,AF13)</f>
        <v/>
      </c>
      <c r="AI13" s="51" t="str">
        <f>IFERROR(VLOOKUP(AF13,'チ-ム番号'!A:B,2,0),"")</f>
        <v/>
      </c>
      <c r="AJ13" s="52"/>
      <c r="AK13" s="52"/>
      <c r="AL13" s="52"/>
      <c r="AM13" s="53"/>
      <c r="AN13" s="6"/>
    </row>
    <row r="14" spans="1:40" ht="15.95" customHeight="1" x14ac:dyDescent="0.15">
      <c r="B14" s="97"/>
      <c r="C14" s="63"/>
      <c r="D14" s="57"/>
      <c r="E14" s="57"/>
      <c r="F14" s="57"/>
      <c r="G14" s="57"/>
      <c r="H14" s="57"/>
      <c r="I14" s="57"/>
      <c r="J14" s="86"/>
      <c r="K14" s="61"/>
      <c r="L14" s="63"/>
      <c r="M14" s="63"/>
      <c r="N14" s="87"/>
      <c r="O14" s="54"/>
      <c r="P14" s="55"/>
      <c r="Q14" s="55"/>
      <c r="R14" s="55"/>
      <c r="S14" s="56"/>
      <c r="T14" s="6"/>
      <c r="V14" s="97"/>
      <c r="W14" s="63"/>
      <c r="X14" s="57"/>
      <c r="Y14" s="57"/>
      <c r="Z14" s="57"/>
      <c r="AA14" s="57"/>
      <c r="AB14" s="57"/>
      <c r="AC14" s="57"/>
      <c r="AD14" s="86"/>
      <c r="AE14" s="61"/>
      <c r="AF14" s="63"/>
      <c r="AG14" s="63"/>
      <c r="AH14" s="87"/>
      <c r="AI14" s="54"/>
      <c r="AJ14" s="55"/>
      <c r="AK14" s="55"/>
      <c r="AL14" s="55"/>
      <c r="AM14" s="56"/>
      <c r="AN14" s="6"/>
    </row>
    <row r="15" spans="1:40" ht="15.95" customHeight="1" x14ac:dyDescent="0.15">
      <c r="B15" s="97"/>
      <c r="C15" s="63"/>
      <c r="D15" s="57" t="str">
        <f>IFERROR(LOOKUP('棄権届 (4)'!B15,Sheet6!E:E,Sheet6!M:M),"")</f>
        <v/>
      </c>
      <c r="E15" s="57"/>
      <c r="F15" s="57"/>
      <c r="G15" s="57"/>
      <c r="H15" s="57"/>
      <c r="I15" s="57"/>
      <c r="J15" s="59" t="str">
        <f>IFERROR(VLOOKUP(Sheet12!A9,Sheet7!I:K,2,0),"")</f>
        <v/>
      </c>
      <c r="K15" s="61" t="str">
        <f>IFERROR(VLOOKUP(Sheet12!A9,Sheet7!I:K,3,0),"")</f>
        <v/>
      </c>
      <c r="L15" s="63"/>
      <c r="M15" s="63"/>
      <c r="N15" s="65" t="str">
        <f t="shared" ref="N15" si="6">CONCATENATE(B15,K15,L15)</f>
        <v/>
      </c>
      <c r="O15" s="51" t="str">
        <f>IFERROR(VLOOKUP(L15,選手番号!C:F,4,0),"")</f>
        <v/>
      </c>
      <c r="P15" s="52"/>
      <c r="Q15" s="52"/>
      <c r="R15" s="52"/>
      <c r="S15" s="53"/>
      <c r="T15" s="6"/>
      <c r="V15" s="97"/>
      <c r="W15" s="63"/>
      <c r="X15" s="57" t="str">
        <f>IFERROR(LOOKUP(V15,Sheet6!E:E,Sheet6!M:M),"")</f>
        <v/>
      </c>
      <c r="Y15" s="57"/>
      <c r="Z15" s="57"/>
      <c r="AA15" s="57"/>
      <c r="AB15" s="57"/>
      <c r="AC15" s="57"/>
      <c r="AD15" s="59" t="str">
        <f>IFERROR(VLOOKUP(Sheet12!C9,Sheet7!I:K,2,0),"")</f>
        <v/>
      </c>
      <c r="AE15" s="61" t="str">
        <f>IFERROR(VLOOKUP(Sheet12!C9,Sheet7!I:K,3,0),"")</f>
        <v/>
      </c>
      <c r="AF15" s="63"/>
      <c r="AG15" s="63"/>
      <c r="AH15" s="65" t="str">
        <f t="shared" ref="AH15" si="7">CONCATENATE(V15,AE15,AF15)</f>
        <v/>
      </c>
      <c r="AI15" s="51" t="str">
        <f>IFERROR(VLOOKUP(AF15,'チ-ム番号'!A:B,2,0),"")</f>
        <v/>
      </c>
      <c r="AJ15" s="52"/>
      <c r="AK15" s="52"/>
      <c r="AL15" s="52"/>
      <c r="AM15" s="53"/>
      <c r="AN15" s="6"/>
    </row>
    <row r="16" spans="1:40" ht="15.95" customHeight="1" x14ac:dyDescent="0.15">
      <c r="B16" s="97"/>
      <c r="C16" s="63"/>
      <c r="D16" s="57"/>
      <c r="E16" s="57"/>
      <c r="F16" s="57"/>
      <c r="G16" s="57"/>
      <c r="H16" s="57"/>
      <c r="I16" s="57"/>
      <c r="J16" s="86"/>
      <c r="K16" s="61"/>
      <c r="L16" s="63"/>
      <c r="M16" s="63"/>
      <c r="N16" s="87"/>
      <c r="O16" s="54"/>
      <c r="P16" s="55"/>
      <c r="Q16" s="55"/>
      <c r="R16" s="55"/>
      <c r="S16" s="56"/>
      <c r="T16" s="6"/>
      <c r="V16" s="97"/>
      <c r="W16" s="63"/>
      <c r="X16" s="57"/>
      <c r="Y16" s="57"/>
      <c r="Z16" s="57"/>
      <c r="AA16" s="57"/>
      <c r="AB16" s="57"/>
      <c r="AC16" s="57"/>
      <c r="AD16" s="86"/>
      <c r="AE16" s="61"/>
      <c r="AF16" s="63"/>
      <c r="AG16" s="63"/>
      <c r="AH16" s="87"/>
      <c r="AI16" s="54"/>
      <c r="AJ16" s="55"/>
      <c r="AK16" s="55"/>
      <c r="AL16" s="55"/>
      <c r="AM16" s="56"/>
      <c r="AN16" s="6"/>
    </row>
    <row r="17" spans="2:40" ht="15.95" customHeight="1" x14ac:dyDescent="0.15">
      <c r="B17" s="97"/>
      <c r="C17" s="63"/>
      <c r="D17" s="57" t="str">
        <f>IFERROR(LOOKUP('棄権届 (4)'!B17,Sheet6!E:E,Sheet6!M:M),"")</f>
        <v/>
      </c>
      <c r="E17" s="57"/>
      <c r="F17" s="57"/>
      <c r="G17" s="57"/>
      <c r="H17" s="57"/>
      <c r="I17" s="57"/>
      <c r="J17" s="59" t="str">
        <f>IFERROR(VLOOKUP(Sheet12!A11,Sheet7!I:K,2,0),"")</f>
        <v/>
      </c>
      <c r="K17" s="61" t="str">
        <f>IFERROR(VLOOKUP(Sheet12!A11,Sheet7!I:K,3,0),"")</f>
        <v/>
      </c>
      <c r="L17" s="63"/>
      <c r="M17" s="63"/>
      <c r="N17" s="65" t="str">
        <f t="shared" ref="N17" si="8">CONCATENATE(B17,K17,L17)</f>
        <v/>
      </c>
      <c r="O17" s="51" t="str">
        <f>IFERROR(VLOOKUP(L17,選手番号!C:F,4,0),"")</f>
        <v/>
      </c>
      <c r="P17" s="52"/>
      <c r="Q17" s="52"/>
      <c r="R17" s="52"/>
      <c r="S17" s="53"/>
      <c r="T17" s="6"/>
      <c r="V17" s="97"/>
      <c r="W17" s="63"/>
      <c r="X17" s="57" t="str">
        <f>IFERROR(LOOKUP(V17,Sheet6!E:E,Sheet6!M:M),"")</f>
        <v/>
      </c>
      <c r="Y17" s="57"/>
      <c r="Z17" s="57"/>
      <c r="AA17" s="57"/>
      <c r="AB17" s="57"/>
      <c r="AC17" s="57"/>
      <c r="AD17" s="59" t="str">
        <f>IFERROR(VLOOKUP(Sheet12!C11,Sheet7!I:K,2,0),"")</f>
        <v/>
      </c>
      <c r="AE17" s="61" t="str">
        <f>IFERROR(VLOOKUP(Sheet12!C11,Sheet7!I:K,3,0),"")</f>
        <v/>
      </c>
      <c r="AF17" s="63"/>
      <c r="AG17" s="63"/>
      <c r="AH17" s="65" t="str">
        <f t="shared" ref="AH17" si="9">CONCATENATE(V17,AE17,AF17)</f>
        <v/>
      </c>
      <c r="AI17" s="51" t="str">
        <f>IFERROR(VLOOKUP(AF17,'チ-ム番号'!A:B,2,0),"")</f>
        <v/>
      </c>
      <c r="AJ17" s="52"/>
      <c r="AK17" s="52"/>
      <c r="AL17" s="52"/>
      <c r="AM17" s="53"/>
      <c r="AN17" s="6"/>
    </row>
    <row r="18" spans="2:40" ht="15.95" customHeight="1" x14ac:dyDescent="0.15">
      <c r="B18" s="97"/>
      <c r="C18" s="63"/>
      <c r="D18" s="57"/>
      <c r="E18" s="57"/>
      <c r="F18" s="57"/>
      <c r="G18" s="57"/>
      <c r="H18" s="57"/>
      <c r="I18" s="57"/>
      <c r="J18" s="86"/>
      <c r="K18" s="61"/>
      <c r="L18" s="63"/>
      <c r="M18" s="63"/>
      <c r="N18" s="87"/>
      <c r="O18" s="54"/>
      <c r="P18" s="55"/>
      <c r="Q18" s="55"/>
      <c r="R18" s="55"/>
      <c r="S18" s="56"/>
      <c r="T18" s="6"/>
      <c r="V18" s="97"/>
      <c r="W18" s="63"/>
      <c r="X18" s="57"/>
      <c r="Y18" s="57"/>
      <c r="Z18" s="57"/>
      <c r="AA18" s="57"/>
      <c r="AB18" s="57"/>
      <c r="AC18" s="57"/>
      <c r="AD18" s="86"/>
      <c r="AE18" s="61"/>
      <c r="AF18" s="63"/>
      <c r="AG18" s="63"/>
      <c r="AH18" s="87"/>
      <c r="AI18" s="54"/>
      <c r="AJ18" s="55"/>
      <c r="AK18" s="55"/>
      <c r="AL18" s="55"/>
      <c r="AM18" s="56"/>
      <c r="AN18" s="6"/>
    </row>
    <row r="19" spans="2:40" ht="15.95" customHeight="1" x14ac:dyDescent="0.15">
      <c r="B19" s="97"/>
      <c r="C19" s="63"/>
      <c r="D19" s="57" t="str">
        <f>IFERROR(LOOKUP('棄権届 (4)'!B19,Sheet6!E:E,Sheet6!M:M),"")</f>
        <v/>
      </c>
      <c r="E19" s="57"/>
      <c r="F19" s="57"/>
      <c r="G19" s="57"/>
      <c r="H19" s="57"/>
      <c r="I19" s="57"/>
      <c r="J19" s="59" t="str">
        <f>IFERROR(VLOOKUP(Sheet12!A13,Sheet7!I:K,2,0),"")</f>
        <v/>
      </c>
      <c r="K19" s="61" t="str">
        <f>IFERROR(VLOOKUP(Sheet12!A13,Sheet7!I:K,3,0),"")</f>
        <v/>
      </c>
      <c r="L19" s="63"/>
      <c r="M19" s="63"/>
      <c r="N19" s="65" t="str">
        <f t="shared" ref="N19" si="10">CONCATENATE(B19,K19,L19)</f>
        <v/>
      </c>
      <c r="O19" s="51" t="str">
        <f>IFERROR(VLOOKUP(L19,選手番号!C:F,4,0),"")</f>
        <v/>
      </c>
      <c r="P19" s="52"/>
      <c r="Q19" s="52"/>
      <c r="R19" s="52"/>
      <c r="S19" s="53"/>
      <c r="T19" s="6"/>
      <c r="V19" s="97"/>
      <c r="W19" s="63"/>
      <c r="X19" s="57" t="str">
        <f>IFERROR(LOOKUP(V19,Sheet6!E:E,Sheet6!M:M),"")</f>
        <v/>
      </c>
      <c r="Y19" s="57"/>
      <c r="Z19" s="57"/>
      <c r="AA19" s="57"/>
      <c r="AB19" s="57"/>
      <c r="AC19" s="57"/>
      <c r="AD19" s="59" t="str">
        <f>IFERROR(VLOOKUP(Sheet12!C13,Sheet7!I:K,2,0),"")</f>
        <v/>
      </c>
      <c r="AE19" s="61" t="str">
        <f>IFERROR(VLOOKUP(Sheet12!C13,Sheet7!I:K,3,0),"")</f>
        <v/>
      </c>
      <c r="AF19" s="63"/>
      <c r="AG19" s="63"/>
      <c r="AH19" s="65" t="str">
        <f t="shared" ref="AH19" si="11">CONCATENATE(V19,AE19,AF19)</f>
        <v/>
      </c>
      <c r="AI19" s="51" t="str">
        <f>IFERROR(VLOOKUP(AF19,'チ-ム番号'!A:B,2,0),"")</f>
        <v/>
      </c>
      <c r="AJ19" s="52"/>
      <c r="AK19" s="52"/>
      <c r="AL19" s="52"/>
      <c r="AM19" s="53"/>
      <c r="AN19" s="6"/>
    </row>
    <row r="20" spans="2:40" ht="15.95" customHeight="1" x14ac:dyDescent="0.15">
      <c r="B20" s="97"/>
      <c r="C20" s="63"/>
      <c r="D20" s="57"/>
      <c r="E20" s="57"/>
      <c r="F20" s="57"/>
      <c r="G20" s="57"/>
      <c r="H20" s="57"/>
      <c r="I20" s="57"/>
      <c r="J20" s="86"/>
      <c r="K20" s="61"/>
      <c r="L20" s="63"/>
      <c r="M20" s="63"/>
      <c r="N20" s="87"/>
      <c r="O20" s="54"/>
      <c r="P20" s="55"/>
      <c r="Q20" s="55"/>
      <c r="R20" s="55"/>
      <c r="S20" s="56"/>
      <c r="T20" s="6"/>
      <c r="V20" s="97"/>
      <c r="W20" s="63"/>
      <c r="X20" s="57"/>
      <c r="Y20" s="57"/>
      <c r="Z20" s="57"/>
      <c r="AA20" s="57"/>
      <c r="AB20" s="57"/>
      <c r="AC20" s="57"/>
      <c r="AD20" s="86"/>
      <c r="AE20" s="61"/>
      <c r="AF20" s="63"/>
      <c r="AG20" s="63"/>
      <c r="AH20" s="87"/>
      <c r="AI20" s="54"/>
      <c r="AJ20" s="55"/>
      <c r="AK20" s="55"/>
      <c r="AL20" s="55"/>
      <c r="AM20" s="56"/>
      <c r="AN20" s="6"/>
    </row>
    <row r="21" spans="2:40" ht="15.95" customHeight="1" x14ac:dyDescent="0.15">
      <c r="B21" s="97"/>
      <c r="C21" s="63"/>
      <c r="D21" s="57" t="str">
        <f>IFERROR(LOOKUP('棄権届 (4)'!B21,Sheet6!E:E,Sheet6!M:M),"")</f>
        <v/>
      </c>
      <c r="E21" s="57"/>
      <c r="F21" s="57"/>
      <c r="G21" s="57"/>
      <c r="H21" s="57"/>
      <c r="I21" s="57"/>
      <c r="J21" s="59" t="str">
        <f>IFERROR(VLOOKUP(Sheet12!A15,Sheet7!I:K,2,0),"")</f>
        <v/>
      </c>
      <c r="K21" s="61" t="str">
        <f>IFERROR(VLOOKUP(Sheet12!A15,Sheet7!I:K,3,0),"")</f>
        <v/>
      </c>
      <c r="L21" s="63"/>
      <c r="M21" s="63"/>
      <c r="N21" s="65" t="str">
        <f t="shared" ref="N21" si="12">CONCATENATE(B21,K21,L21)</f>
        <v/>
      </c>
      <c r="O21" s="51" t="str">
        <f>IFERROR(VLOOKUP(L21,選手番号!C:F,4,0),"")</f>
        <v/>
      </c>
      <c r="P21" s="52"/>
      <c r="Q21" s="52"/>
      <c r="R21" s="52"/>
      <c r="S21" s="53"/>
      <c r="T21" s="6"/>
      <c r="V21" s="97"/>
      <c r="W21" s="63"/>
      <c r="X21" s="57" t="str">
        <f>IFERROR(LOOKUP(V21,Sheet6!E:E,Sheet6!M:M),"")</f>
        <v/>
      </c>
      <c r="Y21" s="57"/>
      <c r="Z21" s="57"/>
      <c r="AA21" s="57"/>
      <c r="AB21" s="57"/>
      <c r="AC21" s="57"/>
      <c r="AD21" s="59" t="str">
        <f>IFERROR(VLOOKUP(Sheet12!C15,Sheet7!I:K,2,0),"")</f>
        <v/>
      </c>
      <c r="AE21" s="61" t="str">
        <f>IFERROR(VLOOKUP(Sheet12!C15,Sheet7!I:K,3,0),"")</f>
        <v/>
      </c>
      <c r="AF21" s="63"/>
      <c r="AG21" s="63"/>
      <c r="AH21" s="65" t="str">
        <f t="shared" ref="AH21" si="13">CONCATENATE(V21,AE21,AF21)</f>
        <v/>
      </c>
      <c r="AI21" s="51" t="str">
        <f>IFERROR(VLOOKUP(AF21,'チ-ム番号'!A:B,2,0),"")</f>
        <v/>
      </c>
      <c r="AJ21" s="52"/>
      <c r="AK21" s="52"/>
      <c r="AL21" s="52"/>
      <c r="AM21" s="53"/>
      <c r="AN21" s="6"/>
    </row>
    <row r="22" spans="2:40" ht="15.95" customHeight="1" x14ac:dyDescent="0.15">
      <c r="B22" s="97"/>
      <c r="C22" s="63"/>
      <c r="D22" s="57"/>
      <c r="E22" s="57"/>
      <c r="F22" s="57"/>
      <c r="G22" s="57"/>
      <c r="H22" s="57"/>
      <c r="I22" s="57"/>
      <c r="J22" s="86"/>
      <c r="K22" s="61"/>
      <c r="L22" s="63"/>
      <c r="M22" s="63"/>
      <c r="N22" s="87"/>
      <c r="O22" s="54"/>
      <c r="P22" s="55"/>
      <c r="Q22" s="55"/>
      <c r="R22" s="55"/>
      <c r="S22" s="56"/>
      <c r="T22" s="6"/>
      <c r="V22" s="97"/>
      <c r="W22" s="63"/>
      <c r="X22" s="57"/>
      <c r="Y22" s="57"/>
      <c r="Z22" s="57"/>
      <c r="AA22" s="57"/>
      <c r="AB22" s="57"/>
      <c r="AC22" s="57"/>
      <c r="AD22" s="86"/>
      <c r="AE22" s="61"/>
      <c r="AF22" s="63"/>
      <c r="AG22" s="63"/>
      <c r="AH22" s="87"/>
      <c r="AI22" s="54"/>
      <c r="AJ22" s="55"/>
      <c r="AK22" s="55"/>
      <c r="AL22" s="55"/>
      <c r="AM22" s="56"/>
      <c r="AN22" s="6"/>
    </row>
    <row r="23" spans="2:40" ht="15.95" customHeight="1" x14ac:dyDescent="0.15">
      <c r="B23" s="97"/>
      <c r="C23" s="63"/>
      <c r="D23" s="57" t="str">
        <f>IFERROR(LOOKUP('棄権届 (4)'!B23,Sheet6!E:E,Sheet6!M:M),"")</f>
        <v/>
      </c>
      <c r="E23" s="57"/>
      <c r="F23" s="57"/>
      <c r="G23" s="57"/>
      <c r="H23" s="57"/>
      <c r="I23" s="57"/>
      <c r="J23" s="59" t="str">
        <f>IFERROR(VLOOKUP(Sheet12!A17,Sheet7!I:K,2,0),"")</f>
        <v/>
      </c>
      <c r="K23" s="61" t="str">
        <f>IFERROR(VLOOKUP(Sheet12!A17,Sheet7!I:K,3,0),"")</f>
        <v/>
      </c>
      <c r="L23" s="63"/>
      <c r="M23" s="63"/>
      <c r="N23" s="65" t="str">
        <f t="shared" ref="N23" si="14">CONCATENATE(B23,K23,L23)</f>
        <v/>
      </c>
      <c r="O23" s="51" t="str">
        <f>IFERROR(VLOOKUP(L23,選手番号!C:F,4,0),"")</f>
        <v/>
      </c>
      <c r="P23" s="52"/>
      <c r="Q23" s="52"/>
      <c r="R23" s="52"/>
      <c r="S23" s="53"/>
      <c r="T23" s="6"/>
      <c r="V23" s="97"/>
      <c r="W23" s="63"/>
      <c r="X23" s="57" t="str">
        <f>IFERROR(LOOKUP(V23,Sheet6!E:E,Sheet6!M:M),"")</f>
        <v/>
      </c>
      <c r="Y23" s="57"/>
      <c r="Z23" s="57"/>
      <c r="AA23" s="57"/>
      <c r="AB23" s="57"/>
      <c r="AC23" s="57"/>
      <c r="AD23" s="59" t="str">
        <f>IFERROR(VLOOKUP(Sheet12!C17,Sheet7!I:K,2,0),"")</f>
        <v/>
      </c>
      <c r="AE23" s="61" t="str">
        <f>IFERROR(VLOOKUP(Sheet12!C17,Sheet7!I:K,3,0),"")</f>
        <v/>
      </c>
      <c r="AF23" s="63"/>
      <c r="AG23" s="63"/>
      <c r="AH23" s="65" t="str">
        <f t="shared" ref="AH23" si="15">CONCATENATE(V23,AE23,AF23)</f>
        <v/>
      </c>
      <c r="AI23" s="51" t="str">
        <f>IFERROR(VLOOKUP(AF23,'チ-ム番号'!A:B,2,0),"")</f>
        <v/>
      </c>
      <c r="AJ23" s="52"/>
      <c r="AK23" s="52"/>
      <c r="AL23" s="52"/>
      <c r="AM23" s="53"/>
      <c r="AN23" s="6"/>
    </row>
    <row r="24" spans="2:40" ht="15.95" customHeight="1" x14ac:dyDescent="0.15">
      <c r="B24" s="97"/>
      <c r="C24" s="63"/>
      <c r="D24" s="57"/>
      <c r="E24" s="57"/>
      <c r="F24" s="57"/>
      <c r="G24" s="57"/>
      <c r="H24" s="57"/>
      <c r="I24" s="57"/>
      <c r="J24" s="86"/>
      <c r="K24" s="61"/>
      <c r="L24" s="63"/>
      <c r="M24" s="63"/>
      <c r="N24" s="87"/>
      <c r="O24" s="54"/>
      <c r="P24" s="55"/>
      <c r="Q24" s="55"/>
      <c r="R24" s="55"/>
      <c r="S24" s="56"/>
      <c r="T24" s="6"/>
      <c r="V24" s="97"/>
      <c r="W24" s="63"/>
      <c r="X24" s="57"/>
      <c r="Y24" s="57"/>
      <c r="Z24" s="57"/>
      <c r="AA24" s="57"/>
      <c r="AB24" s="57"/>
      <c r="AC24" s="57"/>
      <c r="AD24" s="86"/>
      <c r="AE24" s="61"/>
      <c r="AF24" s="63"/>
      <c r="AG24" s="63"/>
      <c r="AH24" s="87"/>
      <c r="AI24" s="54"/>
      <c r="AJ24" s="55"/>
      <c r="AK24" s="55"/>
      <c r="AL24" s="55"/>
      <c r="AM24" s="56"/>
      <c r="AN24" s="6"/>
    </row>
    <row r="25" spans="2:40" ht="15.95" customHeight="1" x14ac:dyDescent="0.15">
      <c r="B25" s="97"/>
      <c r="C25" s="63"/>
      <c r="D25" s="57" t="str">
        <f>IFERROR(LOOKUP('棄権届 (4)'!B25,Sheet6!E:E,Sheet6!M:M),"")</f>
        <v/>
      </c>
      <c r="E25" s="57"/>
      <c r="F25" s="57"/>
      <c r="G25" s="57"/>
      <c r="H25" s="57"/>
      <c r="I25" s="57"/>
      <c r="J25" s="59" t="str">
        <f>IFERROR(VLOOKUP(Sheet12!A19,Sheet7!I:K,2,0),"")</f>
        <v/>
      </c>
      <c r="K25" s="61" t="str">
        <f>IFERROR(VLOOKUP(Sheet12!A19,Sheet7!I:K,3,0),"")</f>
        <v/>
      </c>
      <c r="L25" s="63"/>
      <c r="M25" s="63"/>
      <c r="N25" s="65" t="str">
        <f t="shared" ref="N25" si="16">CONCATENATE(B25,K25,L25)</f>
        <v/>
      </c>
      <c r="O25" s="51" t="str">
        <f>IFERROR(VLOOKUP(L25,選手番号!C:F,4,0),"")</f>
        <v/>
      </c>
      <c r="P25" s="52"/>
      <c r="Q25" s="52"/>
      <c r="R25" s="52"/>
      <c r="S25" s="53"/>
      <c r="T25" s="6"/>
      <c r="V25" s="97"/>
      <c r="W25" s="63"/>
      <c r="X25" s="57" t="str">
        <f>IFERROR(LOOKUP(V25,Sheet6!E:E,Sheet6!M:M),"")</f>
        <v/>
      </c>
      <c r="Y25" s="57"/>
      <c r="Z25" s="57"/>
      <c r="AA25" s="57"/>
      <c r="AB25" s="57"/>
      <c r="AC25" s="57"/>
      <c r="AD25" s="59" t="str">
        <f>IFERROR(VLOOKUP(Sheet12!C19,Sheet7!I:K,2,0),"")</f>
        <v/>
      </c>
      <c r="AE25" s="61" t="str">
        <f>IFERROR(VLOOKUP(Sheet12!C19,Sheet7!I:K,3,0),"")</f>
        <v/>
      </c>
      <c r="AF25" s="63"/>
      <c r="AG25" s="63"/>
      <c r="AH25" s="65" t="str">
        <f t="shared" ref="AH25" si="17">CONCATENATE(V25,AE25,AF25)</f>
        <v/>
      </c>
      <c r="AI25" s="51" t="str">
        <f>IFERROR(VLOOKUP(AF25,'チ-ム番号'!A:B,2,0),"")</f>
        <v/>
      </c>
      <c r="AJ25" s="52"/>
      <c r="AK25" s="52"/>
      <c r="AL25" s="52"/>
      <c r="AM25" s="53"/>
      <c r="AN25" s="6"/>
    </row>
    <row r="26" spans="2:40" ht="15.95" customHeight="1" x14ac:dyDescent="0.15">
      <c r="B26" s="97"/>
      <c r="C26" s="63"/>
      <c r="D26" s="57"/>
      <c r="E26" s="57"/>
      <c r="F26" s="57"/>
      <c r="G26" s="57"/>
      <c r="H26" s="57"/>
      <c r="I26" s="57"/>
      <c r="J26" s="86"/>
      <c r="K26" s="61"/>
      <c r="L26" s="63"/>
      <c r="M26" s="63"/>
      <c r="N26" s="87"/>
      <c r="O26" s="54"/>
      <c r="P26" s="55"/>
      <c r="Q26" s="55"/>
      <c r="R26" s="55"/>
      <c r="S26" s="56"/>
      <c r="T26" s="6"/>
      <c r="V26" s="97"/>
      <c r="W26" s="63"/>
      <c r="X26" s="57"/>
      <c r="Y26" s="57"/>
      <c r="Z26" s="57"/>
      <c r="AA26" s="57"/>
      <c r="AB26" s="57"/>
      <c r="AC26" s="57"/>
      <c r="AD26" s="86"/>
      <c r="AE26" s="61"/>
      <c r="AF26" s="63"/>
      <c r="AG26" s="63"/>
      <c r="AH26" s="87"/>
      <c r="AI26" s="54"/>
      <c r="AJ26" s="55"/>
      <c r="AK26" s="55"/>
      <c r="AL26" s="55"/>
      <c r="AM26" s="56"/>
      <c r="AN26" s="6"/>
    </row>
    <row r="27" spans="2:40" ht="15.95" customHeight="1" x14ac:dyDescent="0.15">
      <c r="B27" s="97"/>
      <c r="C27" s="63"/>
      <c r="D27" s="57" t="str">
        <f>IFERROR(LOOKUP('棄権届 (4)'!B27,Sheet6!E:E,Sheet6!M:M),"")</f>
        <v/>
      </c>
      <c r="E27" s="57"/>
      <c r="F27" s="57"/>
      <c r="G27" s="57"/>
      <c r="H27" s="57"/>
      <c r="I27" s="57"/>
      <c r="J27" s="59" t="str">
        <f>IFERROR(VLOOKUP(Sheet12!A21,Sheet7!I:K,2,0),"")</f>
        <v/>
      </c>
      <c r="K27" s="61" t="str">
        <f>IFERROR(VLOOKUP(Sheet12!A21,Sheet7!I:K,3,0),"")</f>
        <v/>
      </c>
      <c r="L27" s="63"/>
      <c r="M27" s="63"/>
      <c r="N27" s="65" t="str">
        <f t="shared" ref="N27" si="18">CONCATENATE(B27,K27,L27)</f>
        <v/>
      </c>
      <c r="O27" s="51" t="str">
        <f>IFERROR(VLOOKUP(L27,選手番号!C:F,4,0),"")</f>
        <v/>
      </c>
      <c r="P27" s="52"/>
      <c r="Q27" s="52"/>
      <c r="R27" s="52"/>
      <c r="S27" s="53"/>
      <c r="T27" s="6"/>
      <c r="V27" s="97"/>
      <c r="W27" s="63"/>
      <c r="X27" s="57" t="str">
        <f>IFERROR(LOOKUP(V27,Sheet6!E:E,Sheet6!M:M),"")</f>
        <v/>
      </c>
      <c r="Y27" s="57"/>
      <c r="Z27" s="57"/>
      <c r="AA27" s="57"/>
      <c r="AB27" s="57"/>
      <c r="AC27" s="57"/>
      <c r="AD27" s="59" t="str">
        <f>IFERROR(VLOOKUP(Sheet12!C21,Sheet7!I:K,2,0),"")</f>
        <v/>
      </c>
      <c r="AE27" s="61" t="str">
        <f>IFERROR(VLOOKUP(Sheet12!C21,Sheet7!I:K,3,0),"")</f>
        <v/>
      </c>
      <c r="AF27" s="63"/>
      <c r="AG27" s="63"/>
      <c r="AH27" s="65" t="str">
        <f t="shared" ref="AH27" si="19">CONCATENATE(V27,AE27,AF27)</f>
        <v/>
      </c>
      <c r="AI27" s="51" t="str">
        <f>IFERROR(VLOOKUP(AF27,'チ-ム番号'!A:B,2,0),"")</f>
        <v/>
      </c>
      <c r="AJ27" s="52"/>
      <c r="AK27" s="52"/>
      <c r="AL27" s="52"/>
      <c r="AM27" s="53"/>
      <c r="AN27" s="6"/>
    </row>
    <row r="28" spans="2:40" ht="15.95" customHeight="1" x14ac:dyDescent="0.15">
      <c r="B28" s="97"/>
      <c r="C28" s="63"/>
      <c r="D28" s="57"/>
      <c r="E28" s="57"/>
      <c r="F28" s="57"/>
      <c r="G28" s="57"/>
      <c r="H28" s="57"/>
      <c r="I28" s="57"/>
      <c r="J28" s="86"/>
      <c r="K28" s="61"/>
      <c r="L28" s="63"/>
      <c r="M28" s="63"/>
      <c r="N28" s="87"/>
      <c r="O28" s="54"/>
      <c r="P28" s="55"/>
      <c r="Q28" s="55"/>
      <c r="R28" s="55"/>
      <c r="S28" s="56"/>
      <c r="T28" s="6"/>
      <c r="V28" s="97"/>
      <c r="W28" s="63"/>
      <c r="X28" s="57"/>
      <c r="Y28" s="57"/>
      <c r="Z28" s="57"/>
      <c r="AA28" s="57"/>
      <c r="AB28" s="57"/>
      <c r="AC28" s="57"/>
      <c r="AD28" s="86"/>
      <c r="AE28" s="61"/>
      <c r="AF28" s="63"/>
      <c r="AG28" s="63"/>
      <c r="AH28" s="87"/>
      <c r="AI28" s="54"/>
      <c r="AJ28" s="55"/>
      <c r="AK28" s="55"/>
      <c r="AL28" s="55"/>
      <c r="AM28" s="56"/>
      <c r="AN28" s="6"/>
    </row>
    <row r="29" spans="2:40" ht="15.95" customHeight="1" x14ac:dyDescent="0.15">
      <c r="B29" s="97"/>
      <c r="C29" s="63"/>
      <c r="D29" s="57" t="str">
        <f>IFERROR(LOOKUP('棄権届 (4)'!B29,Sheet6!E:E,Sheet6!M:M),"")</f>
        <v/>
      </c>
      <c r="E29" s="57"/>
      <c r="F29" s="57"/>
      <c r="G29" s="57"/>
      <c r="H29" s="57"/>
      <c r="I29" s="57"/>
      <c r="J29" s="59" t="str">
        <f>IFERROR(VLOOKUP(Sheet12!A23,Sheet7!I:K,2,0),"")</f>
        <v/>
      </c>
      <c r="K29" s="61" t="str">
        <f>IFERROR(VLOOKUP(Sheet12!A23,Sheet7!I:K,3,0),"")</f>
        <v/>
      </c>
      <c r="L29" s="63"/>
      <c r="M29" s="63"/>
      <c r="N29" s="65" t="str">
        <f t="shared" ref="N29" si="20">CONCATENATE(B29,K29,L29)</f>
        <v/>
      </c>
      <c r="O29" s="51" t="str">
        <f>IFERROR(VLOOKUP(L29,選手番号!C:F,4,0),"")</f>
        <v/>
      </c>
      <c r="P29" s="52"/>
      <c r="Q29" s="52"/>
      <c r="R29" s="52"/>
      <c r="S29" s="53"/>
      <c r="T29" s="6"/>
      <c r="V29" s="97"/>
      <c r="W29" s="63"/>
      <c r="X29" s="57" t="str">
        <f>IFERROR(LOOKUP(V29,Sheet6!E:E,Sheet6!M:M),"")</f>
        <v/>
      </c>
      <c r="Y29" s="57"/>
      <c r="Z29" s="57"/>
      <c r="AA29" s="57"/>
      <c r="AB29" s="57"/>
      <c r="AC29" s="57"/>
      <c r="AD29" s="59" t="str">
        <f>IFERROR(VLOOKUP(Sheet12!C23,Sheet7!I:K,2,0),"")</f>
        <v/>
      </c>
      <c r="AE29" s="61" t="str">
        <f>IFERROR(VLOOKUP(Sheet12!C23,Sheet7!I:K,3,0),"")</f>
        <v/>
      </c>
      <c r="AF29" s="63"/>
      <c r="AG29" s="63"/>
      <c r="AH29" s="65" t="str">
        <f t="shared" ref="AH29" si="21">CONCATENATE(V29,AE29,AF29)</f>
        <v/>
      </c>
      <c r="AI29" s="51" t="str">
        <f>IFERROR(VLOOKUP(AF29,'チ-ム番号'!A:B,2,0),"")</f>
        <v/>
      </c>
      <c r="AJ29" s="52"/>
      <c r="AK29" s="52"/>
      <c r="AL29" s="52"/>
      <c r="AM29" s="53"/>
      <c r="AN29" s="6"/>
    </row>
    <row r="30" spans="2:40" ht="15.95" customHeight="1" thickBot="1" x14ac:dyDescent="0.2">
      <c r="B30" s="98"/>
      <c r="C30" s="64"/>
      <c r="D30" s="58"/>
      <c r="E30" s="58"/>
      <c r="F30" s="58"/>
      <c r="G30" s="58"/>
      <c r="H30" s="58"/>
      <c r="I30" s="58"/>
      <c r="J30" s="60"/>
      <c r="K30" s="62"/>
      <c r="L30" s="64"/>
      <c r="M30" s="64"/>
      <c r="N30" s="66"/>
      <c r="O30" s="67"/>
      <c r="P30" s="68"/>
      <c r="Q30" s="68"/>
      <c r="R30" s="68"/>
      <c r="S30" s="69"/>
      <c r="T30" s="6"/>
      <c r="V30" s="98"/>
      <c r="W30" s="64"/>
      <c r="X30" s="58"/>
      <c r="Y30" s="58"/>
      <c r="Z30" s="58"/>
      <c r="AA30" s="58"/>
      <c r="AB30" s="58"/>
      <c r="AC30" s="58"/>
      <c r="AD30" s="60"/>
      <c r="AE30" s="62"/>
      <c r="AF30" s="64"/>
      <c r="AG30" s="64"/>
      <c r="AH30" s="66"/>
      <c r="AI30" s="67"/>
      <c r="AJ30" s="68"/>
      <c r="AK30" s="68"/>
      <c r="AL30" s="68"/>
      <c r="AM30" s="69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9">
        <f>棄権届!H32</f>
        <v>0</v>
      </c>
      <c r="I32" s="100"/>
      <c r="J32" s="100"/>
      <c r="K32" s="100"/>
      <c r="L32" s="100"/>
      <c r="M32" s="100"/>
      <c r="N32" s="38"/>
      <c r="O32" s="74" t="s">
        <v>125</v>
      </c>
      <c r="P32" s="74"/>
      <c r="Q32" s="76" t="str">
        <f>IFERROR(VLOOKUP(L7,Sheet7!E:G,3,0),"")</f>
        <v/>
      </c>
      <c r="R32" s="76"/>
      <c r="S32" s="78" t="s">
        <v>123</v>
      </c>
      <c r="T32" s="8"/>
      <c r="V32" s="80" t="s">
        <v>1</v>
      </c>
      <c r="W32" s="81"/>
      <c r="X32" s="81"/>
      <c r="Y32" s="81"/>
      <c r="Z32" s="81"/>
      <c r="AA32" s="82"/>
      <c r="AB32" s="99">
        <f>棄権届!AB32</f>
        <v>0</v>
      </c>
      <c r="AC32" s="100"/>
      <c r="AD32" s="100"/>
      <c r="AE32" s="100"/>
      <c r="AF32" s="100"/>
      <c r="AG32" s="100"/>
      <c r="AH32" s="38"/>
      <c r="AI32" s="74" t="s">
        <v>125</v>
      </c>
      <c r="AJ32" s="74"/>
      <c r="AK32" s="76" t="str">
        <f>AI7</f>
        <v/>
      </c>
      <c r="AL32" s="76"/>
      <c r="AM32" s="78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101"/>
      <c r="I33" s="102"/>
      <c r="J33" s="102"/>
      <c r="K33" s="102"/>
      <c r="L33" s="102"/>
      <c r="M33" s="102"/>
      <c r="N33" s="39"/>
      <c r="O33" s="75"/>
      <c r="P33" s="75"/>
      <c r="Q33" s="77"/>
      <c r="R33" s="77"/>
      <c r="S33" s="79"/>
      <c r="T33" s="8"/>
      <c r="V33" s="83"/>
      <c r="W33" s="84"/>
      <c r="X33" s="84"/>
      <c r="Y33" s="84"/>
      <c r="Z33" s="84"/>
      <c r="AA33" s="85"/>
      <c r="AB33" s="101"/>
      <c r="AC33" s="102"/>
      <c r="AD33" s="102"/>
      <c r="AE33" s="102"/>
      <c r="AF33" s="102"/>
      <c r="AG33" s="102"/>
      <c r="AH33" s="39"/>
      <c r="AI33" s="75"/>
      <c r="AJ33" s="75"/>
      <c r="AK33" s="77"/>
      <c r="AL33" s="77"/>
      <c r="AM33" s="79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6"/>
      <c r="U36" s="50" t="s">
        <v>213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8" t="s">
        <v>205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9"/>
      <c r="U1" s="88" t="s">
        <v>206</v>
      </c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9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7"/>
      <c r="U4" s="90" t="s">
        <v>115</v>
      </c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7"/>
    </row>
    <row r="5" spans="1:40" ht="14.25" thickBot="1" x14ac:dyDescent="0.2">
      <c r="T5" s="6"/>
      <c r="AN5" s="6"/>
    </row>
    <row r="6" spans="1:40" x14ac:dyDescent="0.15">
      <c r="B6" s="96" t="s">
        <v>117</v>
      </c>
      <c r="C6" s="94"/>
      <c r="D6" s="91" t="s">
        <v>118</v>
      </c>
      <c r="E6" s="92"/>
      <c r="F6" s="92"/>
      <c r="G6" s="92"/>
      <c r="H6" s="92"/>
      <c r="I6" s="92"/>
      <c r="J6" s="40" t="s">
        <v>0</v>
      </c>
      <c r="K6" s="46" t="s">
        <v>204</v>
      </c>
      <c r="L6" s="93" t="s">
        <v>172</v>
      </c>
      <c r="M6" s="94"/>
      <c r="N6" s="20"/>
      <c r="O6" s="91" t="s">
        <v>120</v>
      </c>
      <c r="P6" s="92"/>
      <c r="Q6" s="92"/>
      <c r="R6" s="92"/>
      <c r="S6" s="95"/>
      <c r="T6" s="6"/>
      <c r="V6" s="96" t="s">
        <v>117</v>
      </c>
      <c r="W6" s="94"/>
      <c r="X6" s="91" t="s">
        <v>118</v>
      </c>
      <c r="Y6" s="92"/>
      <c r="Z6" s="92"/>
      <c r="AA6" s="92"/>
      <c r="AB6" s="92"/>
      <c r="AC6" s="92"/>
      <c r="AD6" s="40" t="s">
        <v>0</v>
      </c>
      <c r="AE6" s="46" t="s">
        <v>204</v>
      </c>
      <c r="AF6" s="93" t="s">
        <v>207</v>
      </c>
      <c r="AG6" s="94"/>
      <c r="AH6" s="20"/>
      <c r="AI6" s="91" t="s">
        <v>120</v>
      </c>
      <c r="AJ6" s="92"/>
      <c r="AK6" s="92"/>
      <c r="AL6" s="92"/>
      <c r="AM6" s="95"/>
      <c r="AN6" s="6"/>
    </row>
    <row r="7" spans="1:40" ht="15.95" customHeight="1" x14ac:dyDescent="0.15">
      <c r="B7" s="97"/>
      <c r="C7" s="63"/>
      <c r="D7" s="57" t="str">
        <f>IFERROR(LOOKUP('棄権届 (5)'!B7,Sheet6!E:E,Sheet6!M:M),"")</f>
        <v/>
      </c>
      <c r="E7" s="57"/>
      <c r="F7" s="57"/>
      <c r="G7" s="57"/>
      <c r="H7" s="57"/>
      <c r="I7" s="57"/>
      <c r="J7" s="59" t="str">
        <f>IFERROR(VLOOKUP(Sheet12!A1,Sheet7!I:K,2,0),"")</f>
        <v/>
      </c>
      <c r="K7" s="61" t="str">
        <f>IFERROR(VLOOKUP(Sheet12!A1,Sheet7!I:K,3,0),"")</f>
        <v/>
      </c>
      <c r="L7" s="63"/>
      <c r="M7" s="63"/>
      <c r="N7" s="65" t="str">
        <f>CONCATENATE(B7,K7,L7)</f>
        <v/>
      </c>
      <c r="O7" s="51" t="str">
        <f>IFERROR(VLOOKUP(L7,選手番号!C:F,4,0),"")</f>
        <v/>
      </c>
      <c r="P7" s="52"/>
      <c r="Q7" s="52"/>
      <c r="R7" s="52"/>
      <c r="S7" s="53"/>
      <c r="T7" s="6"/>
      <c r="V7" s="97"/>
      <c r="W7" s="63"/>
      <c r="X7" s="57" t="str">
        <f>IFERROR(LOOKUP(V7,Sheet6!E:E,Sheet6!M:M),"")</f>
        <v/>
      </c>
      <c r="Y7" s="57"/>
      <c r="Z7" s="57"/>
      <c r="AA7" s="57"/>
      <c r="AB7" s="57"/>
      <c r="AC7" s="57"/>
      <c r="AD7" s="59" t="str">
        <f>IFERROR(VLOOKUP(Sheet12!C1,Sheet7!I:K,2,0),"")</f>
        <v/>
      </c>
      <c r="AE7" s="61" t="str">
        <f>IFERROR(VLOOKUP(Sheet12!C1,Sheet7!I:K,3,0),"")</f>
        <v/>
      </c>
      <c r="AF7" s="63"/>
      <c r="AG7" s="63"/>
      <c r="AH7" s="65" t="str">
        <f>CONCATENATE(V7,AE7,AF7)</f>
        <v/>
      </c>
      <c r="AI7" s="51" t="str">
        <f>IFERROR(VLOOKUP(AF7,'チ-ム番号'!A:B,2,0),"")</f>
        <v/>
      </c>
      <c r="AJ7" s="52"/>
      <c r="AK7" s="52"/>
      <c r="AL7" s="52"/>
      <c r="AM7" s="53"/>
      <c r="AN7" s="6"/>
    </row>
    <row r="8" spans="1:40" ht="15.95" customHeight="1" x14ac:dyDescent="0.15">
      <c r="B8" s="97"/>
      <c r="C8" s="63"/>
      <c r="D8" s="57"/>
      <c r="E8" s="57"/>
      <c r="F8" s="57"/>
      <c r="G8" s="57"/>
      <c r="H8" s="57"/>
      <c r="I8" s="57"/>
      <c r="J8" s="86"/>
      <c r="K8" s="61"/>
      <c r="L8" s="63"/>
      <c r="M8" s="63"/>
      <c r="N8" s="87"/>
      <c r="O8" s="54"/>
      <c r="P8" s="55"/>
      <c r="Q8" s="55"/>
      <c r="R8" s="55"/>
      <c r="S8" s="56"/>
      <c r="T8" s="6"/>
      <c r="V8" s="97"/>
      <c r="W8" s="63"/>
      <c r="X8" s="57"/>
      <c r="Y8" s="57"/>
      <c r="Z8" s="57"/>
      <c r="AA8" s="57"/>
      <c r="AB8" s="57"/>
      <c r="AC8" s="57"/>
      <c r="AD8" s="86"/>
      <c r="AE8" s="61"/>
      <c r="AF8" s="63"/>
      <c r="AG8" s="63"/>
      <c r="AH8" s="87"/>
      <c r="AI8" s="54"/>
      <c r="AJ8" s="55"/>
      <c r="AK8" s="55"/>
      <c r="AL8" s="55"/>
      <c r="AM8" s="56"/>
      <c r="AN8" s="6"/>
    </row>
    <row r="9" spans="1:40" ht="15.95" customHeight="1" x14ac:dyDescent="0.15">
      <c r="B9" s="97"/>
      <c r="C9" s="63"/>
      <c r="D9" s="57" t="str">
        <f>IFERROR(LOOKUP('棄権届 (5)'!B9,Sheet6!E:E,Sheet6!M:M),"")</f>
        <v/>
      </c>
      <c r="E9" s="57"/>
      <c r="F9" s="57"/>
      <c r="G9" s="57"/>
      <c r="H9" s="57"/>
      <c r="I9" s="57"/>
      <c r="J9" s="59" t="str">
        <f>IFERROR(VLOOKUP(Sheet12!A3,Sheet7!I:K,2,0),"")</f>
        <v/>
      </c>
      <c r="K9" s="61" t="str">
        <f>IFERROR(VLOOKUP(Sheet12!A3,Sheet7!I:K,3,0),"")</f>
        <v/>
      </c>
      <c r="L9" s="63"/>
      <c r="M9" s="63"/>
      <c r="N9" s="65" t="str">
        <f t="shared" ref="N9" si="0">CONCATENATE(B9,K9,L9)</f>
        <v/>
      </c>
      <c r="O9" s="51" t="str">
        <f>IFERROR(VLOOKUP(L9,選手番号!C:F,4,0),"")</f>
        <v/>
      </c>
      <c r="P9" s="52"/>
      <c r="Q9" s="52"/>
      <c r="R9" s="52"/>
      <c r="S9" s="53"/>
      <c r="T9" s="6"/>
      <c r="V9" s="97"/>
      <c r="W9" s="63"/>
      <c r="X9" s="57" t="str">
        <f>IFERROR(LOOKUP(V9,Sheet6!E:E,Sheet6!M:M),"")</f>
        <v/>
      </c>
      <c r="Y9" s="57"/>
      <c r="Z9" s="57"/>
      <c r="AA9" s="57"/>
      <c r="AB9" s="57"/>
      <c r="AC9" s="57"/>
      <c r="AD9" s="59" t="str">
        <f>IFERROR(VLOOKUP(Sheet12!C3,Sheet7!I:K,2,0),"")</f>
        <v/>
      </c>
      <c r="AE9" s="61" t="str">
        <f>IFERROR(VLOOKUP(Sheet12!C3,Sheet7!I:K,3,0),"")</f>
        <v/>
      </c>
      <c r="AF9" s="63"/>
      <c r="AG9" s="63"/>
      <c r="AH9" s="65" t="str">
        <f t="shared" ref="AH9" si="1">CONCATENATE(V9,AE9,AF9)</f>
        <v/>
      </c>
      <c r="AI9" s="51" t="str">
        <f>IFERROR(VLOOKUP(AF9,'チ-ム番号'!A:B,2,0),"")</f>
        <v/>
      </c>
      <c r="AJ9" s="52"/>
      <c r="AK9" s="52"/>
      <c r="AL9" s="52"/>
      <c r="AM9" s="53"/>
      <c r="AN9" s="6"/>
    </row>
    <row r="10" spans="1:40" ht="15.95" customHeight="1" x14ac:dyDescent="0.15">
      <c r="B10" s="97"/>
      <c r="C10" s="63"/>
      <c r="D10" s="57"/>
      <c r="E10" s="57"/>
      <c r="F10" s="57"/>
      <c r="G10" s="57"/>
      <c r="H10" s="57"/>
      <c r="I10" s="57"/>
      <c r="J10" s="86"/>
      <c r="K10" s="61"/>
      <c r="L10" s="63"/>
      <c r="M10" s="63"/>
      <c r="N10" s="87"/>
      <c r="O10" s="54"/>
      <c r="P10" s="55"/>
      <c r="Q10" s="55"/>
      <c r="R10" s="55"/>
      <c r="S10" s="56"/>
      <c r="T10" s="6"/>
      <c r="V10" s="97"/>
      <c r="W10" s="63"/>
      <c r="X10" s="57"/>
      <c r="Y10" s="57"/>
      <c r="Z10" s="57"/>
      <c r="AA10" s="57"/>
      <c r="AB10" s="57"/>
      <c r="AC10" s="57"/>
      <c r="AD10" s="86"/>
      <c r="AE10" s="61"/>
      <c r="AF10" s="63"/>
      <c r="AG10" s="63"/>
      <c r="AH10" s="87"/>
      <c r="AI10" s="54"/>
      <c r="AJ10" s="55"/>
      <c r="AK10" s="55"/>
      <c r="AL10" s="55"/>
      <c r="AM10" s="56"/>
      <c r="AN10" s="6"/>
    </row>
    <row r="11" spans="1:40" ht="15.95" customHeight="1" x14ac:dyDescent="0.15">
      <c r="B11" s="97"/>
      <c r="C11" s="63"/>
      <c r="D11" s="57" t="str">
        <f>IFERROR(LOOKUP('棄権届 (5)'!B11,Sheet6!E:E,Sheet6!M:M),"")</f>
        <v/>
      </c>
      <c r="E11" s="57"/>
      <c r="F11" s="57"/>
      <c r="G11" s="57"/>
      <c r="H11" s="57"/>
      <c r="I11" s="57"/>
      <c r="J11" s="59" t="str">
        <f>IFERROR(VLOOKUP(Sheet12!A5,Sheet7!I:K,2,0),"")</f>
        <v/>
      </c>
      <c r="K11" s="61" t="str">
        <f>IFERROR(VLOOKUP(Sheet12!A5,Sheet7!I:K,3,0),"")</f>
        <v/>
      </c>
      <c r="L11" s="63"/>
      <c r="M11" s="63"/>
      <c r="N11" s="65" t="str">
        <f t="shared" ref="N11" si="2">CONCATENATE(B11,K11,L11)</f>
        <v/>
      </c>
      <c r="O11" s="51" t="str">
        <f>IFERROR(VLOOKUP(L11,選手番号!C:F,4,0),"")</f>
        <v/>
      </c>
      <c r="P11" s="52"/>
      <c r="Q11" s="52"/>
      <c r="R11" s="52"/>
      <c r="S11" s="53"/>
      <c r="T11" s="6"/>
      <c r="V11" s="97"/>
      <c r="W11" s="63"/>
      <c r="X11" s="57" t="str">
        <f>IFERROR(LOOKUP(V11,Sheet6!E:E,Sheet6!M:M),"")</f>
        <v/>
      </c>
      <c r="Y11" s="57"/>
      <c r="Z11" s="57"/>
      <c r="AA11" s="57"/>
      <c r="AB11" s="57"/>
      <c r="AC11" s="57"/>
      <c r="AD11" s="59" t="str">
        <f>IFERROR(VLOOKUP(Sheet12!C5,Sheet7!I:K,2,0),"")</f>
        <v/>
      </c>
      <c r="AE11" s="61" t="str">
        <f>IFERROR(VLOOKUP(Sheet12!C5,Sheet7!I:K,3,0),"")</f>
        <v/>
      </c>
      <c r="AF11" s="63"/>
      <c r="AG11" s="63"/>
      <c r="AH11" s="65" t="str">
        <f t="shared" ref="AH11" si="3">CONCATENATE(V11,AE11,AF11)</f>
        <v/>
      </c>
      <c r="AI11" s="51" t="str">
        <f>IFERROR(VLOOKUP(AF11,'チ-ム番号'!A:B,2,0),"")</f>
        <v/>
      </c>
      <c r="AJ11" s="52"/>
      <c r="AK11" s="52"/>
      <c r="AL11" s="52"/>
      <c r="AM11" s="53"/>
      <c r="AN11" s="6"/>
    </row>
    <row r="12" spans="1:40" ht="15.95" customHeight="1" x14ac:dyDescent="0.15">
      <c r="B12" s="97"/>
      <c r="C12" s="63"/>
      <c r="D12" s="57"/>
      <c r="E12" s="57"/>
      <c r="F12" s="57"/>
      <c r="G12" s="57"/>
      <c r="H12" s="57"/>
      <c r="I12" s="57"/>
      <c r="J12" s="86"/>
      <c r="K12" s="61"/>
      <c r="L12" s="63"/>
      <c r="M12" s="63"/>
      <c r="N12" s="87"/>
      <c r="O12" s="54"/>
      <c r="P12" s="55"/>
      <c r="Q12" s="55"/>
      <c r="R12" s="55"/>
      <c r="S12" s="56"/>
      <c r="T12" s="6"/>
      <c r="V12" s="97"/>
      <c r="W12" s="63"/>
      <c r="X12" s="57"/>
      <c r="Y12" s="57"/>
      <c r="Z12" s="57"/>
      <c r="AA12" s="57"/>
      <c r="AB12" s="57"/>
      <c r="AC12" s="57"/>
      <c r="AD12" s="86"/>
      <c r="AE12" s="61"/>
      <c r="AF12" s="63"/>
      <c r="AG12" s="63"/>
      <c r="AH12" s="87"/>
      <c r="AI12" s="54"/>
      <c r="AJ12" s="55"/>
      <c r="AK12" s="55"/>
      <c r="AL12" s="55"/>
      <c r="AM12" s="56"/>
      <c r="AN12" s="6"/>
    </row>
    <row r="13" spans="1:40" ht="15.95" customHeight="1" x14ac:dyDescent="0.15">
      <c r="B13" s="97"/>
      <c r="C13" s="63"/>
      <c r="D13" s="57" t="str">
        <f>IFERROR(LOOKUP('棄権届 (5)'!B13,Sheet6!E:E,Sheet6!M:M),"")</f>
        <v/>
      </c>
      <c r="E13" s="57"/>
      <c r="F13" s="57"/>
      <c r="G13" s="57"/>
      <c r="H13" s="57"/>
      <c r="I13" s="57"/>
      <c r="J13" s="59" t="str">
        <f>IFERROR(VLOOKUP(Sheet12!A7,Sheet7!I:K,2,0),"")</f>
        <v/>
      </c>
      <c r="K13" s="61" t="str">
        <f>IFERROR(VLOOKUP(Sheet12!A7,Sheet7!I:K,3,0),"")</f>
        <v/>
      </c>
      <c r="L13" s="63"/>
      <c r="M13" s="63"/>
      <c r="N13" s="65" t="str">
        <f t="shared" ref="N13" si="4">CONCATENATE(B13,K13,L13)</f>
        <v/>
      </c>
      <c r="O13" s="51" t="str">
        <f>IFERROR(VLOOKUP(L13,選手番号!C:F,4,0),"")</f>
        <v/>
      </c>
      <c r="P13" s="52"/>
      <c r="Q13" s="52"/>
      <c r="R13" s="52"/>
      <c r="S13" s="53"/>
      <c r="T13" s="6"/>
      <c r="V13" s="97"/>
      <c r="W13" s="63"/>
      <c r="X13" s="57" t="str">
        <f>IFERROR(LOOKUP(V13,Sheet6!E:E,Sheet6!M:M),"")</f>
        <v/>
      </c>
      <c r="Y13" s="57"/>
      <c r="Z13" s="57"/>
      <c r="AA13" s="57"/>
      <c r="AB13" s="57"/>
      <c r="AC13" s="57"/>
      <c r="AD13" s="59" t="str">
        <f>IFERROR(VLOOKUP(Sheet12!C7,Sheet7!I:K,2,0),"")</f>
        <v/>
      </c>
      <c r="AE13" s="61" t="str">
        <f>IFERROR(VLOOKUP(Sheet12!C7,Sheet7!I:K,3,0),"")</f>
        <v/>
      </c>
      <c r="AF13" s="63"/>
      <c r="AG13" s="63"/>
      <c r="AH13" s="65" t="str">
        <f t="shared" ref="AH13" si="5">CONCATENATE(V13,AE13,AF13)</f>
        <v/>
      </c>
      <c r="AI13" s="51" t="str">
        <f>IFERROR(VLOOKUP(AF13,'チ-ム番号'!A:B,2,0),"")</f>
        <v/>
      </c>
      <c r="AJ13" s="52"/>
      <c r="AK13" s="52"/>
      <c r="AL13" s="52"/>
      <c r="AM13" s="53"/>
      <c r="AN13" s="6"/>
    </row>
    <row r="14" spans="1:40" ht="15.95" customHeight="1" x14ac:dyDescent="0.15">
      <c r="B14" s="97"/>
      <c r="C14" s="63"/>
      <c r="D14" s="57"/>
      <c r="E14" s="57"/>
      <c r="F14" s="57"/>
      <c r="G14" s="57"/>
      <c r="H14" s="57"/>
      <c r="I14" s="57"/>
      <c r="J14" s="86"/>
      <c r="K14" s="61"/>
      <c r="L14" s="63"/>
      <c r="M14" s="63"/>
      <c r="N14" s="87"/>
      <c r="O14" s="54"/>
      <c r="P14" s="55"/>
      <c r="Q14" s="55"/>
      <c r="R14" s="55"/>
      <c r="S14" s="56"/>
      <c r="T14" s="6"/>
      <c r="V14" s="97"/>
      <c r="W14" s="63"/>
      <c r="X14" s="57"/>
      <c r="Y14" s="57"/>
      <c r="Z14" s="57"/>
      <c r="AA14" s="57"/>
      <c r="AB14" s="57"/>
      <c r="AC14" s="57"/>
      <c r="AD14" s="86"/>
      <c r="AE14" s="61"/>
      <c r="AF14" s="63"/>
      <c r="AG14" s="63"/>
      <c r="AH14" s="87"/>
      <c r="AI14" s="54"/>
      <c r="AJ14" s="55"/>
      <c r="AK14" s="55"/>
      <c r="AL14" s="55"/>
      <c r="AM14" s="56"/>
      <c r="AN14" s="6"/>
    </row>
    <row r="15" spans="1:40" ht="15.95" customHeight="1" x14ac:dyDescent="0.15">
      <c r="B15" s="97"/>
      <c r="C15" s="63"/>
      <c r="D15" s="57" t="str">
        <f>IFERROR(LOOKUP('棄権届 (5)'!B15,Sheet6!E:E,Sheet6!M:M),"")</f>
        <v/>
      </c>
      <c r="E15" s="57"/>
      <c r="F15" s="57"/>
      <c r="G15" s="57"/>
      <c r="H15" s="57"/>
      <c r="I15" s="57"/>
      <c r="J15" s="59" t="str">
        <f>IFERROR(VLOOKUP(Sheet12!A9,Sheet7!I:K,2,0),"")</f>
        <v/>
      </c>
      <c r="K15" s="61" t="str">
        <f>IFERROR(VLOOKUP(Sheet12!A9,Sheet7!I:K,3,0),"")</f>
        <v/>
      </c>
      <c r="L15" s="63"/>
      <c r="M15" s="63"/>
      <c r="N15" s="65" t="str">
        <f t="shared" ref="N15" si="6">CONCATENATE(B15,K15,L15)</f>
        <v/>
      </c>
      <c r="O15" s="51" t="str">
        <f>IFERROR(VLOOKUP(L15,選手番号!C:F,4,0),"")</f>
        <v/>
      </c>
      <c r="P15" s="52"/>
      <c r="Q15" s="52"/>
      <c r="R15" s="52"/>
      <c r="S15" s="53"/>
      <c r="T15" s="6"/>
      <c r="V15" s="97"/>
      <c r="W15" s="63"/>
      <c r="X15" s="57" t="str">
        <f>IFERROR(LOOKUP(V15,Sheet6!E:E,Sheet6!M:M),"")</f>
        <v/>
      </c>
      <c r="Y15" s="57"/>
      <c r="Z15" s="57"/>
      <c r="AA15" s="57"/>
      <c r="AB15" s="57"/>
      <c r="AC15" s="57"/>
      <c r="AD15" s="59" t="str">
        <f>IFERROR(VLOOKUP(Sheet12!C9,Sheet7!I:K,2,0),"")</f>
        <v/>
      </c>
      <c r="AE15" s="61" t="str">
        <f>IFERROR(VLOOKUP(Sheet12!C9,Sheet7!I:K,3,0),"")</f>
        <v/>
      </c>
      <c r="AF15" s="63"/>
      <c r="AG15" s="63"/>
      <c r="AH15" s="65" t="str">
        <f t="shared" ref="AH15" si="7">CONCATENATE(V15,AE15,AF15)</f>
        <v/>
      </c>
      <c r="AI15" s="51" t="str">
        <f>IFERROR(VLOOKUP(AF15,'チ-ム番号'!A:B,2,0),"")</f>
        <v/>
      </c>
      <c r="AJ15" s="52"/>
      <c r="AK15" s="52"/>
      <c r="AL15" s="52"/>
      <c r="AM15" s="53"/>
      <c r="AN15" s="6"/>
    </row>
    <row r="16" spans="1:40" ht="15.95" customHeight="1" x14ac:dyDescent="0.15">
      <c r="B16" s="97"/>
      <c r="C16" s="63"/>
      <c r="D16" s="57"/>
      <c r="E16" s="57"/>
      <c r="F16" s="57"/>
      <c r="G16" s="57"/>
      <c r="H16" s="57"/>
      <c r="I16" s="57"/>
      <c r="J16" s="86"/>
      <c r="K16" s="61"/>
      <c r="L16" s="63"/>
      <c r="M16" s="63"/>
      <c r="N16" s="87"/>
      <c r="O16" s="54"/>
      <c r="P16" s="55"/>
      <c r="Q16" s="55"/>
      <c r="R16" s="55"/>
      <c r="S16" s="56"/>
      <c r="T16" s="6"/>
      <c r="V16" s="97"/>
      <c r="W16" s="63"/>
      <c r="X16" s="57"/>
      <c r="Y16" s="57"/>
      <c r="Z16" s="57"/>
      <c r="AA16" s="57"/>
      <c r="AB16" s="57"/>
      <c r="AC16" s="57"/>
      <c r="AD16" s="86"/>
      <c r="AE16" s="61"/>
      <c r="AF16" s="63"/>
      <c r="AG16" s="63"/>
      <c r="AH16" s="87"/>
      <c r="AI16" s="54"/>
      <c r="AJ16" s="55"/>
      <c r="AK16" s="55"/>
      <c r="AL16" s="55"/>
      <c r="AM16" s="56"/>
      <c r="AN16" s="6"/>
    </row>
    <row r="17" spans="2:40" ht="15.95" customHeight="1" x14ac:dyDescent="0.15">
      <c r="B17" s="97"/>
      <c r="C17" s="63"/>
      <c r="D17" s="57" t="str">
        <f>IFERROR(LOOKUP('棄権届 (5)'!B17,Sheet6!E:E,Sheet6!M:M),"")</f>
        <v/>
      </c>
      <c r="E17" s="57"/>
      <c r="F17" s="57"/>
      <c r="G17" s="57"/>
      <c r="H17" s="57"/>
      <c r="I17" s="57"/>
      <c r="J17" s="59" t="str">
        <f>IFERROR(VLOOKUP(Sheet12!A11,Sheet7!I:K,2,0),"")</f>
        <v/>
      </c>
      <c r="K17" s="61" t="str">
        <f>IFERROR(VLOOKUP(Sheet12!A11,Sheet7!I:K,3,0),"")</f>
        <v/>
      </c>
      <c r="L17" s="63"/>
      <c r="M17" s="63"/>
      <c r="N17" s="65" t="str">
        <f t="shared" ref="N17" si="8">CONCATENATE(B17,K17,L17)</f>
        <v/>
      </c>
      <c r="O17" s="51" t="str">
        <f>IFERROR(VLOOKUP(L17,選手番号!C:F,4,0),"")</f>
        <v/>
      </c>
      <c r="P17" s="52"/>
      <c r="Q17" s="52"/>
      <c r="R17" s="52"/>
      <c r="S17" s="53"/>
      <c r="T17" s="6"/>
      <c r="V17" s="97"/>
      <c r="W17" s="63"/>
      <c r="X17" s="57" t="str">
        <f>IFERROR(LOOKUP(V17,Sheet6!E:E,Sheet6!M:M),"")</f>
        <v/>
      </c>
      <c r="Y17" s="57"/>
      <c r="Z17" s="57"/>
      <c r="AA17" s="57"/>
      <c r="AB17" s="57"/>
      <c r="AC17" s="57"/>
      <c r="AD17" s="59" t="str">
        <f>IFERROR(VLOOKUP(Sheet12!C11,Sheet7!I:K,2,0),"")</f>
        <v/>
      </c>
      <c r="AE17" s="61" t="str">
        <f>IFERROR(VLOOKUP(Sheet12!C11,Sheet7!I:K,3,0),"")</f>
        <v/>
      </c>
      <c r="AF17" s="63"/>
      <c r="AG17" s="63"/>
      <c r="AH17" s="65" t="str">
        <f t="shared" ref="AH17" si="9">CONCATENATE(V17,AE17,AF17)</f>
        <v/>
      </c>
      <c r="AI17" s="51" t="str">
        <f>IFERROR(VLOOKUP(AF17,'チ-ム番号'!A:B,2,0),"")</f>
        <v/>
      </c>
      <c r="AJ17" s="52"/>
      <c r="AK17" s="52"/>
      <c r="AL17" s="52"/>
      <c r="AM17" s="53"/>
      <c r="AN17" s="6"/>
    </row>
    <row r="18" spans="2:40" ht="15.95" customHeight="1" x14ac:dyDescent="0.15">
      <c r="B18" s="97"/>
      <c r="C18" s="63"/>
      <c r="D18" s="57"/>
      <c r="E18" s="57"/>
      <c r="F18" s="57"/>
      <c r="G18" s="57"/>
      <c r="H18" s="57"/>
      <c r="I18" s="57"/>
      <c r="J18" s="86"/>
      <c r="K18" s="61"/>
      <c r="L18" s="63"/>
      <c r="M18" s="63"/>
      <c r="N18" s="87"/>
      <c r="O18" s="54"/>
      <c r="P18" s="55"/>
      <c r="Q18" s="55"/>
      <c r="R18" s="55"/>
      <c r="S18" s="56"/>
      <c r="T18" s="6"/>
      <c r="V18" s="97"/>
      <c r="W18" s="63"/>
      <c r="X18" s="57"/>
      <c r="Y18" s="57"/>
      <c r="Z18" s="57"/>
      <c r="AA18" s="57"/>
      <c r="AB18" s="57"/>
      <c r="AC18" s="57"/>
      <c r="AD18" s="86"/>
      <c r="AE18" s="61"/>
      <c r="AF18" s="63"/>
      <c r="AG18" s="63"/>
      <c r="AH18" s="87"/>
      <c r="AI18" s="54"/>
      <c r="AJ18" s="55"/>
      <c r="AK18" s="55"/>
      <c r="AL18" s="55"/>
      <c r="AM18" s="56"/>
      <c r="AN18" s="6"/>
    </row>
    <row r="19" spans="2:40" ht="15.95" customHeight="1" x14ac:dyDescent="0.15">
      <c r="B19" s="97"/>
      <c r="C19" s="63"/>
      <c r="D19" s="57" t="str">
        <f>IFERROR(LOOKUP('棄権届 (5)'!B19,Sheet6!E:E,Sheet6!M:M),"")</f>
        <v/>
      </c>
      <c r="E19" s="57"/>
      <c r="F19" s="57"/>
      <c r="G19" s="57"/>
      <c r="H19" s="57"/>
      <c r="I19" s="57"/>
      <c r="J19" s="59" t="str">
        <f>IFERROR(VLOOKUP(Sheet12!A13,Sheet7!I:K,2,0),"")</f>
        <v/>
      </c>
      <c r="K19" s="61" t="str">
        <f>IFERROR(VLOOKUP(Sheet12!A13,Sheet7!I:K,3,0),"")</f>
        <v/>
      </c>
      <c r="L19" s="63"/>
      <c r="M19" s="63"/>
      <c r="N19" s="65" t="str">
        <f t="shared" ref="N19" si="10">CONCATENATE(B19,K19,L19)</f>
        <v/>
      </c>
      <c r="O19" s="51" t="str">
        <f>IFERROR(VLOOKUP(L19,選手番号!C:F,4,0),"")</f>
        <v/>
      </c>
      <c r="P19" s="52"/>
      <c r="Q19" s="52"/>
      <c r="R19" s="52"/>
      <c r="S19" s="53"/>
      <c r="T19" s="6"/>
      <c r="V19" s="97"/>
      <c r="W19" s="63"/>
      <c r="X19" s="57" t="str">
        <f>IFERROR(LOOKUP(V19,Sheet6!E:E,Sheet6!M:M),"")</f>
        <v/>
      </c>
      <c r="Y19" s="57"/>
      <c r="Z19" s="57"/>
      <c r="AA19" s="57"/>
      <c r="AB19" s="57"/>
      <c r="AC19" s="57"/>
      <c r="AD19" s="59" t="str">
        <f>IFERROR(VLOOKUP(Sheet12!C13,Sheet7!I:K,2,0),"")</f>
        <v/>
      </c>
      <c r="AE19" s="61" t="str">
        <f>IFERROR(VLOOKUP(Sheet12!C13,Sheet7!I:K,3,0),"")</f>
        <v/>
      </c>
      <c r="AF19" s="63"/>
      <c r="AG19" s="63"/>
      <c r="AH19" s="65" t="str">
        <f t="shared" ref="AH19" si="11">CONCATENATE(V19,AE19,AF19)</f>
        <v/>
      </c>
      <c r="AI19" s="51" t="str">
        <f>IFERROR(VLOOKUP(AF19,'チ-ム番号'!A:B,2,0),"")</f>
        <v/>
      </c>
      <c r="AJ19" s="52"/>
      <c r="AK19" s="52"/>
      <c r="AL19" s="52"/>
      <c r="AM19" s="53"/>
      <c r="AN19" s="6"/>
    </row>
    <row r="20" spans="2:40" ht="15.95" customHeight="1" x14ac:dyDescent="0.15">
      <c r="B20" s="97"/>
      <c r="C20" s="63"/>
      <c r="D20" s="57"/>
      <c r="E20" s="57"/>
      <c r="F20" s="57"/>
      <c r="G20" s="57"/>
      <c r="H20" s="57"/>
      <c r="I20" s="57"/>
      <c r="J20" s="86"/>
      <c r="K20" s="61"/>
      <c r="L20" s="63"/>
      <c r="M20" s="63"/>
      <c r="N20" s="87"/>
      <c r="O20" s="54"/>
      <c r="P20" s="55"/>
      <c r="Q20" s="55"/>
      <c r="R20" s="55"/>
      <c r="S20" s="56"/>
      <c r="T20" s="6"/>
      <c r="V20" s="97"/>
      <c r="W20" s="63"/>
      <c r="X20" s="57"/>
      <c r="Y20" s="57"/>
      <c r="Z20" s="57"/>
      <c r="AA20" s="57"/>
      <c r="AB20" s="57"/>
      <c r="AC20" s="57"/>
      <c r="AD20" s="86"/>
      <c r="AE20" s="61"/>
      <c r="AF20" s="63"/>
      <c r="AG20" s="63"/>
      <c r="AH20" s="87"/>
      <c r="AI20" s="54"/>
      <c r="AJ20" s="55"/>
      <c r="AK20" s="55"/>
      <c r="AL20" s="55"/>
      <c r="AM20" s="56"/>
      <c r="AN20" s="6"/>
    </row>
    <row r="21" spans="2:40" ht="15.95" customHeight="1" x14ac:dyDescent="0.15">
      <c r="B21" s="97"/>
      <c r="C21" s="63"/>
      <c r="D21" s="57" t="str">
        <f>IFERROR(LOOKUP('棄権届 (5)'!B21,Sheet6!E:E,Sheet6!M:M),"")</f>
        <v/>
      </c>
      <c r="E21" s="57"/>
      <c r="F21" s="57"/>
      <c r="G21" s="57"/>
      <c r="H21" s="57"/>
      <c r="I21" s="57"/>
      <c r="J21" s="59" t="str">
        <f>IFERROR(VLOOKUP(Sheet12!A15,Sheet7!I:K,2,0),"")</f>
        <v/>
      </c>
      <c r="K21" s="61" t="str">
        <f>IFERROR(VLOOKUP(Sheet12!A15,Sheet7!I:K,3,0),"")</f>
        <v/>
      </c>
      <c r="L21" s="63"/>
      <c r="M21" s="63"/>
      <c r="N21" s="65" t="str">
        <f t="shared" ref="N21" si="12">CONCATENATE(B21,K21,L21)</f>
        <v/>
      </c>
      <c r="O21" s="51" t="str">
        <f>IFERROR(VLOOKUP(L21,選手番号!C:F,4,0),"")</f>
        <v/>
      </c>
      <c r="P21" s="52"/>
      <c r="Q21" s="52"/>
      <c r="R21" s="52"/>
      <c r="S21" s="53"/>
      <c r="T21" s="6"/>
      <c r="V21" s="97"/>
      <c r="W21" s="63"/>
      <c r="X21" s="57" t="str">
        <f>IFERROR(LOOKUP(V21,Sheet6!E:E,Sheet6!M:M),"")</f>
        <v/>
      </c>
      <c r="Y21" s="57"/>
      <c r="Z21" s="57"/>
      <c r="AA21" s="57"/>
      <c r="AB21" s="57"/>
      <c r="AC21" s="57"/>
      <c r="AD21" s="59" t="str">
        <f>IFERROR(VLOOKUP(Sheet12!C15,Sheet7!I:K,2,0),"")</f>
        <v/>
      </c>
      <c r="AE21" s="61" t="str">
        <f>IFERROR(VLOOKUP(Sheet12!C15,Sheet7!I:K,3,0),"")</f>
        <v/>
      </c>
      <c r="AF21" s="63"/>
      <c r="AG21" s="63"/>
      <c r="AH21" s="65" t="str">
        <f t="shared" ref="AH21" si="13">CONCATENATE(V21,AE21,AF21)</f>
        <v/>
      </c>
      <c r="AI21" s="51" t="str">
        <f>IFERROR(VLOOKUP(AF21,'チ-ム番号'!A:B,2,0),"")</f>
        <v/>
      </c>
      <c r="AJ21" s="52"/>
      <c r="AK21" s="52"/>
      <c r="AL21" s="52"/>
      <c r="AM21" s="53"/>
      <c r="AN21" s="6"/>
    </row>
    <row r="22" spans="2:40" ht="15.95" customHeight="1" x14ac:dyDescent="0.15">
      <c r="B22" s="97"/>
      <c r="C22" s="63"/>
      <c r="D22" s="57"/>
      <c r="E22" s="57"/>
      <c r="F22" s="57"/>
      <c r="G22" s="57"/>
      <c r="H22" s="57"/>
      <c r="I22" s="57"/>
      <c r="J22" s="86"/>
      <c r="K22" s="61"/>
      <c r="L22" s="63"/>
      <c r="M22" s="63"/>
      <c r="N22" s="87"/>
      <c r="O22" s="54"/>
      <c r="P22" s="55"/>
      <c r="Q22" s="55"/>
      <c r="R22" s="55"/>
      <c r="S22" s="56"/>
      <c r="T22" s="6"/>
      <c r="V22" s="97"/>
      <c r="W22" s="63"/>
      <c r="X22" s="57"/>
      <c r="Y22" s="57"/>
      <c r="Z22" s="57"/>
      <c r="AA22" s="57"/>
      <c r="AB22" s="57"/>
      <c r="AC22" s="57"/>
      <c r="AD22" s="86"/>
      <c r="AE22" s="61"/>
      <c r="AF22" s="63"/>
      <c r="AG22" s="63"/>
      <c r="AH22" s="87"/>
      <c r="AI22" s="54"/>
      <c r="AJ22" s="55"/>
      <c r="AK22" s="55"/>
      <c r="AL22" s="55"/>
      <c r="AM22" s="56"/>
      <c r="AN22" s="6"/>
    </row>
    <row r="23" spans="2:40" ht="15.95" customHeight="1" x14ac:dyDescent="0.15">
      <c r="B23" s="97"/>
      <c r="C23" s="63"/>
      <c r="D23" s="57" t="str">
        <f>IFERROR(LOOKUP('棄権届 (5)'!B23,Sheet6!E:E,Sheet6!M:M),"")</f>
        <v/>
      </c>
      <c r="E23" s="57"/>
      <c r="F23" s="57"/>
      <c r="G23" s="57"/>
      <c r="H23" s="57"/>
      <c r="I23" s="57"/>
      <c r="J23" s="59" t="str">
        <f>IFERROR(VLOOKUP(Sheet12!A17,Sheet7!I:K,2,0),"")</f>
        <v/>
      </c>
      <c r="K23" s="61" t="str">
        <f>IFERROR(VLOOKUP(Sheet12!A17,Sheet7!I:K,3,0),"")</f>
        <v/>
      </c>
      <c r="L23" s="63"/>
      <c r="M23" s="63"/>
      <c r="N23" s="65" t="str">
        <f t="shared" ref="N23" si="14">CONCATENATE(B23,K23,L23)</f>
        <v/>
      </c>
      <c r="O23" s="51" t="str">
        <f>IFERROR(VLOOKUP(L23,選手番号!C:F,4,0),"")</f>
        <v/>
      </c>
      <c r="P23" s="52"/>
      <c r="Q23" s="52"/>
      <c r="R23" s="52"/>
      <c r="S23" s="53"/>
      <c r="T23" s="6"/>
      <c r="V23" s="97"/>
      <c r="W23" s="63"/>
      <c r="X23" s="57" t="str">
        <f>IFERROR(LOOKUP(V23,Sheet6!E:E,Sheet6!M:M),"")</f>
        <v/>
      </c>
      <c r="Y23" s="57"/>
      <c r="Z23" s="57"/>
      <c r="AA23" s="57"/>
      <c r="AB23" s="57"/>
      <c r="AC23" s="57"/>
      <c r="AD23" s="59" t="str">
        <f>IFERROR(VLOOKUP(Sheet12!C17,Sheet7!I:K,2,0),"")</f>
        <v/>
      </c>
      <c r="AE23" s="61" t="str">
        <f>IFERROR(VLOOKUP(Sheet12!C17,Sheet7!I:K,3,0),"")</f>
        <v/>
      </c>
      <c r="AF23" s="63"/>
      <c r="AG23" s="63"/>
      <c r="AH23" s="65" t="str">
        <f t="shared" ref="AH23" si="15">CONCATENATE(V23,AE23,AF23)</f>
        <v/>
      </c>
      <c r="AI23" s="51" t="str">
        <f>IFERROR(VLOOKUP(AF23,'チ-ム番号'!A:B,2,0),"")</f>
        <v/>
      </c>
      <c r="AJ23" s="52"/>
      <c r="AK23" s="52"/>
      <c r="AL23" s="52"/>
      <c r="AM23" s="53"/>
      <c r="AN23" s="6"/>
    </row>
    <row r="24" spans="2:40" ht="15.95" customHeight="1" x14ac:dyDescent="0.15">
      <c r="B24" s="97"/>
      <c r="C24" s="63"/>
      <c r="D24" s="57"/>
      <c r="E24" s="57"/>
      <c r="F24" s="57"/>
      <c r="G24" s="57"/>
      <c r="H24" s="57"/>
      <c r="I24" s="57"/>
      <c r="J24" s="86"/>
      <c r="K24" s="61"/>
      <c r="L24" s="63"/>
      <c r="M24" s="63"/>
      <c r="N24" s="87"/>
      <c r="O24" s="54"/>
      <c r="P24" s="55"/>
      <c r="Q24" s="55"/>
      <c r="R24" s="55"/>
      <c r="S24" s="56"/>
      <c r="T24" s="6"/>
      <c r="V24" s="97"/>
      <c r="W24" s="63"/>
      <c r="X24" s="57"/>
      <c r="Y24" s="57"/>
      <c r="Z24" s="57"/>
      <c r="AA24" s="57"/>
      <c r="AB24" s="57"/>
      <c r="AC24" s="57"/>
      <c r="AD24" s="86"/>
      <c r="AE24" s="61"/>
      <c r="AF24" s="63"/>
      <c r="AG24" s="63"/>
      <c r="AH24" s="87"/>
      <c r="AI24" s="54"/>
      <c r="AJ24" s="55"/>
      <c r="AK24" s="55"/>
      <c r="AL24" s="55"/>
      <c r="AM24" s="56"/>
      <c r="AN24" s="6"/>
    </row>
    <row r="25" spans="2:40" ht="15.95" customHeight="1" x14ac:dyDescent="0.15">
      <c r="B25" s="97"/>
      <c r="C25" s="63"/>
      <c r="D25" s="57" t="str">
        <f>IFERROR(LOOKUP('棄権届 (5)'!B25,Sheet6!E:E,Sheet6!M:M),"")</f>
        <v/>
      </c>
      <c r="E25" s="57"/>
      <c r="F25" s="57"/>
      <c r="G25" s="57"/>
      <c r="H25" s="57"/>
      <c r="I25" s="57"/>
      <c r="J25" s="59" t="str">
        <f>IFERROR(VLOOKUP(Sheet12!A19,Sheet7!I:K,2,0),"")</f>
        <v/>
      </c>
      <c r="K25" s="61" t="str">
        <f>IFERROR(VLOOKUP(Sheet12!A19,Sheet7!I:K,3,0),"")</f>
        <v/>
      </c>
      <c r="L25" s="63"/>
      <c r="M25" s="63"/>
      <c r="N25" s="65" t="str">
        <f t="shared" ref="N25" si="16">CONCATENATE(B25,K25,L25)</f>
        <v/>
      </c>
      <c r="O25" s="51" t="str">
        <f>IFERROR(VLOOKUP(L25,選手番号!C:F,4,0),"")</f>
        <v/>
      </c>
      <c r="P25" s="52"/>
      <c r="Q25" s="52"/>
      <c r="R25" s="52"/>
      <c r="S25" s="53"/>
      <c r="T25" s="6"/>
      <c r="V25" s="97"/>
      <c r="W25" s="63"/>
      <c r="X25" s="57" t="str">
        <f>IFERROR(LOOKUP(V25,Sheet6!E:E,Sheet6!M:M),"")</f>
        <v/>
      </c>
      <c r="Y25" s="57"/>
      <c r="Z25" s="57"/>
      <c r="AA25" s="57"/>
      <c r="AB25" s="57"/>
      <c r="AC25" s="57"/>
      <c r="AD25" s="59" t="str">
        <f>IFERROR(VLOOKUP(Sheet12!C19,Sheet7!I:K,2,0),"")</f>
        <v/>
      </c>
      <c r="AE25" s="61" t="str">
        <f>IFERROR(VLOOKUP(Sheet12!C19,Sheet7!I:K,3,0),"")</f>
        <v/>
      </c>
      <c r="AF25" s="63"/>
      <c r="AG25" s="63"/>
      <c r="AH25" s="65" t="str">
        <f t="shared" ref="AH25" si="17">CONCATENATE(V25,AE25,AF25)</f>
        <v/>
      </c>
      <c r="AI25" s="51" t="str">
        <f>IFERROR(VLOOKUP(AF25,'チ-ム番号'!A:B,2,0),"")</f>
        <v/>
      </c>
      <c r="AJ25" s="52"/>
      <c r="AK25" s="52"/>
      <c r="AL25" s="52"/>
      <c r="AM25" s="53"/>
      <c r="AN25" s="6"/>
    </row>
    <row r="26" spans="2:40" ht="15.95" customHeight="1" x14ac:dyDescent="0.15">
      <c r="B26" s="97"/>
      <c r="C26" s="63"/>
      <c r="D26" s="57"/>
      <c r="E26" s="57"/>
      <c r="F26" s="57"/>
      <c r="G26" s="57"/>
      <c r="H26" s="57"/>
      <c r="I26" s="57"/>
      <c r="J26" s="86"/>
      <c r="K26" s="61"/>
      <c r="L26" s="63"/>
      <c r="M26" s="63"/>
      <c r="N26" s="87"/>
      <c r="O26" s="54"/>
      <c r="P26" s="55"/>
      <c r="Q26" s="55"/>
      <c r="R26" s="55"/>
      <c r="S26" s="56"/>
      <c r="T26" s="6"/>
      <c r="V26" s="97"/>
      <c r="W26" s="63"/>
      <c r="X26" s="57"/>
      <c r="Y26" s="57"/>
      <c r="Z26" s="57"/>
      <c r="AA26" s="57"/>
      <c r="AB26" s="57"/>
      <c r="AC26" s="57"/>
      <c r="AD26" s="86"/>
      <c r="AE26" s="61"/>
      <c r="AF26" s="63"/>
      <c r="AG26" s="63"/>
      <c r="AH26" s="87"/>
      <c r="AI26" s="54"/>
      <c r="AJ26" s="55"/>
      <c r="AK26" s="55"/>
      <c r="AL26" s="55"/>
      <c r="AM26" s="56"/>
      <c r="AN26" s="6"/>
    </row>
    <row r="27" spans="2:40" ht="15.95" customHeight="1" x14ac:dyDescent="0.15">
      <c r="B27" s="97"/>
      <c r="C27" s="63"/>
      <c r="D27" s="57" t="str">
        <f>IFERROR(LOOKUP('棄権届 (5)'!B27,Sheet6!E:E,Sheet6!M:M),"")</f>
        <v/>
      </c>
      <c r="E27" s="57"/>
      <c r="F27" s="57"/>
      <c r="G27" s="57"/>
      <c r="H27" s="57"/>
      <c r="I27" s="57"/>
      <c r="J27" s="59" t="str">
        <f>IFERROR(VLOOKUP(Sheet12!A21,Sheet7!I:K,2,0),"")</f>
        <v/>
      </c>
      <c r="K27" s="61" t="str">
        <f>IFERROR(VLOOKUP(Sheet12!A21,Sheet7!I:K,3,0),"")</f>
        <v/>
      </c>
      <c r="L27" s="63"/>
      <c r="M27" s="63"/>
      <c r="N27" s="65" t="str">
        <f t="shared" ref="N27" si="18">CONCATENATE(B27,K27,L27)</f>
        <v/>
      </c>
      <c r="O27" s="51" t="str">
        <f>IFERROR(VLOOKUP(L27,選手番号!C:F,4,0),"")</f>
        <v/>
      </c>
      <c r="P27" s="52"/>
      <c r="Q27" s="52"/>
      <c r="R27" s="52"/>
      <c r="S27" s="53"/>
      <c r="T27" s="6"/>
      <c r="V27" s="97"/>
      <c r="W27" s="63"/>
      <c r="X27" s="57" t="str">
        <f>IFERROR(LOOKUP(V27,Sheet6!E:E,Sheet6!M:M),"")</f>
        <v/>
      </c>
      <c r="Y27" s="57"/>
      <c r="Z27" s="57"/>
      <c r="AA27" s="57"/>
      <c r="AB27" s="57"/>
      <c r="AC27" s="57"/>
      <c r="AD27" s="59" t="str">
        <f>IFERROR(VLOOKUP(Sheet12!C21,Sheet7!I:K,2,0),"")</f>
        <v/>
      </c>
      <c r="AE27" s="61" t="str">
        <f>IFERROR(VLOOKUP(Sheet12!C21,Sheet7!I:K,3,0),"")</f>
        <v/>
      </c>
      <c r="AF27" s="63"/>
      <c r="AG27" s="63"/>
      <c r="AH27" s="65" t="str">
        <f t="shared" ref="AH27" si="19">CONCATENATE(V27,AE27,AF27)</f>
        <v/>
      </c>
      <c r="AI27" s="51" t="str">
        <f>IFERROR(VLOOKUP(AF27,'チ-ム番号'!A:B,2,0),"")</f>
        <v/>
      </c>
      <c r="AJ27" s="52"/>
      <c r="AK27" s="52"/>
      <c r="AL27" s="52"/>
      <c r="AM27" s="53"/>
      <c r="AN27" s="6"/>
    </row>
    <row r="28" spans="2:40" ht="15.95" customHeight="1" x14ac:dyDescent="0.15">
      <c r="B28" s="97"/>
      <c r="C28" s="63"/>
      <c r="D28" s="57"/>
      <c r="E28" s="57"/>
      <c r="F28" s="57"/>
      <c r="G28" s="57"/>
      <c r="H28" s="57"/>
      <c r="I28" s="57"/>
      <c r="J28" s="86"/>
      <c r="K28" s="61"/>
      <c r="L28" s="63"/>
      <c r="M28" s="63"/>
      <c r="N28" s="87"/>
      <c r="O28" s="54"/>
      <c r="P28" s="55"/>
      <c r="Q28" s="55"/>
      <c r="R28" s="55"/>
      <c r="S28" s="56"/>
      <c r="T28" s="6"/>
      <c r="V28" s="97"/>
      <c r="W28" s="63"/>
      <c r="X28" s="57"/>
      <c r="Y28" s="57"/>
      <c r="Z28" s="57"/>
      <c r="AA28" s="57"/>
      <c r="AB28" s="57"/>
      <c r="AC28" s="57"/>
      <c r="AD28" s="86"/>
      <c r="AE28" s="61"/>
      <c r="AF28" s="63"/>
      <c r="AG28" s="63"/>
      <c r="AH28" s="87"/>
      <c r="AI28" s="54"/>
      <c r="AJ28" s="55"/>
      <c r="AK28" s="55"/>
      <c r="AL28" s="55"/>
      <c r="AM28" s="56"/>
      <c r="AN28" s="6"/>
    </row>
    <row r="29" spans="2:40" ht="15.95" customHeight="1" x14ac:dyDescent="0.15">
      <c r="B29" s="97"/>
      <c r="C29" s="63"/>
      <c r="D29" s="57" t="str">
        <f>IFERROR(LOOKUP('棄権届 (5)'!B29,Sheet6!E:E,Sheet6!M:M),"")</f>
        <v/>
      </c>
      <c r="E29" s="57"/>
      <c r="F29" s="57"/>
      <c r="G29" s="57"/>
      <c r="H29" s="57"/>
      <c r="I29" s="57"/>
      <c r="J29" s="59" t="str">
        <f>IFERROR(VLOOKUP(Sheet12!A23,Sheet7!I:K,2,0),"")</f>
        <v/>
      </c>
      <c r="K29" s="61" t="str">
        <f>IFERROR(VLOOKUP(Sheet12!A23,Sheet7!I:K,3,0),"")</f>
        <v/>
      </c>
      <c r="L29" s="63"/>
      <c r="M29" s="63"/>
      <c r="N29" s="65" t="str">
        <f t="shared" ref="N29" si="20">CONCATENATE(B29,K29,L29)</f>
        <v/>
      </c>
      <c r="O29" s="51" t="str">
        <f>IFERROR(VLOOKUP(L29,選手番号!C:F,4,0),"")</f>
        <v/>
      </c>
      <c r="P29" s="52"/>
      <c r="Q29" s="52"/>
      <c r="R29" s="52"/>
      <c r="S29" s="53"/>
      <c r="T29" s="6"/>
      <c r="V29" s="97"/>
      <c r="W29" s="63"/>
      <c r="X29" s="57" t="str">
        <f>IFERROR(LOOKUP(V29,Sheet6!E:E,Sheet6!M:M),"")</f>
        <v/>
      </c>
      <c r="Y29" s="57"/>
      <c r="Z29" s="57"/>
      <c r="AA29" s="57"/>
      <c r="AB29" s="57"/>
      <c r="AC29" s="57"/>
      <c r="AD29" s="59" t="str">
        <f>IFERROR(VLOOKUP(Sheet12!C23,Sheet7!I:K,2,0),"")</f>
        <v/>
      </c>
      <c r="AE29" s="61" t="str">
        <f>IFERROR(VLOOKUP(Sheet12!C23,Sheet7!I:K,3,0),"")</f>
        <v/>
      </c>
      <c r="AF29" s="63"/>
      <c r="AG29" s="63"/>
      <c r="AH29" s="65" t="str">
        <f t="shared" ref="AH29" si="21">CONCATENATE(V29,AE29,AF29)</f>
        <v/>
      </c>
      <c r="AI29" s="51" t="str">
        <f>IFERROR(VLOOKUP(AF29,'チ-ム番号'!A:B,2,0),"")</f>
        <v/>
      </c>
      <c r="AJ29" s="52"/>
      <c r="AK29" s="52"/>
      <c r="AL29" s="52"/>
      <c r="AM29" s="53"/>
      <c r="AN29" s="6"/>
    </row>
    <row r="30" spans="2:40" ht="15.95" customHeight="1" thickBot="1" x14ac:dyDescent="0.2">
      <c r="B30" s="98"/>
      <c r="C30" s="64"/>
      <c r="D30" s="58"/>
      <c r="E30" s="58"/>
      <c r="F30" s="58"/>
      <c r="G30" s="58"/>
      <c r="H30" s="58"/>
      <c r="I30" s="58"/>
      <c r="J30" s="60"/>
      <c r="K30" s="62"/>
      <c r="L30" s="64"/>
      <c r="M30" s="64"/>
      <c r="N30" s="66"/>
      <c r="O30" s="67"/>
      <c r="P30" s="68"/>
      <c r="Q30" s="68"/>
      <c r="R30" s="68"/>
      <c r="S30" s="69"/>
      <c r="T30" s="6"/>
      <c r="V30" s="98"/>
      <c r="W30" s="64"/>
      <c r="X30" s="58"/>
      <c r="Y30" s="58"/>
      <c r="Z30" s="58"/>
      <c r="AA30" s="58"/>
      <c r="AB30" s="58"/>
      <c r="AC30" s="58"/>
      <c r="AD30" s="60"/>
      <c r="AE30" s="62"/>
      <c r="AF30" s="64"/>
      <c r="AG30" s="64"/>
      <c r="AH30" s="66"/>
      <c r="AI30" s="67"/>
      <c r="AJ30" s="68"/>
      <c r="AK30" s="68"/>
      <c r="AL30" s="68"/>
      <c r="AM30" s="69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9">
        <f>棄権届!H32</f>
        <v>0</v>
      </c>
      <c r="I32" s="100"/>
      <c r="J32" s="100"/>
      <c r="K32" s="100"/>
      <c r="L32" s="100"/>
      <c r="M32" s="100"/>
      <c r="N32" s="38"/>
      <c r="O32" s="74" t="s">
        <v>125</v>
      </c>
      <c r="P32" s="74"/>
      <c r="Q32" s="76" t="str">
        <f>IFERROR(VLOOKUP(L7,Sheet7!E:G,3,0),"")</f>
        <v/>
      </c>
      <c r="R32" s="76"/>
      <c r="S32" s="78" t="s">
        <v>123</v>
      </c>
      <c r="T32" s="8"/>
      <c r="V32" s="80" t="s">
        <v>1</v>
      </c>
      <c r="W32" s="81"/>
      <c r="X32" s="81"/>
      <c r="Y32" s="81"/>
      <c r="Z32" s="81"/>
      <c r="AA32" s="82"/>
      <c r="AB32" s="99">
        <f>棄権届!AB32</f>
        <v>0</v>
      </c>
      <c r="AC32" s="100"/>
      <c r="AD32" s="100"/>
      <c r="AE32" s="100"/>
      <c r="AF32" s="100"/>
      <c r="AG32" s="100"/>
      <c r="AH32" s="38"/>
      <c r="AI32" s="74" t="s">
        <v>125</v>
      </c>
      <c r="AJ32" s="74"/>
      <c r="AK32" s="76" t="str">
        <f>AI7</f>
        <v/>
      </c>
      <c r="AL32" s="76"/>
      <c r="AM32" s="78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101"/>
      <c r="I33" s="102"/>
      <c r="J33" s="102"/>
      <c r="K33" s="102"/>
      <c r="L33" s="102"/>
      <c r="M33" s="102"/>
      <c r="N33" s="39"/>
      <c r="O33" s="75"/>
      <c r="P33" s="75"/>
      <c r="Q33" s="77"/>
      <c r="R33" s="77"/>
      <c r="S33" s="79"/>
      <c r="T33" s="8"/>
      <c r="V33" s="83"/>
      <c r="W33" s="84"/>
      <c r="X33" s="84"/>
      <c r="Y33" s="84"/>
      <c r="Z33" s="84"/>
      <c r="AA33" s="85"/>
      <c r="AB33" s="101"/>
      <c r="AC33" s="102"/>
      <c r="AD33" s="102"/>
      <c r="AE33" s="102"/>
      <c r="AF33" s="102"/>
      <c r="AG33" s="102"/>
      <c r="AH33" s="39"/>
      <c r="AI33" s="75"/>
      <c r="AJ33" s="75"/>
      <c r="AK33" s="77"/>
      <c r="AL33" s="77"/>
      <c r="AM33" s="79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6"/>
      <c r="U36" s="50" t="s">
        <v>213</v>
      </c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8" t="s">
        <v>124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9"/>
      <c r="S1" s="143" t="s">
        <v>124</v>
      </c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</row>
    <row r="2" spans="1:35" x14ac:dyDescent="0.15">
      <c r="R2" s="6"/>
    </row>
    <row r="3" spans="1:35" x14ac:dyDescent="0.15">
      <c r="R3" s="6"/>
    </row>
    <row r="4" spans="1:35" ht="24" x14ac:dyDescent="0.15">
      <c r="A4" s="90" t="s">
        <v>115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7"/>
      <c r="S4" s="90" t="s">
        <v>115</v>
      </c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</row>
    <row r="5" spans="1:35" ht="14.25" thickBot="1" x14ac:dyDescent="0.2">
      <c r="R5" s="6"/>
    </row>
    <row r="6" spans="1:35" x14ac:dyDescent="0.15">
      <c r="B6" s="96" t="s">
        <v>116</v>
      </c>
      <c r="C6" s="94"/>
      <c r="D6" s="93" t="s">
        <v>117</v>
      </c>
      <c r="E6" s="94"/>
      <c r="F6" s="91" t="s">
        <v>118</v>
      </c>
      <c r="G6" s="92"/>
      <c r="H6" s="92"/>
      <c r="I6" s="92"/>
      <c r="J6" s="92"/>
      <c r="K6" s="92"/>
      <c r="L6" s="23" t="s">
        <v>0</v>
      </c>
      <c r="M6" s="93" t="s">
        <v>119</v>
      </c>
      <c r="N6" s="94"/>
      <c r="O6" s="91" t="s">
        <v>120</v>
      </c>
      <c r="P6" s="92"/>
      <c r="Q6" s="95"/>
      <c r="R6" s="6"/>
      <c r="T6" s="96" t="s">
        <v>116</v>
      </c>
      <c r="U6" s="94"/>
      <c r="V6" s="93" t="s">
        <v>117</v>
      </c>
      <c r="W6" s="94"/>
      <c r="X6" s="91" t="s">
        <v>118</v>
      </c>
      <c r="Y6" s="92"/>
      <c r="Z6" s="92"/>
      <c r="AA6" s="92"/>
      <c r="AB6" s="92"/>
      <c r="AC6" s="92"/>
      <c r="AD6" s="23" t="s">
        <v>0</v>
      </c>
      <c r="AE6" s="93" t="s">
        <v>119</v>
      </c>
      <c r="AF6" s="94"/>
      <c r="AG6" s="91" t="s">
        <v>120</v>
      </c>
      <c r="AH6" s="92"/>
      <c r="AI6" s="95"/>
    </row>
    <row r="7" spans="1:35" ht="15.95" customHeight="1" x14ac:dyDescent="0.15">
      <c r="B7" s="138"/>
      <c r="C7" s="112"/>
      <c r="D7" s="111"/>
      <c r="E7" s="112"/>
      <c r="F7" s="114" t="s">
        <v>112</v>
      </c>
      <c r="G7" s="115"/>
      <c r="H7" s="115"/>
      <c r="I7" s="117" t="s">
        <v>121</v>
      </c>
      <c r="J7" s="119"/>
      <c r="K7" s="120"/>
      <c r="L7" s="126"/>
      <c r="M7" s="111"/>
      <c r="N7" s="112"/>
      <c r="O7" s="51" t="str">
        <f>IFERROR(VLOOKUP(L7,選手番号!C:F,4,0),"")</f>
        <v/>
      </c>
      <c r="P7" s="52"/>
      <c r="Q7" s="53"/>
      <c r="R7" s="6"/>
      <c r="T7" s="138"/>
      <c r="U7" s="112"/>
      <c r="V7" s="111"/>
      <c r="W7" s="112"/>
      <c r="X7" s="114" t="s">
        <v>112</v>
      </c>
      <c r="Y7" s="115"/>
      <c r="Z7" s="115"/>
      <c r="AA7" s="117" t="s">
        <v>121</v>
      </c>
      <c r="AB7" s="119"/>
      <c r="AC7" s="120"/>
      <c r="AD7" s="126"/>
      <c r="AE7" s="111"/>
      <c r="AF7" s="112"/>
      <c r="AG7" s="111"/>
      <c r="AH7" s="131"/>
      <c r="AI7" s="136"/>
    </row>
    <row r="8" spans="1:35" ht="15.95" customHeight="1" x14ac:dyDescent="0.15">
      <c r="B8" s="142"/>
      <c r="C8" s="134"/>
      <c r="D8" s="133"/>
      <c r="E8" s="134"/>
      <c r="F8" s="109" t="s">
        <v>113</v>
      </c>
      <c r="G8" s="110"/>
      <c r="H8" s="110"/>
      <c r="I8" s="130"/>
      <c r="J8" s="124"/>
      <c r="K8" s="125"/>
      <c r="L8" s="127"/>
      <c r="M8" s="133"/>
      <c r="N8" s="134"/>
      <c r="O8" s="54"/>
      <c r="P8" s="55"/>
      <c r="Q8" s="56"/>
      <c r="R8" s="6"/>
      <c r="T8" s="142"/>
      <c r="U8" s="134"/>
      <c r="V8" s="133"/>
      <c r="W8" s="134"/>
      <c r="X8" s="109" t="s">
        <v>113</v>
      </c>
      <c r="Y8" s="110"/>
      <c r="Z8" s="110"/>
      <c r="AA8" s="130"/>
      <c r="AB8" s="124"/>
      <c r="AC8" s="125"/>
      <c r="AD8" s="127"/>
      <c r="AE8" s="133"/>
      <c r="AF8" s="134"/>
      <c r="AG8" s="128"/>
      <c r="AH8" s="132"/>
      <c r="AI8" s="140"/>
    </row>
    <row r="9" spans="1:35" ht="15.95" customHeight="1" x14ac:dyDescent="0.15">
      <c r="B9" s="138"/>
      <c r="C9" s="112"/>
      <c r="D9" s="111"/>
      <c r="E9" s="112"/>
      <c r="F9" s="114" t="s">
        <v>112</v>
      </c>
      <c r="G9" s="115"/>
      <c r="H9" s="115"/>
      <c r="I9" s="117" t="s">
        <v>121</v>
      </c>
      <c r="J9" s="119"/>
      <c r="K9" s="120"/>
      <c r="L9" s="126"/>
      <c r="M9" s="111"/>
      <c r="N9" s="112"/>
      <c r="O9" s="51" t="str">
        <f>IFERROR(VLOOKUP(L9,選手番号!C:F,4,0),"")</f>
        <v/>
      </c>
      <c r="P9" s="52"/>
      <c r="Q9" s="53"/>
      <c r="R9" s="6"/>
      <c r="T9" s="138"/>
      <c r="U9" s="112"/>
      <c r="V9" s="111"/>
      <c r="W9" s="112"/>
      <c r="X9" s="114" t="s">
        <v>112</v>
      </c>
      <c r="Y9" s="115"/>
      <c r="Z9" s="115"/>
      <c r="AA9" s="117" t="s">
        <v>121</v>
      </c>
      <c r="AB9" s="119"/>
      <c r="AC9" s="120"/>
      <c r="AD9" s="126"/>
      <c r="AE9" s="111"/>
      <c r="AF9" s="112"/>
      <c r="AG9" s="111"/>
      <c r="AH9" s="131"/>
      <c r="AI9" s="136"/>
    </row>
    <row r="10" spans="1:35" ht="15.95" customHeight="1" x14ac:dyDescent="0.15">
      <c r="B10" s="141"/>
      <c r="C10" s="129"/>
      <c r="D10" s="128"/>
      <c r="E10" s="129"/>
      <c r="F10" s="109" t="s">
        <v>113</v>
      </c>
      <c r="G10" s="110"/>
      <c r="H10" s="110"/>
      <c r="I10" s="130"/>
      <c r="J10" s="124"/>
      <c r="K10" s="125"/>
      <c r="L10" s="127"/>
      <c r="M10" s="128"/>
      <c r="N10" s="129"/>
      <c r="O10" s="54"/>
      <c r="P10" s="55"/>
      <c r="Q10" s="56"/>
      <c r="R10" s="6"/>
      <c r="T10" s="141"/>
      <c r="U10" s="129"/>
      <c r="V10" s="128"/>
      <c r="W10" s="129"/>
      <c r="X10" s="109" t="s">
        <v>113</v>
      </c>
      <c r="Y10" s="110"/>
      <c r="Z10" s="110"/>
      <c r="AA10" s="130"/>
      <c r="AB10" s="124"/>
      <c r="AC10" s="125"/>
      <c r="AD10" s="127"/>
      <c r="AE10" s="128"/>
      <c r="AF10" s="129"/>
      <c r="AG10" s="128"/>
      <c r="AH10" s="132"/>
      <c r="AI10" s="140"/>
    </row>
    <row r="11" spans="1:35" ht="15.95" customHeight="1" x14ac:dyDescent="0.15">
      <c r="B11" s="138"/>
      <c r="C11" s="112"/>
      <c r="D11" s="111"/>
      <c r="E11" s="112"/>
      <c r="F11" s="114" t="s">
        <v>112</v>
      </c>
      <c r="G11" s="115"/>
      <c r="H11" s="115"/>
      <c r="I11" s="117" t="s">
        <v>121</v>
      </c>
      <c r="J11" s="119"/>
      <c r="K11" s="120"/>
      <c r="L11" s="126"/>
      <c r="M11" s="111"/>
      <c r="N11" s="112"/>
      <c r="O11" s="51" t="str">
        <f>IFERROR(VLOOKUP(L11,選手番号!C:F,4,0),"")</f>
        <v/>
      </c>
      <c r="P11" s="52"/>
      <c r="Q11" s="53"/>
      <c r="R11" s="6"/>
      <c r="T11" s="138"/>
      <c r="U11" s="112"/>
      <c r="V11" s="111"/>
      <c r="W11" s="112"/>
      <c r="X11" s="114" t="s">
        <v>112</v>
      </c>
      <c r="Y11" s="115"/>
      <c r="Z11" s="115"/>
      <c r="AA11" s="117" t="s">
        <v>121</v>
      </c>
      <c r="AB11" s="119"/>
      <c r="AC11" s="120"/>
      <c r="AD11" s="126"/>
      <c r="AE11" s="111"/>
      <c r="AF11" s="112"/>
      <c r="AG11" s="111"/>
      <c r="AH11" s="131"/>
      <c r="AI11" s="136"/>
    </row>
    <row r="12" spans="1:35" ht="15.95" customHeight="1" x14ac:dyDescent="0.15">
      <c r="B12" s="141"/>
      <c r="C12" s="129"/>
      <c r="D12" s="128"/>
      <c r="E12" s="129"/>
      <c r="F12" s="109" t="s">
        <v>113</v>
      </c>
      <c r="G12" s="110"/>
      <c r="H12" s="110"/>
      <c r="I12" s="130"/>
      <c r="J12" s="124"/>
      <c r="K12" s="125"/>
      <c r="L12" s="127"/>
      <c r="M12" s="128"/>
      <c r="N12" s="129"/>
      <c r="O12" s="54"/>
      <c r="P12" s="55"/>
      <c r="Q12" s="56"/>
      <c r="R12" s="6"/>
      <c r="T12" s="141"/>
      <c r="U12" s="129"/>
      <c r="V12" s="128"/>
      <c r="W12" s="129"/>
      <c r="X12" s="109" t="s">
        <v>113</v>
      </c>
      <c r="Y12" s="110"/>
      <c r="Z12" s="110"/>
      <c r="AA12" s="130"/>
      <c r="AB12" s="124"/>
      <c r="AC12" s="125"/>
      <c r="AD12" s="127"/>
      <c r="AE12" s="128"/>
      <c r="AF12" s="129"/>
      <c r="AG12" s="128"/>
      <c r="AH12" s="132"/>
      <c r="AI12" s="140"/>
    </row>
    <row r="13" spans="1:35" ht="15.95" customHeight="1" x14ac:dyDescent="0.15">
      <c r="B13" s="138"/>
      <c r="C13" s="112"/>
      <c r="D13" s="111"/>
      <c r="E13" s="112"/>
      <c r="F13" s="114" t="s">
        <v>112</v>
      </c>
      <c r="G13" s="115"/>
      <c r="H13" s="115"/>
      <c r="I13" s="117" t="s">
        <v>121</v>
      </c>
      <c r="J13" s="119"/>
      <c r="K13" s="120"/>
      <c r="L13" s="126"/>
      <c r="M13" s="111"/>
      <c r="N13" s="112"/>
      <c r="O13" s="51" t="str">
        <f>IFERROR(VLOOKUP(L13,選手番号!C:F,4,0),"")</f>
        <v/>
      </c>
      <c r="P13" s="52"/>
      <c r="Q13" s="53"/>
      <c r="R13" s="6"/>
      <c r="T13" s="138"/>
      <c r="U13" s="112"/>
      <c r="V13" s="111"/>
      <c r="W13" s="112"/>
      <c r="X13" s="114" t="s">
        <v>112</v>
      </c>
      <c r="Y13" s="115"/>
      <c r="Z13" s="115"/>
      <c r="AA13" s="117" t="s">
        <v>121</v>
      </c>
      <c r="AB13" s="119"/>
      <c r="AC13" s="120"/>
      <c r="AD13" s="126"/>
      <c r="AE13" s="111"/>
      <c r="AF13" s="112"/>
      <c r="AG13" s="111"/>
      <c r="AH13" s="131"/>
      <c r="AI13" s="136"/>
    </row>
    <row r="14" spans="1:35" ht="15.95" customHeight="1" x14ac:dyDescent="0.15">
      <c r="B14" s="141"/>
      <c r="C14" s="129"/>
      <c r="D14" s="128"/>
      <c r="E14" s="129"/>
      <c r="F14" s="109" t="s">
        <v>113</v>
      </c>
      <c r="G14" s="110"/>
      <c r="H14" s="110"/>
      <c r="I14" s="130"/>
      <c r="J14" s="124"/>
      <c r="K14" s="125"/>
      <c r="L14" s="127"/>
      <c r="M14" s="128"/>
      <c r="N14" s="129"/>
      <c r="O14" s="54"/>
      <c r="P14" s="55"/>
      <c r="Q14" s="56"/>
      <c r="R14" s="6"/>
      <c r="T14" s="141"/>
      <c r="U14" s="129"/>
      <c r="V14" s="128"/>
      <c r="W14" s="129"/>
      <c r="X14" s="109" t="s">
        <v>113</v>
      </c>
      <c r="Y14" s="110"/>
      <c r="Z14" s="110"/>
      <c r="AA14" s="130"/>
      <c r="AB14" s="124"/>
      <c r="AC14" s="125"/>
      <c r="AD14" s="127"/>
      <c r="AE14" s="128"/>
      <c r="AF14" s="129"/>
      <c r="AG14" s="128"/>
      <c r="AH14" s="132"/>
      <c r="AI14" s="140"/>
    </row>
    <row r="15" spans="1:35" ht="15.95" customHeight="1" x14ac:dyDescent="0.15">
      <c r="B15" s="138"/>
      <c r="C15" s="112"/>
      <c r="D15" s="111"/>
      <c r="E15" s="112"/>
      <c r="F15" s="114" t="s">
        <v>112</v>
      </c>
      <c r="G15" s="115"/>
      <c r="H15" s="131"/>
      <c r="I15" s="117" t="s">
        <v>121</v>
      </c>
      <c r="J15" s="131"/>
      <c r="K15" s="112"/>
      <c r="L15" s="126"/>
      <c r="M15" s="111"/>
      <c r="N15" s="112"/>
      <c r="O15" s="51" t="str">
        <f>IFERROR(VLOOKUP(L15,選手番号!C:F,4,0),"")</f>
        <v/>
      </c>
      <c r="P15" s="52"/>
      <c r="Q15" s="53"/>
      <c r="R15" s="6"/>
      <c r="T15" s="138"/>
      <c r="U15" s="112"/>
      <c r="V15" s="111"/>
      <c r="W15" s="112"/>
      <c r="X15" s="114" t="s">
        <v>112</v>
      </c>
      <c r="Y15" s="115"/>
      <c r="Z15" s="131"/>
      <c r="AA15" s="117" t="s">
        <v>121</v>
      </c>
      <c r="AB15" s="131"/>
      <c r="AC15" s="112"/>
      <c r="AD15" s="126"/>
      <c r="AE15" s="111"/>
      <c r="AF15" s="112"/>
      <c r="AG15" s="111"/>
      <c r="AH15" s="131"/>
      <c r="AI15" s="136"/>
    </row>
    <row r="16" spans="1:35" ht="15.95" customHeight="1" x14ac:dyDescent="0.15">
      <c r="B16" s="141"/>
      <c r="C16" s="129"/>
      <c r="D16" s="128"/>
      <c r="E16" s="129"/>
      <c r="F16" s="109" t="s">
        <v>113</v>
      </c>
      <c r="G16" s="110"/>
      <c r="H16" s="132"/>
      <c r="I16" s="130"/>
      <c r="J16" s="132"/>
      <c r="K16" s="129"/>
      <c r="L16" s="127"/>
      <c r="M16" s="128"/>
      <c r="N16" s="129"/>
      <c r="O16" s="54"/>
      <c r="P16" s="55"/>
      <c r="Q16" s="56"/>
      <c r="R16" s="6"/>
      <c r="T16" s="141"/>
      <c r="U16" s="129"/>
      <c r="V16" s="128"/>
      <c r="W16" s="129"/>
      <c r="X16" s="109" t="s">
        <v>113</v>
      </c>
      <c r="Y16" s="110"/>
      <c r="Z16" s="132"/>
      <c r="AA16" s="130"/>
      <c r="AB16" s="132"/>
      <c r="AC16" s="129"/>
      <c r="AD16" s="127"/>
      <c r="AE16" s="128"/>
      <c r="AF16" s="129"/>
      <c r="AG16" s="128"/>
      <c r="AH16" s="132"/>
      <c r="AI16" s="140"/>
    </row>
    <row r="17" spans="2:35" ht="15.95" customHeight="1" x14ac:dyDescent="0.15">
      <c r="B17" s="138"/>
      <c r="C17" s="112"/>
      <c r="D17" s="111"/>
      <c r="E17" s="112"/>
      <c r="F17" s="114" t="s">
        <v>112</v>
      </c>
      <c r="G17" s="115"/>
      <c r="H17" s="115"/>
      <c r="I17" s="117" t="s">
        <v>121</v>
      </c>
      <c r="J17" s="119"/>
      <c r="K17" s="120"/>
      <c r="L17" s="126"/>
      <c r="M17" s="111"/>
      <c r="N17" s="112"/>
      <c r="O17" s="51" t="str">
        <f>IFERROR(VLOOKUP(L17,選手番号!C:F,4,0),"")</f>
        <v/>
      </c>
      <c r="P17" s="52"/>
      <c r="Q17" s="53"/>
      <c r="R17" s="6"/>
      <c r="T17" s="138"/>
      <c r="U17" s="112"/>
      <c r="V17" s="111"/>
      <c r="W17" s="112"/>
      <c r="X17" s="114" t="s">
        <v>112</v>
      </c>
      <c r="Y17" s="115"/>
      <c r="Z17" s="115"/>
      <c r="AA17" s="117" t="s">
        <v>121</v>
      </c>
      <c r="AB17" s="119"/>
      <c r="AC17" s="120"/>
      <c r="AD17" s="126"/>
      <c r="AE17" s="111"/>
      <c r="AF17" s="112"/>
      <c r="AG17" s="111"/>
      <c r="AH17" s="131"/>
      <c r="AI17" s="136"/>
    </row>
    <row r="18" spans="2:35" ht="15.95" customHeight="1" x14ac:dyDescent="0.15">
      <c r="B18" s="141"/>
      <c r="C18" s="129"/>
      <c r="D18" s="128"/>
      <c r="E18" s="129"/>
      <c r="F18" s="109" t="s">
        <v>113</v>
      </c>
      <c r="G18" s="110"/>
      <c r="H18" s="110"/>
      <c r="I18" s="130"/>
      <c r="J18" s="124"/>
      <c r="K18" s="125"/>
      <c r="L18" s="127"/>
      <c r="M18" s="128"/>
      <c r="N18" s="129"/>
      <c r="O18" s="54"/>
      <c r="P18" s="55"/>
      <c r="Q18" s="56"/>
      <c r="R18" s="6"/>
      <c r="T18" s="141"/>
      <c r="U18" s="129"/>
      <c r="V18" s="128"/>
      <c r="W18" s="129"/>
      <c r="X18" s="109" t="s">
        <v>113</v>
      </c>
      <c r="Y18" s="110"/>
      <c r="Z18" s="110"/>
      <c r="AA18" s="130"/>
      <c r="AB18" s="124"/>
      <c r="AC18" s="125"/>
      <c r="AD18" s="127"/>
      <c r="AE18" s="128"/>
      <c r="AF18" s="129"/>
      <c r="AG18" s="128"/>
      <c r="AH18" s="132"/>
      <c r="AI18" s="140"/>
    </row>
    <row r="19" spans="2:35" ht="15.95" customHeight="1" x14ac:dyDescent="0.15">
      <c r="B19" s="138"/>
      <c r="C19" s="112"/>
      <c r="D19" s="111"/>
      <c r="E19" s="112"/>
      <c r="F19" s="114" t="s">
        <v>112</v>
      </c>
      <c r="G19" s="115"/>
      <c r="H19" s="115"/>
      <c r="I19" s="117" t="s">
        <v>121</v>
      </c>
      <c r="J19" s="119"/>
      <c r="K19" s="120"/>
      <c r="L19" s="126"/>
      <c r="M19" s="111"/>
      <c r="N19" s="112"/>
      <c r="O19" s="51" t="str">
        <f>IFERROR(VLOOKUP(L19,選手番号!C:F,4,0),"")</f>
        <v/>
      </c>
      <c r="P19" s="52"/>
      <c r="Q19" s="53"/>
      <c r="R19" s="6"/>
      <c r="T19" s="138"/>
      <c r="U19" s="112"/>
      <c r="V19" s="111"/>
      <c r="W19" s="112"/>
      <c r="X19" s="114" t="s">
        <v>112</v>
      </c>
      <c r="Y19" s="115"/>
      <c r="Z19" s="115"/>
      <c r="AA19" s="117" t="s">
        <v>121</v>
      </c>
      <c r="AB19" s="119"/>
      <c r="AC19" s="120"/>
      <c r="AD19" s="126"/>
      <c r="AE19" s="111"/>
      <c r="AF19" s="112"/>
      <c r="AG19" s="111"/>
      <c r="AH19" s="131"/>
      <c r="AI19" s="136"/>
    </row>
    <row r="20" spans="2:35" ht="15.95" customHeight="1" x14ac:dyDescent="0.15">
      <c r="B20" s="141"/>
      <c r="C20" s="129"/>
      <c r="D20" s="128"/>
      <c r="E20" s="129"/>
      <c r="F20" s="109" t="s">
        <v>113</v>
      </c>
      <c r="G20" s="110"/>
      <c r="H20" s="110"/>
      <c r="I20" s="130"/>
      <c r="J20" s="124"/>
      <c r="K20" s="125"/>
      <c r="L20" s="127"/>
      <c r="M20" s="128"/>
      <c r="N20" s="129"/>
      <c r="O20" s="54"/>
      <c r="P20" s="55"/>
      <c r="Q20" s="56"/>
      <c r="R20" s="6"/>
      <c r="T20" s="141"/>
      <c r="U20" s="129"/>
      <c r="V20" s="128"/>
      <c r="W20" s="129"/>
      <c r="X20" s="109" t="s">
        <v>113</v>
      </c>
      <c r="Y20" s="110"/>
      <c r="Z20" s="110"/>
      <c r="AA20" s="130"/>
      <c r="AB20" s="124"/>
      <c r="AC20" s="125"/>
      <c r="AD20" s="127"/>
      <c r="AE20" s="128"/>
      <c r="AF20" s="129"/>
      <c r="AG20" s="128"/>
      <c r="AH20" s="132"/>
      <c r="AI20" s="140"/>
    </row>
    <row r="21" spans="2:35" ht="15.95" customHeight="1" x14ac:dyDescent="0.15">
      <c r="B21" s="138"/>
      <c r="C21" s="112"/>
      <c r="D21" s="111"/>
      <c r="E21" s="112"/>
      <c r="F21" s="114" t="s">
        <v>112</v>
      </c>
      <c r="G21" s="115"/>
      <c r="H21" s="115"/>
      <c r="I21" s="117" t="s">
        <v>121</v>
      </c>
      <c r="J21" s="119"/>
      <c r="K21" s="120"/>
      <c r="L21" s="126"/>
      <c r="M21" s="111"/>
      <c r="N21" s="112"/>
      <c r="O21" s="51" t="str">
        <f>IFERROR(VLOOKUP(L21,選手番号!C:F,4,0),"")</f>
        <v/>
      </c>
      <c r="P21" s="52"/>
      <c r="Q21" s="53"/>
      <c r="R21" s="6"/>
      <c r="T21" s="138"/>
      <c r="U21" s="112"/>
      <c r="V21" s="111"/>
      <c r="W21" s="112"/>
      <c r="X21" s="114" t="s">
        <v>112</v>
      </c>
      <c r="Y21" s="115"/>
      <c r="Z21" s="115"/>
      <c r="AA21" s="117" t="s">
        <v>121</v>
      </c>
      <c r="AB21" s="119"/>
      <c r="AC21" s="120"/>
      <c r="AD21" s="126"/>
      <c r="AE21" s="111"/>
      <c r="AF21" s="112"/>
      <c r="AG21" s="111"/>
      <c r="AH21" s="131"/>
      <c r="AI21" s="136"/>
    </row>
    <row r="22" spans="2:35" ht="15.95" customHeight="1" x14ac:dyDescent="0.15">
      <c r="B22" s="141"/>
      <c r="C22" s="129"/>
      <c r="D22" s="128"/>
      <c r="E22" s="129"/>
      <c r="F22" s="109" t="s">
        <v>113</v>
      </c>
      <c r="G22" s="110"/>
      <c r="H22" s="110"/>
      <c r="I22" s="130"/>
      <c r="J22" s="124"/>
      <c r="K22" s="125"/>
      <c r="L22" s="127"/>
      <c r="M22" s="128"/>
      <c r="N22" s="129"/>
      <c r="O22" s="54"/>
      <c r="P22" s="55"/>
      <c r="Q22" s="56"/>
      <c r="R22" s="6"/>
      <c r="T22" s="141"/>
      <c r="U22" s="129"/>
      <c r="V22" s="128"/>
      <c r="W22" s="129"/>
      <c r="X22" s="109" t="s">
        <v>113</v>
      </c>
      <c r="Y22" s="110"/>
      <c r="Z22" s="110"/>
      <c r="AA22" s="130"/>
      <c r="AB22" s="124"/>
      <c r="AC22" s="125"/>
      <c r="AD22" s="127"/>
      <c r="AE22" s="128"/>
      <c r="AF22" s="129"/>
      <c r="AG22" s="128"/>
      <c r="AH22" s="132"/>
      <c r="AI22" s="140"/>
    </row>
    <row r="23" spans="2:35" ht="15.95" customHeight="1" x14ac:dyDescent="0.15">
      <c r="B23" s="138"/>
      <c r="C23" s="112"/>
      <c r="D23" s="111"/>
      <c r="E23" s="112"/>
      <c r="F23" s="114" t="s">
        <v>112</v>
      </c>
      <c r="G23" s="115"/>
      <c r="H23" s="115"/>
      <c r="I23" s="117" t="s">
        <v>121</v>
      </c>
      <c r="J23" s="119"/>
      <c r="K23" s="120"/>
      <c r="L23" s="126"/>
      <c r="M23" s="111"/>
      <c r="N23" s="112"/>
      <c r="O23" s="51" t="str">
        <f>IFERROR(VLOOKUP(L23,選手番号!C:F,4,0),"")</f>
        <v/>
      </c>
      <c r="P23" s="52"/>
      <c r="Q23" s="53"/>
      <c r="R23" s="6"/>
      <c r="T23" s="138"/>
      <c r="U23" s="112"/>
      <c r="V23" s="111"/>
      <c r="W23" s="112"/>
      <c r="X23" s="114" t="s">
        <v>112</v>
      </c>
      <c r="Y23" s="115"/>
      <c r="Z23" s="115"/>
      <c r="AA23" s="117" t="s">
        <v>121</v>
      </c>
      <c r="AB23" s="119"/>
      <c r="AC23" s="120"/>
      <c r="AD23" s="126"/>
      <c r="AE23" s="111"/>
      <c r="AF23" s="112"/>
      <c r="AG23" s="111"/>
      <c r="AH23" s="131"/>
      <c r="AI23" s="136"/>
    </row>
    <row r="24" spans="2:35" ht="15.95" customHeight="1" x14ac:dyDescent="0.15">
      <c r="B24" s="141"/>
      <c r="C24" s="129"/>
      <c r="D24" s="128"/>
      <c r="E24" s="129"/>
      <c r="F24" s="109" t="s">
        <v>113</v>
      </c>
      <c r="G24" s="110"/>
      <c r="H24" s="110"/>
      <c r="I24" s="130"/>
      <c r="J24" s="124"/>
      <c r="K24" s="125"/>
      <c r="L24" s="127"/>
      <c r="M24" s="128"/>
      <c r="N24" s="129"/>
      <c r="O24" s="54"/>
      <c r="P24" s="55"/>
      <c r="Q24" s="56"/>
      <c r="R24" s="6"/>
      <c r="T24" s="141"/>
      <c r="U24" s="129"/>
      <c r="V24" s="128"/>
      <c r="W24" s="129"/>
      <c r="X24" s="109" t="s">
        <v>113</v>
      </c>
      <c r="Y24" s="110"/>
      <c r="Z24" s="110"/>
      <c r="AA24" s="130"/>
      <c r="AB24" s="124"/>
      <c r="AC24" s="125"/>
      <c r="AD24" s="127"/>
      <c r="AE24" s="128"/>
      <c r="AF24" s="129"/>
      <c r="AG24" s="128"/>
      <c r="AH24" s="132"/>
      <c r="AI24" s="140"/>
    </row>
    <row r="25" spans="2:35" ht="15.95" customHeight="1" x14ac:dyDescent="0.15">
      <c r="B25" s="138"/>
      <c r="C25" s="112"/>
      <c r="D25" s="111"/>
      <c r="E25" s="112"/>
      <c r="F25" s="114" t="s">
        <v>112</v>
      </c>
      <c r="G25" s="115"/>
      <c r="H25" s="115"/>
      <c r="I25" s="117" t="s">
        <v>121</v>
      </c>
      <c r="J25" s="119"/>
      <c r="K25" s="120"/>
      <c r="L25" s="126"/>
      <c r="M25" s="111"/>
      <c r="N25" s="112"/>
      <c r="O25" s="51" t="str">
        <f>IFERROR(VLOOKUP(L25,選手番号!C:F,4,0),"")</f>
        <v/>
      </c>
      <c r="P25" s="52"/>
      <c r="Q25" s="53"/>
      <c r="R25" s="6"/>
      <c r="T25" s="138"/>
      <c r="U25" s="112"/>
      <c r="V25" s="111"/>
      <c r="W25" s="112"/>
      <c r="X25" s="114" t="s">
        <v>112</v>
      </c>
      <c r="Y25" s="115"/>
      <c r="Z25" s="115"/>
      <c r="AA25" s="117" t="s">
        <v>121</v>
      </c>
      <c r="AB25" s="119"/>
      <c r="AC25" s="120"/>
      <c r="AD25" s="126"/>
      <c r="AE25" s="111"/>
      <c r="AF25" s="112"/>
      <c r="AG25" s="111"/>
      <c r="AH25" s="131"/>
      <c r="AI25" s="136"/>
    </row>
    <row r="26" spans="2:35" ht="15.95" customHeight="1" x14ac:dyDescent="0.15">
      <c r="B26" s="141"/>
      <c r="C26" s="129"/>
      <c r="D26" s="128"/>
      <c r="E26" s="129"/>
      <c r="F26" s="109" t="s">
        <v>113</v>
      </c>
      <c r="G26" s="110"/>
      <c r="H26" s="110"/>
      <c r="I26" s="130"/>
      <c r="J26" s="124"/>
      <c r="K26" s="125"/>
      <c r="L26" s="127"/>
      <c r="M26" s="128"/>
      <c r="N26" s="129"/>
      <c r="O26" s="54"/>
      <c r="P26" s="55"/>
      <c r="Q26" s="56"/>
      <c r="R26" s="6"/>
      <c r="T26" s="141"/>
      <c r="U26" s="129"/>
      <c r="V26" s="128"/>
      <c r="W26" s="129"/>
      <c r="X26" s="109" t="s">
        <v>113</v>
      </c>
      <c r="Y26" s="110"/>
      <c r="Z26" s="110"/>
      <c r="AA26" s="130"/>
      <c r="AB26" s="124"/>
      <c r="AC26" s="125"/>
      <c r="AD26" s="127"/>
      <c r="AE26" s="128"/>
      <c r="AF26" s="129"/>
      <c r="AG26" s="128"/>
      <c r="AH26" s="132"/>
      <c r="AI26" s="140"/>
    </row>
    <row r="27" spans="2:35" ht="15.95" customHeight="1" x14ac:dyDescent="0.15">
      <c r="B27" s="138"/>
      <c r="C27" s="112"/>
      <c r="D27" s="111"/>
      <c r="E27" s="112"/>
      <c r="F27" s="114" t="s">
        <v>112</v>
      </c>
      <c r="G27" s="115"/>
      <c r="H27" s="115"/>
      <c r="I27" s="117" t="s">
        <v>121</v>
      </c>
      <c r="J27" s="119"/>
      <c r="K27" s="120"/>
      <c r="L27" s="126"/>
      <c r="M27" s="111"/>
      <c r="N27" s="112"/>
      <c r="O27" s="51" t="str">
        <f>IFERROR(VLOOKUP(L27,選手番号!C:F,4,0),"")</f>
        <v/>
      </c>
      <c r="P27" s="52"/>
      <c r="Q27" s="53"/>
      <c r="R27" s="6"/>
      <c r="T27" s="138"/>
      <c r="U27" s="112"/>
      <c r="V27" s="111"/>
      <c r="W27" s="112"/>
      <c r="X27" s="114" t="s">
        <v>112</v>
      </c>
      <c r="Y27" s="115"/>
      <c r="Z27" s="115"/>
      <c r="AA27" s="117" t="s">
        <v>121</v>
      </c>
      <c r="AB27" s="119"/>
      <c r="AC27" s="120"/>
      <c r="AD27" s="126"/>
      <c r="AE27" s="111"/>
      <c r="AF27" s="112"/>
      <c r="AG27" s="111"/>
      <c r="AH27" s="131"/>
      <c r="AI27" s="136"/>
    </row>
    <row r="28" spans="2:35" ht="15.95" customHeight="1" x14ac:dyDescent="0.15">
      <c r="B28" s="141"/>
      <c r="C28" s="129"/>
      <c r="D28" s="128"/>
      <c r="E28" s="129"/>
      <c r="F28" s="109" t="s">
        <v>113</v>
      </c>
      <c r="G28" s="110"/>
      <c r="H28" s="110"/>
      <c r="I28" s="130"/>
      <c r="J28" s="124"/>
      <c r="K28" s="125"/>
      <c r="L28" s="127"/>
      <c r="M28" s="128"/>
      <c r="N28" s="129"/>
      <c r="O28" s="54"/>
      <c r="P28" s="55"/>
      <c r="Q28" s="56"/>
      <c r="R28" s="6"/>
      <c r="T28" s="141"/>
      <c r="U28" s="129"/>
      <c r="V28" s="128"/>
      <c r="W28" s="129"/>
      <c r="X28" s="109" t="s">
        <v>113</v>
      </c>
      <c r="Y28" s="110"/>
      <c r="Z28" s="110"/>
      <c r="AA28" s="130"/>
      <c r="AB28" s="124"/>
      <c r="AC28" s="125"/>
      <c r="AD28" s="127"/>
      <c r="AE28" s="128"/>
      <c r="AF28" s="129"/>
      <c r="AG28" s="128"/>
      <c r="AH28" s="132"/>
      <c r="AI28" s="140"/>
    </row>
    <row r="29" spans="2:35" ht="15.95" customHeight="1" x14ac:dyDescent="0.15">
      <c r="B29" s="138"/>
      <c r="C29" s="112"/>
      <c r="D29" s="111"/>
      <c r="E29" s="112"/>
      <c r="F29" s="114" t="s">
        <v>112</v>
      </c>
      <c r="G29" s="115"/>
      <c r="H29" s="115"/>
      <c r="I29" s="117" t="s">
        <v>121</v>
      </c>
      <c r="J29" s="119"/>
      <c r="K29" s="120"/>
      <c r="L29" s="126"/>
      <c r="M29" s="111"/>
      <c r="N29" s="112"/>
      <c r="O29" s="51" t="str">
        <f>IFERROR(VLOOKUP(L29,選手番号!C:F,4,0),"")</f>
        <v/>
      </c>
      <c r="P29" s="52"/>
      <c r="Q29" s="53"/>
      <c r="R29" s="6"/>
      <c r="T29" s="138"/>
      <c r="U29" s="112"/>
      <c r="V29" s="111"/>
      <c r="W29" s="112"/>
      <c r="X29" s="114" t="s">
        <v>112</v>
      </c>
      <c r="Y29" s="115"/>
      <c r="Z29" s="115"/>
      <c r="AA29" s="117" t="s">
        <v>121</v>
      </c>
      <c r="AB29" s="119"/>
      <c r="AC29" s="120"/>
      <c r="AD29" s="126"/>
      <c r="AE29" s="111"/>
      <c r="AF29" s="112"/>
      <c r="AG29" s="111"/>
      <c r="AH29" s="131"/>
      <c r="AI29" s="136"/>
    </row>
    <row r="30" spans="2:35" ht="15.95" customHeight="1" thickBot="1" x14ac:dyDescent="0.2">
      <c r="B30" s="139"/>
      <c r="C30" s="113"/>
      <c r="D30" s="105"/>
      <c r="E30" s="113"/>
      <c r="F30" s="123" t="s">
        <v>113</v>
      </c>
      <c r="G30" s="116"/>
      <c r="H30" s="116"/>
      <c r="I30" s="118"/>
      <c r="J30" s="121"/>
      <c r="K30" s="122"/>
      <c r="L30" s="135"/>
      <c r="M30" s="105"/>
      <c r="N30" s="113"/>
      <c r="O30" s="67"/>
      <c r="P30" s="68"/>
      <c r="Q30" s="69"/>
      <c r="R30" s="6"/>
      <c r="T30" s="139"/>
      <c r="U30" s="113"/>
      <c r="V30" s="105"/>
      <c r="W30" s="113"/>
      <c r="X30" s="123" t="s">
        <v>113</v>
      </c>
      <c r="Y30" s="116"/>
      <c r="Z30" s="116"/>
      <c r="AA30" s="118"/>
      <c r="AB30" s="121"/>
      <c r="AC30" s="122"/>
      <c r="AD30" s="135"/>
      <c r="AE30" s="105"/>
      <c r="AF30" s="113"/>
      <c r="AG30" s="105"/>
      <c r="AH30" s="106"/>
      <c r="AI30" s="137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03"/>
      <c r="I32" s="104"/>
      <c r="J32" s="104"/>
      <c r="K32" s="104"/>
      <c r="L32" s="104"/>
      <c r="M32" s="74" t="s">
        <v>2</v>
      </c>
      <c r="N32" s="107" t="s">
        <v>122</v>
      </c>
      <c r="O32" s="107"/>
      <c r="P32" s="104"/>
      <c r="Q32" s="78" t="s">
        <v>123</v>
      </c>
      <c r="R32" s="8"/>
      <c r="T32" s="80" t="s">
        <v>1</v>
      </c>
      <c r="U32" s="81"/>
      <c r="V32" s="81"/>
      <c r="W32" s="81"/>
      <c r="X32" s="81"/>
      <c r="Y32" s="81"/>
      <c r="Z32" s="103"/>
      <c r="AA32" s="104"/>
      <c r="AB32" s="104"/>
      <c r="AC32" s="104"/>
      <c r="AD32" s="104"/>
      <c r="AE32" s="74" t="s">
        <v>2</v>
      </c>
      <c r="AF32" s="107" t="s">
        <v>122</v>
      </c>
      <c r="AG32" s="107"/>
      <c r="AH32" s="104"/>
      <c r="AI32" s="78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05"/>
      <c r="I33" s="106"/>
      <c r="J33" s="106"/>
      <c r="K33" s="106"/>
      <c r="L33" s="106"/>
      <c r="M33" s="75"/>
      <c r="N33" s="108"/>
      <c r="O33" s="108"/>
      <c r="P33" s="106"/>
      <c r="Q33" s="79"/>
      <c r="R33" s="8"/>
      <c r="T33" s="83"/>
      <c r="U33" s="84"/>
      <c r="V33" s="84"/>
      <c r="W33" s="84"/>
      <c r="X33" s="84"/>
      <c r="Y33" s="84"/>
      <c r="Z33" s="105"/>
      <c r="AA33" s="106"/>
      <c r="AB33" s="106"/>
      <c r="AC33" s="106"/>
      <c r="AD33" s="106"/>
      <c r="AE33" s="75"/>
      <c r="AF33" s="108"/>
      <c r="AG33" s="108"/>
      <c r="AH33" s="106"/>
      <c r="AI33" s="79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50" t="s">
        <v>213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6"/>
      <c r="S36" s="50" t="s">
        <v>213</v>
      </c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585"/>
  <sheetViews>
    <sheetView workbookViewId="0">
      <selection activeCell="R10" sqref="R10"/>
    </sheetView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625" bestFit="1" customWidth="1"/>
    <col min="5" max="7" width="9.125" bestFit="1" customWidth="1"/>
    <col min="8" max="8" width="14.37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112</v>
      </c>
      <c r="B2">
        <v>1</v>
      </c>
      <c r="C2" t="s">
        <v>302</v>
      </c>
      <c r="D2" t="s">
        <v>303</v>
      </c>
      <c r="E2">
        <v>4</v>
      </c>
      <c r="H2" t="s">
        <v>304</v>
      </c>
      <c r="I2" t="s">
        <v>135</v>
      </c>
      <c r="J2" t="s">
        <v>135</v>
      </c>
      <c r="K2" t="s">
        <v>135</v>
      </c>
      <c r="L2" t="s">
        <v>135</v>
      </c>
      <c r="M2" t="s">
        <v>135</v>
      </c>
      <c r="N2">
        <v>4</v>
      </c>
      <c r="O2" t="s">
        <v>179</v>
      </c>
      <c r="P2">
        <v>6</v>
      </c>
      <c r="Q2" t="s">
        <v>305</v>
      </c>
      <c r="R2">
        <v>0</v>
      </c>
      <c r="S2" t="s">
        <v>218</v>
      </c>
      <c r="U2">
        <v>0</v>
      </c>
      <c r="V2" t="s">
        <v>24</v>
      </c>
      <c r="W2" t="s">
        <v>216</v>
      </c>
    </row>
    <row r="3" spans="1:23" x14ac:dyDescent="0.15">
      <c r="A3">
        <v>113</v>
      </c>
      <c r="B3">
        <v>1</v>
      </c>
      <c r="C3" t="s">
        <v>302</v>
      </c>
      <c r="D3" t="s">
        <v>303</v>
      </c>
      <c r="E3">
        <v>4</v>
      </c>
      <c r="H3" t="s">
        <v>304</v>
      </c>
      <c r="I3" t="s">
        <v>135</v>
      </c>
      <c r="J3" t="s">
        <v>135</v>
      </c>
      <c r="K3" t="s">
        <v>135</v>
      </c>
      <c r="L3" t="s">
        <v>135</v>
      </c>
      <c r="M3" t="s">
        <v>135</v>
      </c>
      <c r="N3">
        <v>4</v>
      </c>
      <c r="O3" t="s">
        <v>179</v>
      </c>
      <c r="P3">
        <v>6</v>
      </c>
      <c r="Q3" t="s">
        <v>305</v>
      </c>
      <c r="R3">
        <v>0</v>
      </c>
      <c r="S3" t="s">
        <v>218</v>
      </c>
      <c r="U3">
        <v>0</v>
      </c>
      <c r="V3" t="s">
        <v>24</v>
      </c>
      <c r="W3" t="s">
        <v>216</v>
      </c>
    </row>
    <row r="4" spans="1:23" x14ac:dyDescent="0.15">
      <c r="A4">
        <v>114</v>
      </c>
      <c r="B4">
        <v>1</v>
      </c>
      <c r="C4" t="s">
        <v>306</v>
      </c>
      <c r="D4" t="s">
        <v>307</v>
      </c>
      <c r="E4">
        <v>4</v>
      </c>
      <c r="H4" t="s">
        <v>304</v>
      </c>
      <c r="I4" t="s">
        <v>135</v>
      </c>
      <c r="J4" t="s">
        <v>135</v>
      </c>
      <c r="K4" t="s">
        <v>135</v>
      </c>
      <c r="L4" t="s">
        <v>135</v>
      </c>
      <c r="M4" t="s">
        <v>135</v>
      </c>
      <c r="N4">
        <v>4</v>
      </c>
      <c r="O4" t="s">
        <v>179</v>
      </c>
      <c r="P4">
        <v>6</v>
      </c>
      <c r="Q4" t="s">
        <v>308</v>
      </c>
      <c r="R4">
        <v>0</v>
      </c>
      <c r="S4" t="s">
        <v>218</v>
      </c>
      <c r="U4">
        <v>0</v>
      </c>
      <c r="V4" t="s">
        <v>24</v>
      </c>
      <c r="W4" t="s">
        <v>216</v>
      </c>
    </row>
    <row r="5" spans="1:23" x14ac:dyDescent="0.15">
      <c r="A5">
        <v>115</v>
      </c>
      <c r="B5">
        <v>1</v>
      </c>
      <c r="C5" t="s">
        <v>309</v>
      </c>
      <c r="D5" t="s">
        <v>310</v>
      </c>
      <c r="E5">
        <v>4</v>
      </c>
      <c r="H5" t="s">
        <v>304</v>
      </c>
      <c r="I5" t="s">
        <v>135</v>
      </c>
      <c r="J5" t="s">
        <v>135</v>
      </c>
      <c r="K5" t="s">
        <v>135</v>
      </c>
      <c r="L5" t="s">
        <v>135</v>
      </c>
      <c r="M5" t="s">
        <v>135</v>
      </c>
      <c r="N5">
        <v>4</v>
      </c>
      <c r="O5" t="s">
        <v>179</v>
      </c>
      <c r="P5">
        <v>5</v>
      </c>
      <c r="Q5" t="s">
        <v>311</v>
      </c>
      <c r="R5">
        <v>0</v>
      </c>
      <c r="S5" t="s">
        <v>218</v>
      </c>
      <c r="U5">
        <v>0</v>
      </c>
      <c r="V5" t="s">
        <v>24</v>
      </c>
      <c r="W5" t="s">
        <v>216</v>
      </c>
    </row>
    <row r="6" spans="1:23" x14ac:dyDescent="0.15">
      <c r="A6">
        <v>116</v>
      </c>
      <c r="B6">
        <v>1</v>
      </c>
      <c r="C6" t="s">
        <v>312</v>
      </c>
      <c r="D6" t="s">
        <v>313</v>
      </c>
      <c r="E6">
        <v>4</v>
      </c>
      <c r="H6" t="s">
        <v>304</v>
      </c>
      <c r="I6" t="s">
        <v>135</v>
      </c>
      <c r="J6" t="s">
        <v>135</v>
      </c>
      <c r="K6" t="s">
        <v>135</v>
      </c>
      <c r="L6" t="s">
        <v>135</v>
      </c>
      <c r="M6" t="s">
        <v>135</v>
      </c>
      <c r="N6">
        <v>4</v>
      </c>
      <c r="O6" t="s">
        <v>179</v>
      </c>
      <c r="P6">
        <v>4</v>
      </c>
      <c r="Q6" t="s">
        <v>314</v>
      </c>
      <c r="R6">
        <v>0</v>
      </c>
      <c r="S6" t="s">
        <v>218</v>
      </c>
      <c r="U6">
        <v>0</v>
      </c>
      <c r="V6" t="s">
        <v>24</v>
      </c>
      <c r="W6" t="s">
        <v>216</v>
      </c>
    </row>
    <row r="7" spans="1:23" x14ac:dyDescent="0.15">
      <c r="A7">
        <v>117</v>
      </c>
      <c r="B7">
        <v>1</v>
      </c>
      <c r="C7" t="s">
        <v>315</v>
      </c>
      <c r="D7" t="s">
        <v>316</v>
      </c>
      <c r="E7">
        <v>4</v>
      </c>
      <c r="H7" t="s">
        <v>304</v>
      </c>
      <c r="I7" t="s">
        <v>135</v>
      </c>
      <c r="J7" t="s">
        <v>135</v>
      </c>
      <c r="K7" t="s">
        <v>135</v>
      </c>
      <c r="L7" t="s">
        <v>135</v>
      </c>
      <c r="M7" t="s">
        <v>135</v>
      </c>
      <c r="N7">
        <v>4</v>
      </c>
      <c r="O7" t="s">
        <v>179</v>
      </c>
      <c r="P7">
        <v>4</v>
      </c>
      <c r="Q7" t="s">
        <v>317</v>
      </c>
      <c r="R7">
        <v>0</v>
      </c>
      <c r="S7" t="s">
        <v>218</v>
      </c>
      <c r="U7">
        <v>0</v>
      </c>
      <c r="V7" t="s">
        <v>24</v>
      </c>
      <c r="W7" t="s">
        <v>216</v>
      </c>
    </row>
    <row r="8" spans="1:23" x14ac:dyDescent="0.15">
      <c r="A8">
        <v>118</v>
      </c>
      <c r="B8">
        <v>1</v>
      </c>
      <c r="C8" t="s">
        <v>315</v>
      </c>
      <c r="D8" t="s">
        <v>316</v>
      </c>
      <c r="E8">
        <v>4</v>
      </c>
      <c r="H8" t="s">
        <v>304</v>
      </c>
      <c r="I8" t="s">
        <v>135</v>
      </c>
      <c r="J8" t="s">
        <v>135</v>
      </c>
      <c r="K8" t="s">
        <v>135</v>
      </c>
      <c r="L8" t="s">
        <v>135</v>
      </c>
      <c r="M8" t="s">
        <v>135</v>
      </c>
      <c r="N8">
        <v>4</v>
      </c>
      <c r="O8" t="s">
        <v>179</v>
      </c>
      <c r="P8">
        <v>4</v>
      </c>
      <c r="Q8" t="s">
        <v>317</v>
      </c>
      <c r="R8">
        <v>0</v>
      </c>
      <c r="S8" t="s">
        <v>218</v>
      </c>
      <c r="U8">
        <v>0</v>
      </c>
      <c r="V8" t="s">
        <v>24</v>
      </c>
      <c r="W8" t="s">
        <v>216</v>
      </c>
    </row>
    <row r="9" spans="1:23" x14ac:dyDescent="0.15">
      <c r="A9">
        <v>119</v>
      </c>
      <c r="B9">
        <v>1</v>
      </c>
      <c r="C9" t="s">
        <v>318</v>
      </c>
      <c r="D9" t="s">
        <v>319</v>
      </c>
      <c r="E9">
        <v>4</v>
      </c>
      <c r="H9" t="s">
        <v>304</v>
      </c>
      <c r="I9" t="s">
        <v>135</v>
      </c>
      <c r="J9" t="s">
        <v>135</v>
      </c>
      <c r="K9" t="s">
        <v>135</v>
      </c>
      <c r="L9" t="s">
        <v>135</v>
      </c>
      <c r="M9" t="s">
        <v>135</v>
      </c>
      <c r="N9">
        <v>4</v>
      </c>
      <c r="O9" t="s">
        <v>179</v>
      </c>
      <c r="P9">
        <v>4</v>
      </c>
      <c r="Q9" t="s">
        <v>320</v>
      </c>
      <c r="R9">
        <v>0</v>
      </c>
      <c r="S9" t="s">
        <v>218</v>
      </c>
      <c r="U9">
        <v>0</v>
      </c>
      <c r="V9" t="s">
        <v>24</v>
      </c>
      <c r="W9" t="s">
        <v>216</v>
      </c>
    </row>
    <row r="10" spans="1:23" x14ac:dyDescent="0.15">
      <c r="A10">
        <v>120</v>
      </c>
      <c r="B10">
        <v>1</v>
      </c>
      <c r="C10" t="s">
        <v>321</v>
      </c>
      <c r="D10" t="s">
        <v>322</v>
      </c>
      <c r="E10">
        <v>4</v>
      </c>
      <c r="H10" t="s">
        <v>304</v>
      </c>
      <c r="I10" t="s">
        <v>135</v>
      </c>
      <c r="J10" t="s">
        <v>135</v>
      </c>
      <c r="K10" t="s">
        <v>135</v>
      </c>
      <c r="L10" t="s">
        <v>135</v>
      </c>
      <c r="M10" t="s">
        <v>135</v>
      </c>
      <c r="N10">
        <v>4</v>
      </c>
      <c r="O10" t="s">
        <v>179</v>
      </c>
      <c r="P10">
        <v>4</v>
      </c>
      <c r="Q10" t="s">
        <v>323</v>
      </c>
      <c r="R10">
        <v>0</v>
      </c>
      <c r="S10" t="s">
        <v>218</v>
      </c>
      <c r="U10">
        <v>0</v>
      </c>
      <c r="V10" t="s">
        <v>24</v>
      </c>
      <c r="W10" t="s">
        <v>216</v>
      </c>
    </row>
    <row r="11" spans="1:23" x14ac:dyDescent="0.15">
      <c r="A11">
        <v>121</v>
      </c>
      <c r="B11">
        <v>1</v>
      </c>
      <c r="C11" t="s">
        <v>321</v>
      </c>
      <c r="D11" t="s">
        <v>322</v>
      </c>
      <c r="E11">
        <v>4</v>
      </c>
      <c r="H11" t="s">
        <v>304</v>
      </c>
      <c r="I11" t="s">
        <v>135</v>
      </c>
      <c r="J11" t="s">
        <v>135</v>
      </c>
      <c r="K11" t="s">
        <v>135</v>
      </c>
      <c r="L11" t="s">
        <v>135</v>
      </c>
      <c r="M11" t="s">
        <v>135</v>
      </c>
      <c r="N11">
        <v>4</v>
      </c>
      <c r="O11" t="s">
        <v>179</v>
      </c>
      <c r="P11">
        <v>4</v>
      </c>
      <c r="Q11" t="s">
        <v>323</v>
      </c>
      <c r="R11">
        <v>0</v>
      </c>
      <c r="S11" t="s">
        <v>218</v>
      </c>
      <c r="U11">
        <v>0</v>
      </c>
      <c r="V11" t="s">
        <v>24</v>
      </c>
      <c r="W11" t="s">
        <v>216</v>
      </c>
    </row>
    <row r="12" spans="1:23" x14ac:dyDescent="0.15">
      <c r="A12">
        <v>122</v>
      </c>
      <c r="B12">
        <v>1</v>
      </c>
      <c r="C12" t="s">
        <v>324</v>
      </c>
      <c r="D12" t="s">
        <v>325</v>
      </c>
      <c r="E12">
        <v>4</v>
      </c>
      <c r="H12" t="s">
        <v>304</v>
      </c>
      <c r="I12" t="s">
        <v>135</v>
      </c>
      <c r="J12" t="s">
        <v>135</v>
      </c>
      <c r="K12" t="s">
        <v>135</v>
      </c>
      <c r="L12" t="s">
        <v>135</v>
      </c>
      <c r="M12" t="s">
        <v>135</v>
      </c>
      <c r="N12">
        <v>4</v>
      </c>
      <c r="O12" t="s">
        <v>179</v>
      </c>
      <c r="P12">
        <v>4</v>
      </c>
      <c r="Q12" t="s">
        <v>326</v>
      </c>
      <c r="R12">
        <v>0</v>
      </c>
      <c r="S12" t="s">
        <v>218</v>
      </c>
      <c r="U12">
        <v>0</v>
      </c>
      <c r="V12" t="s">
        <v>24</v>
      </c>
      <c r="W12" t="s">
        <v>216</v>
      </c>
    </row>
    <row r="13" spans="1:23" x14ac:dyDescent="0.15">
      <c r="A13">
        <v>123</v>
      </c>
      <c r="B13">
        <v>1</v>
      </c>
      <c r="C13" t="s">
        <v>327</v>
      </c>
      <c r="D13" t="s">
        <v>328</v>
      </c>
      <c r="E13">
        <v>4</v>
      </c>
      <c r="H13" t="s">
        <v>304</v>
      </c>
      <c r="I13" t="s">
        <v>135</v>
      </c>
      <c r="J13" t="s">
        <v>135</v>
      </c>
      <c r="K13" t="s">
        <v>135</v>
      </c>
      <c r="L13" t="s">
        <v>135</v>
      </c>
      <c r="M13" t="s">
        <v>135</v>
      </c>
      <c r="N13">
        <v>4</v>
      </c>
      <c r="O13" t="s">
        <v>179</v>
      </c>
      <c r="P13">
        <v>4</v>
      </c>
      <c r="Q13" t="s">
        <v>329</v>
      </c>
      <c r="R13">
        <v>0</v>
      </c>
      <c r="S13" t="s">
        <v>218</v>
      </c>
      <c r="U13">
        <v>0</v>
      </c>
      <c r="V13" t="s">
        <v>24</v>
      </c>
      <c r="W13" t="s">
        <v>216</v>
      </c>
    </row>
    <row r="14" spans="1:23" x14ac:dyDescent="0.15">
      <c r="A14">
        <v>124</v>
      </c>
      <c r="B14">
        <v>1</v>
      </c>
      <c r="C14" t="s">
        <v>330</v>
      </c>
      <c r="D14" t="s">
        <v>331</v>
      </c>
      <c r="E14">
        <v>4</v>
      </c>
      <c r="H14" t="s">
        <v>304</v>
      </c>
      <c r="I14" t="s">
        <v>135</v>
      </c>
      <c r="J14" t="s">
        <v>135</v>
      </c>
      <c r="K14" t="s">
        <v>135</v>
      </c>
      <c r="L14" t="s">
        <v>135</v>
      </c>
      <c r="M14" t="s">
        <v>135</v>
      </c>
      <c r="N14">
        <v>4</v>
      </c>
      <c r="O14" t="s">
        <v>179</v>
      </c>
      <c r="P14">
        <v>3</v>
      </c>
      <c r="Q14" t="s">
        <v>332</v>
      </c>
      <c r="R14">
        <v>0</v>
      </c>
      <c r="S14" t="s">
        <v>218</v>
      </c>
      <c r="U14">
        <v>0</v>
      </c>
      <c r="V14" t="s">
        <v>24</v>
      </c>
      <c r="W14" t="s">
        <v>216</v>
      </c>
    </row>
    <row r="15" spans="1:23" x14ac:dyDescent="0.15">
      <c r="A15">
        <v>125</v>
      </c>
      <c r="B15">
        <v>1</v>
      </c>
      <c r="C15" t="s">
        <v>330</v>
      </c>
      <c r="D15" t="s">
        <v>331</v>
      </c>
      <c r="E15">
        <v>4</v>
      </c>
      <c r="H15" t="s">
        <v>304</v>
      </c>
      <c r="I15" t="s">
        <v>135</v>
      </c>
      <c r="J15" t="s">
        <v>135</v>
      </c>
      <c r="K15" t="s">
        <v>135</v>
      </c>
      <c r="L15" t="s">
        <v>135</v>
      </c>
      <c r="M15" t="s">
        <v>135</v>
      </c>
      <c r="N15">
        <v>4</v>
      </c>
      <c r="O15" t="s">
        <v>179</v>
      </c>
      <c r="P15">
        <v>3</v>
      </c>
      <c r="Q15" t="s">
        <v>332</v>
      </c>
      <c r="R15">
        <v>0</v>
      </c>
      <c r="S15" t="s">
        <v>218</v>
      </c>
      <c r="U15">
        <v>0</v>
      </c>
      <c r="V15" t="s">
        <v>24</v>
      </c>
      <c r="W15" t="s">
        <v>216</v>
      </c>
    </row>
    <row r="16" spans="1:23" x14ac:dyDescent="0.15">
      <c r="A16">
        <v>126</v>
      </c>
      <c r="B16">
        <v>1</v>
      </c>
      <c r="C16" t="s">
        <v>333</v>
      </c>
      <c r="D16" t="s">
        <v>334</v>
      </c>
      <c r="E16">
        <v>4</v>
      </c>
      <c r="H16" t="s">
        <v>304</v>
      </c>
      <c r="I16" t="s">
        <v>135</v>
      </c>
      <c r="J16" t="s">
        <v>135</v>
      </c>
      <c r="K16" t="s">
        <v>135</v>
      </c>
      <c r="L16" t="s">
        <v>135</v>
      </c>
      <c r="M16" t="s">
        <v>135</v>
      </c>
      <c r="N16">
        <v>4</v>
      </c>
      <c r="O16" t="s">
        <v>179</v>
      </c>
      <c r="P16">
        <v>3</v>
      </c>
      <c r="Q16" t="s">
        <v>335</v>
      </c>
      <c r="R16">
        <v>0</v>
      </c>
      <c r="S16" t="s">
        <v>218</v>
      </c>
      <c r="U16">
        <v>0</v>
      </c>
      <c r="V16" t="s">
        <v>24</v>
      </c>
      <c r="W16" t="s">
        <v>216</v>
      </c>
    </row>
    <row r="17" spans="1:23" x14ac:dyDescent="0.15">
      <c r="A17">
        <v>127</v>
      </c>
      <c r="B17">
        <v>1</v>
      </c>
      <c r="C17" t="s">
        <v>333</v>
      </c>
      <c r="D17" t="s">
        <v>334</v>
      </c>
      <c r="E17">
        <v>4</v>
      </c>
      <c r="H17" t="s">
        <v>304</v>
      </c>
      <c r="I17" t="s">
        <v>135</v>
      </c>
      <c r="J17" t="s">
        <v>135</v>
      </c>
      <c r="K17" t="s">
        <v>135</v>
      </c>
      <c r="L17" t="s">
        <v>135</v>
      </c>
      <c r="M17" t="s">
        <v>135</v>
      </c>
      <c r="N17">
        <v>4</v>
      </c>
      <c r="O17" t="s">
        <v>179</v>
      </c>
      <c r="P17">
        <v>3</v>
      </c>
      <c r="Q17" t="s">
        <v>335</v>
      </c>
      <c r="R17">
        <v>0</v>
      </c>
      <c r="S17" t="s">
        <v>218</v>
      </c>
      <c r="U17">
        <v>0</v>
      </c>
      <c r="V17" t="s">
        <v>24</v>
      </c>
      <c r="W17" t="s">
        <v>216</v>
      </c>
    </row>
    <row r="18" spans="1:23" x14ac:dyDescent="0.15">
      <c r="A18">
        <v>128</v>
      </c>
      <c r="B18">
        <v>1</v>
      </c>
      <c r="C18" t="s">
        <v>336</v>
      </c>
      <c r="D18" t="s">
        <v>337</v>
      </c>
      <c r="E18">
        <v>4</v>
      </c>
      <c r="H18" t="s">
        <v>304</v>
      </c>
      <c r="I18" t="s">
        <v>135</v>
      </c>
      <c r="J18" t="s">
        <v>135</v>
      </c>
      <c r="K18" t="s">
        <v>135</v>
      </c>
      <c r="L18" t="s">
        <v>135</v>
      </c>
      <c r="M18" t="s">
        <v>135</v>
      </c>
      <c r="N18">
        <v>4</v>
      </c>
      <c r="O18" t="s">
        <v>179</v>
      </c>
      <c r="P18">
        <v>3</v>
      </c>
      <c r="Q18" t="s">
        <v>338</v>
      </c>
      <c r="R18">
        <v>0</v>
      </c>
      <c r="S18" t="s">
        <v>218</v>
      </c>
      <c r="U18">
        <v>0</v>
      </c>
      <c r="V18" t="s">
        <v>24</v>
      </c>
      <c r="W18" t="s">
        <v>216</v>
      </c>
    </row>
    <row r="19" spans="1:23" x14ac:dyDescent="0.15">
      <c r="A19">
        <v>129</v>
      </c>
      <c r="B19">
        <v>1</v>
      </c>
      <c r="C19" t="s">
        <v>336</v>
      </c>
      <c r="D19" t="s">
        <v>337</v>
      </c>
      <c r="E19">
        <v>4</v>
      </c>
      <c r="H19" t="s">
        <v>304</v>
      </c>
      <c r="I19" t="s">
        <v>135</v>
      </c>
      <c r="J19" t="s">
        <v>135</v>
      </c>
      <c r="K19" t="s">
        <v>135</v>
      </c>
      <c r="L19" t="s">
        <v>135</v>
      </c>
      <c r="M19" t="s">
        <v>135</v>
      </c>
      <c r="N19">
        <v>4</v>
      </c>
      <c r="O19" t="s">
        <v>179</v>
      </c>
      <c r="P19">
        <v>3</v>
      </c>
      <c r="Q19" t="s">
        <v>338</v>
      </c>
      <c r="R19">
        <v>0</v>
      </c>
      <c r="S19" t="s">
        <v>218</v>
      </c>
      <c r="U19">
        <v>0</v>
      </c>
      <c r="V19" t="s">
        <v>24</v>
      </c>
      <c r="W19" t="s">
        <v>216</v>
      </c>
    </row>
    <row r="20" spans="1:23" x14ac:dyDescent="0.15">
      <c r="A20">
        <v>130</v>
      </c>
      <c r="B20">
        <v>1</v>
      </c>
      <c r="C20" t="s">
        <v>339</v>
      </c>
      <c r="D20" t="s">
        <v>340</v>
      </c>
      <c r="E20">
        <v>4</v>
      </c>
      <c r="H20" t="s">
        <v>304</v>
      </c>
      <c r="I20" t="s">
        <v>135</v>
      </c>
      <c r="J20" t="s">
        <v>135</v>
      </c>
      <c r="K20" t="s">
        <v>135</v>
      </c>
      <c r="L20" t="s">
        <v>135</v>
      </c>
      <c r="M20" t="s">
        <v>135</v>
      </c>
      <c r="N20">
        <v>4</v>
      </c>
      <c r="O20" t="s">
        <v>179</v>
      </c>
      <c r="P20">
        <v>3</v>
      </c>
      <c r="Q20" t="s">
        <v>341</v>
      </c>
      <c r="R20">
        <v>0</v>
      </c>
      <c r="S20" t="s">
        <v>218</v>
      </c>
      <c r="U20">
        <v>0</v>
      </c>
      <c r="V20" t="s">
        <v>24</v>
      </c>
      <c r="W20" t="s">
        <v>216</v>
      </c>
    </row>
    <row r="21" spans="1:23" x14ac:dyDescent="0.15">
      <c r="A21">
        <v>131</v>
      </c>
      <c r="B21">
        <v>1</v>
      </c>
      <c r="C21" t="s">
        <v>342</v>
      </c>
      <c r="D21" t="s">
        <v>343</v>
      </c>
      <c r="E21">
        <v>4</v>
      </c>
      <c r="H21" t="s">
        <v>304</v>
      </c>
      <c r="I21" t="s">
        <v>135</v>
      </c>
      <c r="J21" t="s">
        <v>135</v>
      </c>
      <c r="K21" t="s">
        <v>135</v>
      </c>
      <c r="L21" t="s">
        <v>135</v>
      </c>
      <c r="M21" t="s">
        <v>135</v>
      </c>
      <c r="N21">
        <v>4</v>
      </c>
      <c r="O21" t="s">
        <v>179</v>
      </c>
      <c r="P21">
        <v>3</v>
      </c>
      <c r="Q21" t="s">
        <v>344</v>
      </c>
      <c r="R21">
        <v>0</v>
      </c>
      <c r="S21" t="s">
        <v>218</v>
      </c>
      <c r="U21">
        <v>0</v>
      </c>
      <c r="V21" t="s">
        <v>24</v>
      </c>
      <c r="W21" t="s">
        <v>216</v>
      </c>
    </row>
    <row r="22" spans="1:23" x14ac:dyDescent="0.15">
      <c r="A22">
        <v>132</v>
      </c>
      <c r="B22">
        <v>1</v>
      </c>
      <c r="C22" t="s">
        <v>342</v>
      </c>
      <c r="D22" t="s">
        <v>343</v>
      </c>
      <c r="E22">
        <v>4</v>
      </c>
      <c r="H22" t="s">
        <v>304</v>
      </c>
      <c r="I22" t="s">
        <v>135</v>
      </c>
      <c r="J22" t="s">
        <v>135</v>
      </c>
      <c r="K22" t="s">
        <v>135</v>
      </c>
      <c r="L22" t="s">
        <v>135</v>
      </c>
      <c r="M22" t="s">
        <v>135</v>
      </c>
      <c r="N22">
        <v>4</v>
      </c>
      <c r="O22" t="s">
        <v>179</v>
      </c>
      <c r="P22">
        <v>3</v>
      </c>
      <c r="Q22" t="s">
        <v>344</v>
      </c>
      <c r="R22">
        <v>0</v>
      </c>
      <c r="S22" t="s">
        <v>218</v>
      </c>
      <c r="U22">
        <v>0</v>
      </c>
      <c r="V22" t="s">
        <v>24</v>
      </c>
      <c r="W22" t="s">
        <v>216</v>
      </c>
    </row>
    <row r="23" spans="1:23" x14ac:dyDescent="0.15">
      <c r="A23">
        <v>133</v>
      </c>
      <c r="B23">
        <v>1</v>
      </c>
      <c r="C23" t="s">
        <v>345</v>
      </c>
      <c r="D23" t="s">
        <v>346</v>
      </c>
      <c r="E23">
        <v>4</v>
      </c>
      <c r="H23" t="s">
        <v>304</v>
      </c>
      <c r="I23" t="s">
        <v>135</v>
      </c>
      <c r="J23" t="s">
        <v>135</v>
      </c>
      <c r="K23" t="s">
        <v>135</v>
      </c>
      <c r="L23" t="s">
        <v>135</v>
      </c>
      <c r="M23" t="s">
        <v>135</v>
      </c>
      <c r="N23">
        <v>4</v>
      </c>
      <c r="O23" t="s">
        <v>179</v>
      </c>
      <c r="P23">
        <v>2</v>
      </c>
      <c r="Q23" t="s">
        <v>347</v>
      </c>
      <c r="R23">
        <v>0</v>
      </c>
      <c r="S23" t="s">
        <v>218</v>
      </c>
      <c r="U23">
        <v>0</v>
      </c>
      <c r="V23" t="s">
        <v>24</v>
      </c>
      <c r="W23" t="s">
        <v>216</v>
      </c>
    </row>
    <row r="24" spans="1:23" x14ac:dyDescent="0.15">
      <c r="A24">
        <v>134</v>
      </c>
      <c r="B24">
        <v>1</v>
      </c>
      <c r="C24" t="s">
        <v>345</v>
      </c>
      <c r="D24" t="s">
        <v>346</v>
      </c>
      <c r="E24">
        <v>4</v>
      </c>
      <c r="H24" t="s">
        <v>304</v>
      </c>
      <c r="I24" t="s">
        <v>135</v>
      </c>
      <c r="J24" t="s">
        <v>135</v>
      </c>
      <c r="K24" t="s">
        <v>135</v>
      </c>
      <c r="L24" t="s">
        <v>135</v>
      </c>
      <c r="M24" t="s">
        <v>135</v>
      </c>
      <c r="N24">
        <v>4</v>
      </c>
      <c r="O24" t="s">
        <v>179</v>
      </c>
      <c r="P24">
        <v>2</v>
      </c>
      <c r="Q24" t="s">
        <v>347</v>
      </c>
      <c r="R24">
        <v>0</v>
      </c>
      <c r="S24" t="s">
        <v>218</v>
      </c>
      <c r="U24">
        <v>0</v>
      </c>
      <c r="V24" t="s">
        <v>24</v>
      </c>
      <c r="W24" t="s">
        <v>216</v>
      </c>
    </row>
    <row r="25" spans="1:23" x14ac:dyDescent="0.15">
      <c r="A25">
        <v>135</v>
      </c>
      <c r="B25">
        <v>1</v>
      </c>
      <c r="C25" t="s">
        <v>345</v>
      </c>
      <c r="D25" t="s">
        <v>346</v>
      </c>
      <c r="E25">
        <v>4</v>
      </c>
      <c r="H25" t="s">
        <v>304</v>
      </c>
      <c r="I25" t="s">
        <v>135</v>
      </c>
      <c r="J25" t="s">
        <v>135</v>
      </c>
      <c r="K25" t="s">
        <v>135</v>
      </c>
      <c r="L25" t="s">
        <v>135</v>
      </c>
      <c r="M25" t="s">
        <v>135</v>
      </c>
      <c r="N25">
        <v>4</v>
      </c>
      <c r="O25" t="s">
        <v>179</v>
      </c>
      <c r="P25">
        <v>2</v>
      </c>
      <c r="Q25" t="s">
        <v>347</v>
      </c>
      <c r="R25">
        <v>0</v>
      </c>
      <c r="S25" t="s">
        <v>218</v>
      </c>
      <c r="U25">
        <v>0</v>
      </c>
      <c r="V25" t="s">
        <v>24</v>
      </c>
      <c r="W25" t="s">
        <v>216</v>
      </c>
    </row>
    <row r="26" spans="1:23" x14ac:dyDescent="0.15">
      <c r="A26">
        <v>136</v>
      </c>
      <c r="B26">
        <v>1</v>
      </c>
      <c r="C26" t="s">
        <v>348</v>
      </c>
      <c r="D26" t="s">
        <v>349</v>
      </c>
      <c r="E26">
        <v>4</v>
      </c>
      <c r="H26" t="s">
        <v>304</v>
      </c>
      <c r="I26" t="s">
        <v>135</v>
      </c>
      <c r="J26" t="s">
        <v>135</v>
      </c>
      <c r="K26" t="s">
        <v>135</v>
      </c>
      <c r="L26" t="s">
        <v>135</v>
      </c>
      <c r="M26" t="s">
        <v>135</v>
      </c>
      <c r="N26">
        <v>4</v>
      </c>
      <c r="O26" t="s">
        <v>179</v>
      </c>
      <c r="P26">
        <v>2</v>
      </c>
      <c r="Q26" t="s">
        <v>350</v>
      </c>
      <c r="R26">
        <v>0</v>
      </c>
      <c r="S26" t="s">
        <v>218</v>
      </c>
      <c r="U26">
        <v>0</v>
      </c>
      <c r="V26" t="s">
        <v>24</v>
      </c>
      <c r="W26" t="s">
        <v>216</v>
      </c>
    </row>
    <row r="27" spans="1:23" x14ac:dyDescent="0.15">
      <c r="A27">
        <v>137</v>
      </c>
      <c r="B27">
        <v>1</v>
      </c>
      <c r="C27" t="s">
        <v>351</v>
      </c>
      <c r="D27" t="s">
        <v>352</v>
      </c>
      <c r="E27">
        <v>4</v>
      </c>
      <c r="H27" t="s">
        <v>304</v>
      </c>
      <c r="I27" t="s">
        <v>135</v>
      </c>
      <c r="J27" t="s">
        <v>135</v>
      </c>
      <c r="K27" t="s">
        <v>135</v>
      </c>
      <c r="L27" t="s">
        <v>135</v>
      </c>
      <c r="M27" t="s">
        <v>135</v>
      </c>
      <c r="N27">
        <v>4</v>
      </c>
      <c r="O27" t="s">
        <v>179</v>
      </c>
      <c r="P27">
        <v>2</v>
      </c>
      <c r="Q27" t="s">
        <v>353</v>
      </c>
      <c r="R27">
        <v>0</v>
      </c>
      <c r="S27" t="s">
        <v>218</v>
      </c>
      <c r="U27">
        <v>0</v>
      </c>
      <c r="V27" t="s">
        <v>24</v>
      </c>
      <c r="W27" t="s">
        <v>216</v>
      </c>
    </row>
    <row r="28" spans="1:23" x14ac:dyDescent="0.15">
      <c r="A28">
        <v>138</v>
      </c>
      <c r="B28">
        <v>2</v>
      </c>
      <c r="C28" t="s">
        <v>354</v>
      </c>
      <c r="D28" t="s">
        <v>355</v>
      </c>
      <c r="E28">
        <v>4</v>
      </c>
      <c r="H28" t="s">
        <v>304</v>
      </c>
      <c r="I28" t="s">
        <v>135</v>
      </c>
      <c r="J28" t="s">
        <v>135</v>
      </c>
      <c r="K28" t="s">
        <v>135</v>
      </c>
      <c r="L28" t="s">
        <v>135</v>
      </c>
      <c r="M28" t="s">
        <v>135</v>
      </c>
      <c r="N28">
        <v>4</v>
      </c>
      <c r="O28" t="s">
        <v>179</v>
      </c>
      <c r="P28">
        <v>6</v>
      </c>
      <c r="Q28" t="s">
        <v>356</v>
      </c>
      <c r="R28">
        <v>0</v>
      </c>
      <c r="S28" t="s">
        <v>218</v>
      </c>
      <c r="U28">
        <v>0</v>
      </c>
      <c r="V28" t="s">
        <v>24</v>
      </c>
      <c r="W28" t="s">
        <v>216</v>
      </c>
    </row>
    <row r="29" spans="1:23" x14ac:dyDescent="0.15">
      <c r="A29">
        <v>139</v>
      </c>
      <c r="B29">
        <v>2</v>
      </c>
      <c r="C29" t="s">
        <v>357</v>
      </c>
      <c r="D29" t="s">
        <v>358</v>
      </c>
      <c r="E29">
        <v>4</v>
      </c>
      <c r="H29" t="s">
        <v>304</v>
      </c>
      <c r="I29" t="s">
        <v>135</v>
      </c>
      <c r="J29" t="s">
        <v>135</v>
      </c>
      <c r="K29" t="s">
        <v>135</v>
      </c>
      <c r="L29" t="s">
        <v>135</v>
      </c>
      <c r="M29" t="s">
        <v>135</v>
      </c>
      <c r="N29">
        <v>4</v>
      </c>
      <c r="O29" t="s">
        <v>179</v>
      </c>
      <c r="P29">
        <v>6</v>
      </c>
      <c r="Q29" t="s">
        <v>359</v>
      </c>
      <c r="R29">
        <v>0</v>
      </c>
      <c r="S29" t="s">
        <v>218</v>
      </c>
      <c r="U29">
        <v>0</v>
      </c>
      <c r="V29" t="s">
        <v>24</v>
      </c>
      <c r="W29" t="s">
        <v>216</v>
      </c>
    </row>
    <row r="30" spans="1:23" x14ac:dyDescent="0.15">
      <c r="A30">
        <v>140</v>
      </c>
      <c r="B30">
        <v>2</v>
      </c>
      <c r="C30" t="s">
        <v>357</v>
      </c>
      <c r="D30" t="s">
        <v>358</v>
      </c>
      <c r="E30">
        <v>4</v>
      </c>
      <c r="H30" t="s">
        <v>304</v>
      </c>
      <c r="I30" t="s">
        <v>135</v>
      </c>
      <c r="J30" t="s">
        <v>135</v>
      </c>
      <c r="K30" t="s">
        <v>135</v>
      </c>
      <c r="L30" t="s">
        <v>135</v>
      </c>
      <c r="M30" t="s">
        <v>135</v>
      </c>
      <c r="N30">
        <v>4</v>
      </c>
      <c r="O30" t="s">
        <v>179</v>
      </c>
      <c r="P30">
        <v>6</v>
      </c>
      <c r="Q30" t="s">
        <v>359</v>
      </c>
      <c r="R30">
        <v>0</v>
      </c>
      <c r="S30" t="s">
        <v>218</v>
      </c>
      <c r="U30">
        <v>0</v>
      </c>
      <c r="V30" t="s">
        <v>24</v>
      </c>
      <c r="W30" t="s">
        <v>216</v>
      </c>
    </row>
    <row r="31" spans="1:23" x14ac:dyDescent="0.15">
      <c r="A31">
        <v>141</v>
      </c>
      <c r="B31">
        <v>2</v>
      </c>
      <c r="C31" t="s">
        <v>360</v>
      </c>
      <c r="D31" t="s">
        <v>361</v>
      </c>
      <c r="E31">
        <v>4</v>
      </c>
      <c r="H31" t="s">
        <v>304</v>
      </c>
      <c r="I31" t="s">
        <v>135</v>
      </c>
      <c r="J31" t="s">
        <v>135</v>
      </c>
      <c r="K31" t="s">
        <v>135</v>
      </c>
      <c r="L31" t="s">
        <v>135</v>
      </c>
      <c r="M31" t="s">
        <v>135</v>
      </c>
      <c r="N31">
        <v>4</v>
      </c>
      <c r="O31" t="s">
        <v>179</v>
      </c>
      <c r="P31">
        <v>6</v>
      </c>
      <c r="Q31" t="s">
        <v>362</v>
      </c>
      <c r="R31">
        <v>0</v>
      </c>
      <c r="S31" t="s">
        <v>218</v>
      </c>
      <c r="U31">
        <v>0</v>
      </c>
      <c r="V31" t="s">
        <v>24</v>
      </c>
      <c r="W31" t="s">
        <v>216</v>
      </c>
    </row>
    <row r="32" spans="1:23" x14ac:dyDescent="0.15">
      <c r="A32">
        <v>142</v>
      </c>
      <c r="B32">
        <v>2</v>
      </c>
      <c r="C32" t="s">
        <v>360</v>
      </c>
      <c r="D32" t="s">
        <v>361</v>
      </c>
      <c r="E32">
        <v>4</v>
      </c>
      <c r="H32" t="s">
        <v>304</v>
      </c>
      <c r="I32" t="s">
        <v>135</v>
      </c>
      <c r="J32" t="s">
        <v>135</v>
      </c>
      <c r="K32" t="s">
        <v>135</v>
      </c>
      <c r="L32" t="s">
        <v>135</v>
      </c>
      <c r="M32" t="s">
        <v>135</v>
      </c>
      <c r="N32">
        <v>4</v>
      </c>
      <c r="O32" t="s">
        <v>179</v>
      </c>
      <c r="P32">
        <v>6</v>
      </c>
      <c r="Q32" t="s">
        <v>362</v>
      </c>
      <c r="R32">
        <v>0</v>
      </c>
      <c r="S32" t="s">
        <v>218</v>
      </c>
      <c r="U32">
        <v>0</v>
      </c>
      <c r="V32" t="s">
        <v>24</v>
      </c>
      <c r="W32" t="s">
        <v>216</v>
      </c>
    </row>
    <row r="33" spans="1:23" x14ac:dyDescent="0.15">
      <c r="A33">
        <v>143</v>
      </c>
      <c r="B33">
        <v>2</v>
      </c>
      <c r="C33" t="s">
        <v>363</v>
      </c>
      <c r="D33" t="s">
        <v>364</v>
      </c>
      <c r="E33">
        <v>4</v>
      </c>
      <c r="H33" t="s">
        <v>304</v>
      </c>
      <c r="I33" t="s">
        <v>135</v>
      </c>
      <c r="J33" t="s">
        <v>135</v>
      </c>
      <c r="K33" t="s">
        <v>135</v>
      </c>
      <c r="L33" t="s">
        <v>135</v>
      </c>
      <c r="M33" t="s">
        <v>135</v>
      </c>
      <c r="N33">
        <v>4</v>
      </c>
      <c r="O33" t="s">
        <v>179</v>
      </c>
      <c r="P33">
        <v>6</v>
      </c>
      <c r="Q33" t="s">
        <v>365</v>
      </c>
      <c r="R33">
        <v>0</v>
      </c>
      <c r="S33" t="s">
        <v>218</v>
      </c>
      <c r="U33">
        <v>0</v>
      </c>
      <c r="V33" t="s">
        <v>24</v>
      </c>
      <c r="W33" t="s">
        <v>216</v>
      </c>
    </row>
    <row r="34" spans="1:23" x14ac:dyDescent="0.15">
      <c r="A34">
        <v>144</v>
      </c>
      <c r="B34">
        <v>2</v>
      </c>
      <c r="C34" t="s">
        <v>363</v>
      </c>
      <c r="D34" t="s">
        <v>364</v>
      </c>
      <c r="E34">
        <v>4</v>
      </c>
      <c r="H34" t="s">
        <v>304</v>
      </c>
      <c r="I34" t="s">
        <v>135</v>
      </c>
      <c r="J34" t="s">
        <v>135</v>
      </c>
      <c r="K34" t="s">
        <v>135</v>
      </c>
      <c r="L34" t="s">
        <v>135</v>
      </c>
      <c r="M34" t="s">
        <v>135</v>
      </c>
      <c r="N34">
        <v>4</v>
      </c>
      <c r="O34" t="s">
        <v>179</v>
      </c>
      <c r="P34">
        <v>6</v>
      </c>
      <c r="Q34" t="s">
        <v>365</v>
      </c>
      <c r="R34">
        <v>0</v>
      </c>
      <c r="S34" t="s">
        <v>218</v>
      </c>
      <c r="U34">
        <v>0</v>
      </c>
      <c r="V34" t="s">
        <v>24</v>
      </c>
      <c r="W34" t="s">
        <v>216</v>
      </c>
    </row>
    <row r="35" spans="1:23" x14ac:dyDescent="0.15">
      <c r="A35">
        <v>145</v>
      </c>
      <c r="B35">
        <v>2</v>
      </c>
      <c r="C35" t="s">
        <v>363</v>
      </c>
      <c r="D35" t="s">
        <v>364</v>
      </c>
      <c r="E35">
        <v>4</v>
      </c>
      <c r="H35" t="s">
        <v>304</v>
      </c>
      <c r="I35" t="s">
        <v>135</v>
      </c>
      <c r="J35" t="s">
        <v>135</v>
      </c>
      <c r="K35" t="s">
        <v>135</v>
      </c>
      <c r="L35" t="s">
        <v>135</v>
      </c>
      <c r="M35" t="s">
        <v>135</v>
      </c>
      <c r="N35">
        <v>4</v>
      </c>
      <c r="O35" t="s">
        <v>179</v>
      </c>
      <c r="P35">
        <v>6</v>
      </c>
      <c r="Q35" t="s">
        <v>365</v>
      </c>
      <c r="R35">
        <v>0</v>
      </c>
      <c r="S35" t="s">
        <v>218</v>
      </c>
      <c r="U35">
        <v>0</v>
      </c>
      <c r="V35" t="s">
        <v>24</v>
      </c>
      <c r="W35" t="s">
        <v>216</v>
      </c>
    </row>
    <row r="36" spans="1:23" x14ac:dyDescent="0.15">
      <c r="A36">
        <v>146</v>
      </c>
      <c r="B36">
        <v>2</v>
      </c>
      <c r="C36" t="s">
        <v>363</v>
      </c>
      <c r="D36" t="s">
        <v>364</v>
      </c>
      <c r="E36">
        <v>4</v>
      </c>
      <c r="H36" t="s">
        <v>304</v>
      </c>
      <c r="I36" t="s">
        <v>135</v>
      </c>
      <c r="J36" t="s">
        <v>135</v>
      </c>
      <c r="K36" t="s">
        <v>135</v>
      </c>
      <c r="L36" t="s">
        <v>135</v>
      </c>
      <c r="M36" t="s">
        <v>135</v>
      </c>
      <c r="N36">
        <v>4</v>
      </c>
      <c r="O36" t="s">
        <v>179</v>
      </c>
      <c r="P36">
        <v>6</v>
      </c>
      <c r="Q36" t="s">
        <v>365</v>
      </c>
      <c r="R36">
        <v>0</v>
      </c>
      <c r="S36" t="s">
        <v>218</v>
      </c>
      <c r="U36">
        <v>0</v>
      </c>
      <c r="V36" t="s">
        <v>24</v>
      </c>
      <c r="W36" t="s">
        <v>216</v>
      </c>
    </row>
    <row r="37" spans="1:23" x14ac:dyDescent="0.15">
      <c r="A37">
        <v>147</v>
      </c>
      <c r="B37">
        <v>2</v>
      </c>
      <c r="C37" t="s">
        <v>366</v>
      </c>
      <c r="D37" t="s">
        <v>367</v>
      </c>
      <c r="E37">
        <v>4</v>
      </c>
      <c r="H37" t="s">
        <v>304</v>
      </c>
      <c r="I37" t="s">
        <v>135</v>
      </c>
      <c r="J37" t="s">
        <v>135</v>
      </c>
      <c r="K37" t="s">
        <v>135</v>
      </c>
      <c r="L37" t="s">
        <v>135</v>
      </c>
      <c r="M37" t="s">
        <v>135</v>
      </c>
      <c r="N37">
        <v>4</v>
      </c>
      <c r="O37" t="s">
        <v>179</v>
      </c>
      <c r="P37">
        <v>5</v>
      </c>
      <c r="Q37" t="s">
        <v>368</v>
      </c>
      <c r="R37">
        <v>0</v>
      </c>
      <c r="S37" t="s">
        <v>218</v>
      </c>
      <c r="U37">
        <v>0</v>
      </c>
      <c r="V37" t="s">
        <v>24</v>
      </c>
      <c r="W37" t="s">
        <v>216</v>
      </c>
    </row>
    <row r="38" spans="1:23" x14ac:dyDescent="0.15">
      <c r="A38">
        <v>148</v>
      </c>
      <c r="B38">
        <v>2</v>
      </c>
      <c r="C38" t="s">
        <v>366</v>
      </c>
      <c r="D38" t="s">
        <v>367</v>
      </c>
      <c r="E38">
        <v>4</v>
      </c>
      <c r="H38" t="s">
        <v>304</v>
      </c>
      <c r="I38" t="s">
        <v>135</v>
      </c>
      <c r="J38" t="s">
        <v>135</v>
      </c>
      <c r="K38" t="s">
        <v>135</v>
      </c>
      <c r="L38" t="s">
        <v>135</v>
      </c>
      <c r="M38" t="s">
        <v>135</v>
      </c>
      <c r="N38">
        <v>4</v>
      </c>
      <c r="O38" t="s">
        <v>179</v>
      </c>
      <c r="P38">
        <v>5</v>
      </c>
      <c r="Q38" t="s">
        <v>368</v>
      </c>
      <c r="R38">
        <v>0</v>
      </c>
      <c r="S38" t="s">
        <v>218</v>
      </c>
      <c r="U38">
        <v>0</v>
      </c>
      <c r="V38" t="s">
        <v>24</v>
      </c>
      <c r="W38" t="s">
        <v>216</v>
      </c>
    </row>
    <row r="39" spans="1:23" x14ac:dyDescent="0.15">
      <c r="A39">
        <v>149</v>
      </c>
      <c r="B39">
        <v>2</v>
      </c>
      <c r="C39" t="s">
        <v>369</v>
      </c>
      <c r="D39" t="s">
        <v>370</v>
      </c>
      <c r="E39">
        <v>4</v>
      </c>
      <c r="H39" t="s">
        <v>304</v>
      </c>
      <c r="I39" t="s">
        <v>135</v>
      </c>
      <c r="J39" t="s">
        <v>135</v>
      </c>
      <c r="K39" t="s">
        <v>135</v>
      </c>
      <c r="L39" t="s">
        <v>135</v>
      </c>
      <c r="M39" t="s">
        <v>135</v>
      </c>
      <c r="N39">
        <v>4</v>
      </c>
      <c r="O39" t="s">
        <v>179</v>
      </c>
      <c r="P39">
        <v>5</v>
      </c>
      <c r="Q39" t="s">
        <v>371</v>
      </c>
      <c r="R39">
        <v>0</v>
      </c>
      <c r="S39" t="s">
        <v>218</v>
      </c>
      <c r="U39">
        <v>0</v>
      </c>
      <c r="V39" t="s">
        <v>24</v>
      </c>
      <c r="W39" t="s">
        <v>216</v>
      </c>
    </row>
    <row r="40" spans="1:23" x14ac:dyDescent="0.15">
      <c r="A40">
        <v>150</v>
      </c>
      <c r="B40">
        <v>2</v>
      </c>
      <c r="C40" t="s">
        <v>369</v>
      </c>
      <c r="D40" t="s">
        <v>370</v>
      </c>
      <c r="E40">
        <v>4</v>
      </c>
      <c r="H40" t="s">
        <v>304</v>
      </c>
      <c r="I40" t="s">
        <v>135</v>
      </c>
      <c r="J40" t="s">
        <v>135</v>
      </c>
      <c r="K40" t="s">
        <v>135</v>
      </c>
      <c r="L40" t="s">
        <v>135</v>
      </c>
      <c r="M40" t="s">
        <v>135</v>
      </c>
      <c r="N40">
        <v>4</v>
      </c>
      <c r="O40" t="s">
        <v>179</v>
      </c>
      <c r="P40">
        <v>5</v>
      </c>
      <c r="Q40" t="s">
        <v>371</v>
      </c>
      <c r="R40">
        <v>0</v>
      </c>
      <c r="S40" t="s">
        <v>218</v>
      </c>
      <c r="U40">
        <v>0</v>
      </c>
      <c r="V40" t="s">
        <v>24</v>
      </c>
      <c r="W40" t="s">
        <v>216</v>
      </c>
    </row>
    <row r="41" spans="1:23" x14ac:dyDescent="0.15">
      <c r="A41">
        <v>151</v>
      </c>
      <c r="B41">
        <v>2</v>
      </c>
      <c r="C41" t="s">
        <v>372</v>
      </c>
      <c r="D41" t="s">
        <v>373</v>
      </c>
      <c r="E41">
        <v>4</v>
      </c>
      <c r="H41" t="s">
        <v>304</v>
      </c>
      <c r="I41" t="s">
        <v>135</v>
      </c>
      <c r="J41" t="s">
        <v>135</v>
      </c>
      <c r="K41" t="s">
        <v>135</v>
      </c>
      <c r="L41" t="s">
        <v>135</v>
      </c>
      <c r="M41" t="s">
        <v>135</v>
      </c>
      <c r="N41">
        <v>4</v>
      </c>
      <c r="O41" t="s">
        <v>179</v>
      </c>
      <c r="P41">
        <v>5</v>
      </c>
      <c r="Q41" t="s">
        <v>374</v>
      </c>
      <c r="R41">
        <v>0</v>
      </c>
      <c r="S41" t="s">
        <v>218</v>
      </c>
      <c r="U41">
        <v>0</v>
      </c>
      <c r="V41" t="s">
        <v>24</v>
      </c>
      <c r="W41" t="s">
        <v>216</v>
      </c>
    </row>
    <row r="42" spans="1:23" x14ac:dyDescent="0.15">
      <c r="A42">
        <v>152</v>
      </c>
      <c r="B42">
        <v>2</v>
      </c>
      <c r="C42" t="s">
        <v>375</v>
      </c>
      <c r="D42" t="s">
        <v>376</v>
      </c>
      <c r="E42">
        <v>4</v>
      </c>
      <c r="H42" t="s">
        <v>304</v>
      </c>
      <c r="I42" t="s">
        <v>135</v>
      </c>
      <c r="J42" t="s">
        <v>135</v>
      </c>
      <c r="K42" t="s">
        <v>135</v>
      </c>
      <c r="L42" t="s">
        <v>135</v>
      </c>
      <c r="M42" t="s">
        <v>135</v>
      </c>
      <c r="N42">
        <v>4</v>
      </c>
      <c r="O42" t="s">
        <v>179</v>
      </c>
      <c r="P42">
        <v>4</v>
      </c>
      <c r="Q42" t="s">
        <v>377</v>
      </c>
      <c r="R42">
        <v>0</v>
      </c>
      <c r="S42" t="s">
        <v>218</v>
      </c>
      <c r="U42">
        <v>0</v>
      </c>
      <c r="V42" t="s">
        <v>24</v>
      </c>
      <c r="W42" t="s">
        <v>216</v>
      </c>
    </row>
    <row r="43" spans="1:23" x14ac:dyDescent="0.15">
      <c r="A43">
        <v>153</v>
      </c>
      <c r="B43">
        <v>2</v>
      </c>
      <c r="C43" t="s">
        <v>375</v>
      </c>
      <c r="D43" t="s">
        <v>376</v>
      </c>
      <c r="E43">
        <v>4</v>
      </c>
      <c r="H43" t="s">
        <v>304</v>
      </c>
      <c r="I43" t="s">
        <v>135</v>
      </c>
      <c r="J43" t="s">
        <v>135</v>
      </c>
      <c r="K43" t="s">
        <v>135</v>
      </c>
      <c r="L43" t="s">
        <v>135</v>
      </c>
      <c r="M43" t="s">
        <v>135</v>
      </c>
      <c r="N43">
        <v>4</v>
      </c>
      <c r="O43" t="s">
        <v>179</v>
      </c>
      <c r="P43">
        <v>4</v>
      </c>
      <c r="Q43" t="s">
        <v>377</v>
      </c>
      <c r="R43">
        <v>0</v>
      </c>
      <c r="S43" t="s">
        <v>218</v>
      </c>
      <c r="U43">
        <v>0</v>
      </c>
      <c r="V43" t="s">
        <v>24</v>
      </c>
      <c r="W43" t="s">
        <v>216</v>
      </c>
    </row>
    <row r="44" spans="1:23" x14ac:dyDescent="0.15">
      <c r="A44">
        <v>154</v>
      </c>
      <c r="B44">
        <v>2</v>
      </c>
      <c r="C44" t="s">
        <v>375</v>
      </c>
      <c r="D44" t="s">
        <v>376</v>
      </c>
      <c r="E44">
        <v>4</v>
      </c>
      <c r="H44" t="s">
        <v>304</v>
      </c>
      <c r="I44" t="s">
        <v>135</v>
      </c>
      <c r="J44" t="s">
        <v>135</v>
      </c>
      <c r="K44" t="s">
        <v>135</v>
      </c>
      <c r="L44" t="s">
        <v>135</v>
      </c>
      <c r="M44" t="s">
        <v>135</v>
      </c>
      <c r="N44">
        <v>4</v>
      </c>
      <c r="O44" t="s">
        <v>179</v>
      </c>
      <c r="P44">
        <v>4</v>
      </c>
      <c r="Q44" t="s">
        <v>377</v>
      </c>
      <c r="R44">
        <v>0</v>
      </c>
      <c r="S44" t="s">
        <v>218</v>
      </c>
      <c r="U44">
        <v>0</v>
      </c>
      <c r="V44" t="s">
        <v>24</v>
      </c>
      <c r="W44" t="s">
        <v>216</v>
      </c>
    </row>
    <row r="45" spans="1:23" x14ac:dyDescent="0.15">
      <c r="A45">
        <v>155</v>
      </c>
      <c r="B45">
        <v>2</v>
      </c>
      <c r="C45" t="s">
        <v>378</v>
      </c>
      <c r="D45" t="s">
        <v>379</v>
      </c>
      <c r="E45">
        <v>4</v>
      </c>
      <c r="H45" t="s">
        <v>304</v>
      </c>
      <c r="I45" t="s">
        <v>135</v>
      </c>
      <c r="J45" t="s">
        <v>135</v>
      </c>
      <c r="K45" t="s">
        <v>135</v>
      </c>
      <c r="L45" t="s">
        <v>135</v>
      </c>
      <c r="M45" t="s">
        <v>135</v>
      </c>
      <c r="N45">
        <v>4</v>
      </c>
      <c r="O45" t="s">
        <v>179</v>
      </c>
      <c r="P45">
        <v>4</v>
      </c>
      <c r="Q45" t="s">
        <v>380</v>
      </c>
      <c r="R45">
        <v>0</v>
      </c>
      <c r="S45" t="s">
        <v>218</v>
      </c>
      <c r="U45">
        <v>0</v>
      </c>
      <c r="V45" t="s">
        <v>24</v>
      </c>
      <c r="W45" t="s">
        <v>216</v>
      </c>
    </row>
    <row r="46" spans="1:23" x14ac:dyDescent="0.15">
      <c r="A46">
        <v>156</v>
      </c>
      <c r="B46">
        <v>2</v>
      </c>
      <c r="C46" t="s">
        <v>378</v>
      </c>
      <c r="D46" t="s">
        <v>379</v>
      </c>
      <c r="E46">
        <v>4</v>
      </c>
      <c r="H46" t="s">
        <v>304</v>
      </c>
      <c r="I46" t="s">
        <v>135</v>
      </c>
      <c r="J46" t="s">
        <v>135</v>
      </c>
      <c r="K46" t="s">
        <v>135</v>
      </c>
      <c r="L46" t="s">
        <v>135</v>
      </c>
      <c r="M46" t="s">
        <v>135</v>
      </c>
      <c r="N46">
        <v>4</v>
      </c>
      <c r="O46" t="s">
        <v>179</v>
      </c>
      <c r="P46">
        <v>4</v>
      </c>
      <c r="Q46" t="s">
        <v>380</v>
      </c>
      <c r="R46">
        <v>0</v>
      </c>
      <c r="S46" t="s">
        <v>218</v>
      </c>
      <c r="U46">
        <v>0</v>
      </c>
      <c r="V46" t="s">
        <v>24</v>
      </c>
      <c r="W46" t="s">
        <v>216</v>
      </c>
    </row>
    <row r="47" spans="1:23" x14ac:dyDescent="0.15">
      <c r="A47">
        <v>157</v>
      </c>
      <c r="B47">
        <v>2</v>
      </c>
      <c r="C47" t="s">
        <v>381</v>
      </c>
      <c r="D47" t="s">
        <v>382</v>
      </c>
      <c r="E47">
        <v>4</v>
      </c>
      <c r="H47" t="s">
        <v>304</v>
      </c>
      <c r="I47" t="s">
        <v>135</v>
      </c>
      <c r="J47" t="s">
        <v>135</v>
      </c>
      <c r="K47" t="s">
        <v>135</v>
      </c>
      <c r="L47" t="s">
        <v>135</v>
      </c>
      <c r="M47" t="s">
        <v>135</v>
      </c>
      <c r="N47">
        <v>4</v>
      </c>
      <c r="O47" t="s">
        <v>179</v>
      </c>
      <c r="P47">
        <v>4</v>
      </c>
      <c r="Q47" t="s">
        <v>383</v>
      </c>
      <c r="R47">
        <v>0</v>
      </c>
      <c r="S47" t="s">
        <v>218</v>
      </c>
      <c r="U47">
        <v>0</v>
      </c>
      <c r="V47" t="s">
        <v>24</v>
      </c>
      <c r="W47" t="s">
        <v>216</v>
      </c>
    </row>
    <row r="48" spans="1:23" x14ac:dyDescent="0.15">
      <c r="A48">
        <v>158</v>
      </c>
      <c r="B48">
        <v>2</v>
      </c>
      <c r="C48" t="s">
        <v>381</v>
      </c>
      <c r="D48" t="s">
        <v>382</v>
      </c>
      <c r="E48">
        <v>4</v>
      </c>
      <c r="H48" t="s">
        <v>304</v>
      </c>
      <c r="I48" t="s">
        <v>135</v>
      </c>
      <c r="J48" t="s">
        <v>135</v>
      </c>
      <c r="K48" t="s">
        <v>135</v>
      </c>
      <c r="L48" t="s">
        <v>135</v>
      </c>
      <c r="M48" t="s">
        <v>135</v>
      </c>
      <c r="N48">
        <v>4</v>
      </c>
      <c r="O48" t="s">
        <v>179</v>
      </c>
      <c r="P48">
        <v>4</v>
      </c>
      <c r="Q48" t="s">
        <v>383</v>
      </c>
      <c r="R48">
        <v>0</v>
      </c>
      <c r="S48" t="s">
        <v>218</v>
      </c>
      <c r="U48">
        <v>0</v>
      </c>
      <c r="V48" t="s">
        <v>24</v>
      </c>
      <c r="W48" t="s">
        <v>216</v>
      </c>
    </row>
    <row r="49" spans="1:23" x14ac:dyDescent="0.15">
      <c r="A49">
        <v>159</v>
      </c>
      <c r="B49">
        <v>2</v>
      </c>
      <c r="C49" t="s">
        <v>384</v>
      </c>
      <c r="D49" t="s">
        <v>385</v>
      </c>
      <c r="E49">
        <v>4</v>
      </c>
      <c r="H49" t="s">
        <v>304</v>
      </c>
      <c r="I49" t="s">
        <v>135</v>
      </c>
      <c r="J49" t="s">
        <v>135</v>
      </c>
      <c r="K49" t="s">
        <v>135</v>
      </c>
      <c r="L49" t="s">
        <v>135</v>
      </c>
      <c r="M49" t="s">
        <v>135</v>
      </c>
      <c r="N49">
        <v>4</v>
      </c>
      <c r="O49" t="s">
        <v>179</v>
      </c>
      <c r="P49">
        <v>3</v>
      </c>
      <c r="Q49" t="s">
        <v>386</v>
      </c>
      <c r="R49">
        <v>0</v>
      </c>
      <c r="S49" t="s">
        <v>218</v>
      </c>
      <c r="U49">
        <v>0</v>
      </c>
      <c r="V49" t="s">
        <v>24</v>
      </c>
      <c r="W49" t="s">
        <v>216</v>
      </c>
    </row>
    <row r="50" spans="1:23" x14ac:dyDescent="0.15">
      <c r="A50">
        <v>160</v>
      </c>
      <c r="B50">
        <v>2</v>
      </c>
      <c r="C50" t="s">
        <v>384</v>
      </c>
      <c r="D50" t="s">
        <v>385</v>
      </c>
      <c r="E50">
        <v>4</v>
      </c>
      <c r="H50" t="s">
        <v>304</v>
      </c>
      <c r="I50" t="s">
        <v>135</v>
      </c>
      <c r="J50" t="s">
        <v>135</v>
      </c>
      <c r="K50" t="s">
        <v>135</v>
      </c>
      <c r="L50" t="s">
        <v>135</v>
      </c>
      <c r="M50" t="s">
        <v>135</v>
      </c>
      <c r="N50">
        <v>4</v>
      </c>
      <c r="O50" t="s">
        <v>179</v>
      </c>
      <c r="P50">
        <v>3</v>
      </c>
      <c r="Q50" t="s">
        <v>386</v>
      </c>
      <c r="R50">
        <v>0</v>
      </c>
      <c r="S50" t="s">
        <v>218</v>
      </c>
      <c r="U50">
        <v>0</v>
      </c>
      <c r="V50" t="s">
        <v>24</v>
      </c>
      <c r="W50" t="s">
        <v>216</v>
      </c>
    </row>
    <row r="51" spans="1:23" x14ac:dyDescent="0.15">
      <c r="A51">
        <v>161</v>
      </c>
      <c r="B51">
        <v>2</v>
      </c>
      <c r="C51" t="s">
        <v>387</v>
      </c>
      <c r="D51" t="s">
        <v>388</v>
      </c>
      <c r="E51">
        <v>4</v>
      </c>
      <c r="H51" t="s">
        <v>304</v>
      </c>
      <c r="I51" t="s">
        <v>135</v>
      </c>
      <c r="J51" t="s">
        <v>135</v>
      </c>
      <c r="K51" t="s">
        <v>135</v>
      </c>
      <c r="L51" t="s">
        <v>135</v>
      </c>
      <c r="M51" t="s">
        <v>135</v>
      </c>
      <c r="N51">
        <v>4</v>
      </c>
      <c r="O51" t="s">
        <v>179</v>
      </c>
      <c r="P51">
        <v>2</v>
      </c>
      <c r="Q51" t="s">
        <v>389</v>
      </c>
      <c r="R51">
        <v>0</v>
      </c>
      <c r="S51" t="s">
        <v>218</v>
      </c>
      <c r="U51">
        <v>0</v>
      </c>
      <c r="V51" t="s">
        <v>24</v>
      </c>
      <c r="W51" t="s">
        <v>216</v>
      </c>
    </row>
    <row r="52" spans="1:23" x14ac:dyDescent="0.15">
      <c r="A52">
        <v>162</v>
      </c>
      <c r="B52">
        <v>2</v>
      </c>
      <c r="C52" t="s">
        <v>390</v>
      </c>
      <c r="D52" t="s">
        <v>391</v>
      </c>
      <c r="E52">
        <v>4</v>
      </c>
      <c r="H52" t="s">
        <v>304</v>
      </c>
      <c r="I52" t="s">
        <v>135</v>
      </c>
      <c r="J52" t="s">
        <v>135</v>
      </c>
      <c r="K52" t="s">
        <v>135</v>
      </c>
      <c r="L52" t="s">
        <v>135</v>
      </c>
      <c r="M52" t="s">
        <v>135</v>
      </c>
      <c r="N52">
        <v>4</v>
      </c>
      <c r="O52" t="s">
        <v>179</v>
      </c>
      <c r="P52">
        <v>2</v>
      </c>
      <c r="Q52" t="s">
        <v>258</v>
      </c>
      <c r="R52">
        <v>0</v>
      </c>
      <c r="S52" t="s">
        <v>218</v>
      </c>
      <c r="U52">
        <v>0</v>
      </c>
      <c r="V52" t="s">
        <v>24</v>
      </c>
      <c r="W52" t="s">
        <v>216</v>
      </c>
    </row>
    <row r="53" spans="1:23" x14ac:dyDescent="0.15">
      <c r="A53">
        <v>163</v>
      </c>
      <c r="B53">
        <v>2</v>
      </c>
      <c r="C53" t="s">
        <v>390</v>
      </c>
      <c r="D53" t="s">
        <v>391</v>
      </c>
      <c r="E53">
        <v>4</v>
      </c>
      <c r="H53" t="s">
        <v>304</v>
      </c>
      <c r="I53" t="s">
        <v>135</v>
      </c>
      <c r="J53" t="s">
        <v>135</v>
      </c>
      <c r="K53" t="s">
        <v>135</v>
      </c>
      <c r="L53" t="s">
        <v>135</v>
      </c>
      <c r="M53" t="s">
        <v>135</v>
      </c>
      <c r="N53">
        <v>4</v>
      </c>
      <c r="O53" t="s">
        <v>179</v>
      </c>
      <c r="P53">
        <v>2</v>
      </c>
      <c r="Q53" t="s">
        <v>258</v>
      </c>
      <c r="R53">
        <v>0</v>
      </c>
      <c r="S53" t="s">
        <v>218</v>
      </c>
      <c r="U53">
        <v>0</v>
      </c>
      <c r="V53" t="s">
        <v>24</v>
      </c>
      <c r="W53" t="s">
        <v>216</v>
      </c>
    </row>
    <row r="54" spans="1:23" x14ac:dyDescent="0.15">
      <c r="A54">
        <v>164</v>
      </c>
      <c r="B54">
        <v>2</v>
      </c>
      <c r="C54" t="s">
        <v>392</v>
      </c>
      <c r="D54" t="s">
        <v>393</v>
      </c>
      <c r="E54">
        <v>4</v>
      </c>
      <c r="H54" t="s">
        <v>304</v>
      </c>
      <c r="I54" t="s">
        <v>135</v>
      </c>
      <c r="J54" t="s">
        <v>135</v>
      </c>
      <c r="K54" t="s">
        <v>135</v>
      </c>
      <c r="L54" t="s">
        <v>135</v>
      </c>
      <c r="M54" t="s">
        <v>135</v>
      </c>
      <c r="N54">
        <v>4</v>
      </c>
      <c r="O54" t="s">
        <v>179</v>
      </c>
      <c r="P54">
        <v>2</v>
      </c>
      <c r="Q54" t="s">
        <v>394</v>
      </c>
      <c r="R54">
        <v>0</v>
      </c>
      <c r="S54" t="s">
        <v>218</v>
      </c>
      <c r="U54">
        <v>0</v>
      </c>
      <c r="V54" t="s">
        <v>24</v>
      </c>
      <c r="W54" t="s">
        <v>216</v>
      </c>
    </row>
    <row r="55" spans="1:23" x14ac:dyDescent="0.15">
      <c r="A55">
        <v>165</v>
      </c>
      <c r="B55">
        <v>2</v>
      </c>
      <c r="C55" t="s">
        <v>392</v>
      </c>
      <c r="D55" t="s">
        <v>393</v>
      </c>
      <c r="E55">
        <v>4</v>
      </c>
      <c r="H55" t="s">
        <v>304</v>
      </c>
      <c r="I55" t="s">
        <v>135</v>
      </c>
      <c r="J55" t="s">
        <v>135</v>
      </c>
      <c r="K55" t="s">
        <v>135</v>
      </c>
      <c r="L55" t="s">
        <v>135</v>
      </c>
      <c r="M55" t="s">
        <v>135</v>
      </c>
      <c r="N55">
        <v>4</v>
      </c>
      <c r="O55" t="s">
        <v>179</v>
      </c>
      <c r="P55">
        <v>2</v>
      </c>
      <c r="Q55" t="s">
        <v>394</v>
      </c>
      <c r="R55">
        <v>0</v>
      </c>
      <c r="S55" t="s">
        <v>218</v>
      </c>
      <c r="U55">
        <v>0</v>
      </c>
      <c r="V55" t="s">
        <v>24</v>
      </c>
      <c r="W55" t="s">
        <v>216</v>
      </c>
    </row>
    <row r="56" spans="1:23" x14ac:dyDescent="0.15">
      <c r="A56">
        <v>166</v>
      </c>
      <c r="B56">
        <v>2</v>
      </c>
      <c r="C56" t="s">
        <v>392</v>
      </c>
      <c r="D56" t="s">
        <v>393</v>
      </c>
      <c r="E56">
        <v>4</v>
      </c>
      <c r="H56" t="s">
        <v>304</v>
      </c>
      <c r="I56" t="s">
        <v>135</v>
      </c>
      <c r="J56" t="s">
        <v>135</v>
      </c>
      <c r="K56" t="s">
        <v>135</v>
      </c>
      <c r="L56" t="s">
        <v>135</v>
      </c>
      <c r="M56" t="s">
        <v>135</v>
      </c>
      <c r="N56">
        <v>4</v>
      </c>
      <c r="O56" t="s">
        <v>179</v>
      </c>
      <c r="P56">
        <v>2</v>
      </c>
      <c r="Q56" t="s">
        <v>394</v>
      </c>
      <c r="R56">
        <v>0</v>
      </c>
      <c r="S56" t="s">
        <v>218</v>
      </c>
      <c r="U56">
        <v>0</v>
      </c>
      <c r="V56" t="s">
        <v>24</v>
      </c>
      <c r="W56" t="s">
        <v>216</v>
      </c>
    </row>
    <row r="57" spans="1:23" x14ac:dyDescent="0.15">
      <c r="A57">
        <v>167</v>
      </c>
      <c r="B57">
        <v>2</v>
      </c>
      <c r="C57" t="s">
        <v>395</v>
      </c>
      <c r="D57" t="s">
        <v>396</v>
      </c>
      <c r="E57">
        <v>4</v>
      </c>
      <c r="H57" t="s">
        <v>304</v>
      </c>
      <c r="I57" t="s">
        <v>135</v>
      </c>
      <c r="J57" t="s">
        <v>135</v>
      </c>
      <c r="K57" t="s">
        <v>135</v>
      </c>
      <c r="L57" t="s">
        <v>135</v>
      </c>
      <c r="M57" t="s">
        <v>135</v>
      </c>
      <c r="N57">
        <v>4</v>
      </c>
      <c r="O57" t="s">
        <v>179</v>
      </c>
      <c r="P57">
        <v>1</v>
      </c>
      <c r="Q57" t="s">
        <v>397</v>
      </c>
      <c r="R57">
        <v>0</v>
      </c>
      <c r="S57" t="s">
        <v>218</v>
      </c>
      <c r="U57">
        <v>0</v>
      </c>
      <c r="V57" t="s">
        <v>24</v>
      </c>
      <c r="W57" t="s">
        <v>216</v>
      </c>
    </row>
    <row r="58" spans="1:23" x14ac:dyDescent="0.15">
      <c r="A58">
        <v>168</v>
      </c>
      <c r="B58">
        <v>2</v>
      </c>
      <c r="C58" t="s">
        <v>398</v>
      </c>
      <c r="D58" t="s">
        <v>399</v>
      </c>
      <c r="E58">
        <v>4</v>
      </c>
      <c r="H58" t="s">
        <v>304</v>
      </c>
      <c r="I58" t="s">
        <v>135</v>
      </c>
      <c r="J58" t="s">
        <v>135</v>
      </c>
      <c r="K58" t="s">
        <v>135</v>
      </c>
      <c r="L58" t="s">
        <v>135</v>
      </c>
      <c r="M58" t="s">
        <v>135</v>
      </c>
      <c r="N58">
        <v>4</v>
      </c>
      <c r="O58" t="s">
        <v>179</v>
      </c>
      <c r="P58">
        <v>1</v>
      </c>
      <c r="Q58" t="s">
        <v>400</v>
      </c>
      <c r="R58">
        <v>0</v>
      </c>
      <c r="S58" t="s">
        <v>218</v>
      </c>
      <c r="U58">
        <v>0</v>
      </c>
      <c r="V58" t="s">
        <v>24</v>
      </c>
      <c r="W58" t="s">
        <v>216</v>
      </c>
    </row>
    <row r="59" spans="1:23" x14ac:dyDescent="0.15">
      <c r="A59">
        <v>169</v>
      </c>
      <c r="B59">
        <v>2</v>
      </c>
      <c r="C59" t="s">
        <v>398</v>
      </c>
      <c r="D59" t="s">
        <v>399</v>
      </c>
      <c r="E59">
        <v>4</v>
      </c>
      <c r="H59" t="s">
        <v>304</v>
      </c>
      <c r="I59" t="s">
        <v>135</v>
      </c>
      <c r="J59" t="s">
        <v>135</v>
      </c>
      <c r="K59" t="s">
        <v>135</v>
      </c>
      <c r="L59" t="s">
        <v>135</v>
      </c>
      <c r="M59" t="s">
        <v>135</v>
      </c>
      <c r="N59">
        <v>4</v>
      </c>
      <c r="O59" t="s">
        <v>179</v>
      </c>
      <c r="P59">
        <v>1</v>
      </c>
      <c r="Q59" t="s">
        <v>400</v>
      </c>
      <c r="R59">
        <v>0</v>
      </c>
      <c r="S59" t="s">
        <v>218</v>
      </c>
      <c r="U59">
        <v>0</v>
      </c>
      <c r="V59" t="s">
        <v>24</v>
      </c>
      <c r="W59" t="s">
        <v>216</v>
      </c>
    </row>
    <row r="60" spans="1:23" x14ac:dyDescent="0.15">
      <c r="A60">
        <v>170</v>
      </c>
      <c r="B60">
        <v>2</v>
      </c>
      <c r="C60" t="s">
        <v>398</v>
      </c>
      <c r="D60" t="s">
        <v>399</v>
      </c>
      <c r="E60">
        <v>4</v>
      </c>
      <c r="H60" t="s">
        <v>304</v>
      </c>
      <c r="I60" t="s">
        <v>135</v>
      </c>
      <c r="J60" t="s">
        <v>135</v>
      </c>
      <c r="K60" t="s">
        <v>135</v>
      </c>
      <c r="L60" t="s">
        <v>135</v>
      </c>
      <c r="M60" t="s">
        <v>135</v>
      </c>
      <c r="N60">
        <v>4</v>
      </c>
      <c r="O60" t="s">
        <v>179</v>
      </c>
      <c r="P60">
        <v>1</v>
      </c>
      <c r="Q60" t="s">
        <v>400</v>
      </c>
      <c r="R60">
        <v>0</v>
      </c>
      <c r="S60" t="s">
        <v>218</v>
      </c>
      <c r="U60">
        <v>0</v>
      </c>
      <c r="V60" t="s">
        <v>24</v>
      </c>
      <c r="W60" t="s">
        <v>216</v>
      </c>
    </row>
    <row r="61" spans="1:23" x14ac:dyDescent="0.15">
      <c r="A61">
        <v>171</v>
      </c>
      <c r="B61">
        <v>2</v>
      </c>
      <c r="C61" t="s">
        <v>401</v>
      </c>
      <c r="D61" t="s">
        <v>402</v>
      </c>
      <c r="E61">
        <v>4</v>
      </c>
      <c r="F61">
        <v>0</v>
      </c>
      <c r="G61">
        <v>0</v>
      </c>
      <c r="H61" t="s">
        <v>403</v>
      </c>
      <c r="I61" t="s">
        <v>24</v>
      </c>
      <c r="J61" t="s">
        <v>24</v>
      </c>
      <c r="K61" t="s">
        <v>24</v>
      </c>
      <c r="L61" t="s">
        <v>24</v>
      </c>
      <c r="M61" t="s">
        <v>24</v>
      </c>
      <c r="N61">
        <v>4</v>
      </c>
      <c r="O61" t="s">
        <v>252</v>
      </c>
      <c r="P61">
        <v>0</v>
      </c>
      <c r="Q61" t="s">
        <v>404</v>
      </c>
      <c r="R61">
        <v>0</v>
      </c>
      <c r="S61" t="s">
        <v>24</v>
      </c>
      <c r="T61" t="s">
        <v>24</v>
      </c>
      <c r="U61">
        <v>0</v>
      </c>
      <c r="V61" t="s">
        <v>24</v>
      </c>
      <c r="W61" t="s">
        <v>24</v>
      </c>
    </row>
    <row r="62" spans="1:23" x14ac:dyDescent="0.15">
      <c r="A62">
        <v>172</v>
      </c>
      <c r="B62">
        <v>1</v>
      </c>
      <c r="C62" t="s">
        <v>405</v>
      </c>
      <c r="D62" t="s">
        <v>406</v>
      </c>
      <c r="E62">
        <v>4</v>
      </c>
      <c r="H62" t="s">
        <v>304</v>
      </c>
      <c r="I62" t="s">
        <v>135</v>
      </c>
      <c r="J62" t="s">
        <v>135</v>
      </c>
      <c r="K62" t="s">
        <v>135</v>
      </c>
      <c r="L62" t="s">
        <v>135</v>
      </c>
      <c r="M62" t="s">
        <v>135</v>
      </c>
      <c r="N62">
        <v>4</v>
      </c>
      <c r="O62" t="s">
        <v>178</v>
      </c>
      <c r="P62">
        <v>2</v>
      </c>
      <c r="Q62" t="s">
        <v>407</v>
      </c>
      <c r="R62">
        <v>0</v>
      </c>
      <c r="S62" t="s">
        <v>218</v>
      </c>
      <c r="U62">
        <v>0</v>
      </c>
      <c r="V62" t="s">
        <v>24</v>
      </c>
      <c r="W62" t="s">
        <v>216</v>
      </c>
    </row>
    <row r="63" spans="1:23" x14ac:dyDescent="0.15">
      <c r="A63">
        <v>173</v>
      </c>
      <c r="B63">
        <v>1</v>
      </c>
      <c r="C63" t="s">
        <v>405</v>
      </c>
      <c r="D63" t="s">
        <v>406</v>
      </c>
      <c r="E63">
        <v>4</v>
      </c>
      <c r="H63" t="s">
        <v>304</v>
      </c>
      <c r="I63" t="s">
        <v>135</v>
      </c>
      <c r="J63" t="s">
        <v>135</v>
      </c>
      <c r="K63" t="s">
        <v>135</v>
      </c>
      <c r="L63" t="s">
        <v>135</v>
      </c>
      <c r="M63" t="s">
        <v>135</v>
      </c>
      <c r="N63">
        <v>4</v>
      </c>
      <c r="O63" t="s">
        <v>178</v>
      </c>
      <c r="P63">
        <v>2</v>
      </c>
      <c r="Q63" t="s">
        <v>407</v>
      </c>
      <c r="R63">
        <v>0</v>
      </c>
      <c r="S63" t="s">
        <v>218</v>
      </c>
      <c r="U63">
        <v>0</v>
      </c>
      <c r="V63" t="s">
        <v>24</v>
      </c>
      <c r="W63" t="s">
        <v>216</v>
      </c>
    </row>
    <row r="64" spans="1:23" x14ac:dyDescent="0.15">
      <c r="A64">
        <v>174</v>
      </c>
      <c r="B64">
        <v>1</v>
      </c>
      <c r="C64" t="s">
        <v>405</v>
      </c>
      <c r="D64" t="s">
        <v>406</v>
      </c>
      <c r="E64">
        <v>4</v>
      </c>
      <c r="H64" t="s">
        <v>304</v>
      </c>
      <c r="I64" t="s">
        <v>135</v>
      </c>
      <c r="J64" t="s">
        <v>135</v>
      </c>
      <c r="K64" t="s">
        <v>135</v>
      </c>
      <c r="L64" t="s">
        <v>135</v>
      </c>
      <c r="M64" t="s">
        <v>135</v>
      </c>
      <c r="N64">
        <v>4</v>
      </c>
      <c r="O64" t="s">
        <v>178</v>
      </c>
      <c r="P64">
        <v>2</v>
      </c>
      <c r="Q64" t="s">
        <v>407</v>
      </c>
      <c r="R64">
        <v>0</v>
      </c>
      <c r="S64" t="s">
        <v>218</v>
      </c>
      <c r="U64">
        <v>0</v>
      </c>
      <c r="V64" t="s">
        <v>24</v>
      </c>
      <c r="W64" t="s">
        <v>216</v>
      </c>
    </row>
    <row r="65" spans="1:23" x14ac:dyDescent="0.15">
      <c r="A65">
        <v>175</v>
      </c>
      <c r="B65">
        <v>1</v>
      </c>
      <c r="C65" t="s">
        <v>408</v>
      </c>
      <c r="D65" t="s">
        <v>409</v>
      </c>
      <c r="E65">
        <v>4</v>
      </c>
      <c r="H65" t="s">
        <v>304</v>
      </c>
      <c r="I65" t="s">
        <v>135</v>
      </c>
      <c r="J65" t="s">
        <v>135</v>
      </c>
      <c r="K65" t="s">
        <v>135</v>
      </c>
      <c r="L65" t="s">
        <v>135</v>
      </c>
      <c r="M65" t="s">
        <v>135</v>
      </c>
      <c r="N65">
        <v>4</v>
      </c>
      <c r="O65" t="s">
        <v>178</v>
      </c>
      <c r="P65">
        <v>2</v>
      </c>
      <c r="Q65" t="s">
        <v>255</v>
      </c>
      <c r="R65">
        <v>0</v>
      </c>
      <c r="S65" t="s">
        <v>218</v>
      </c>
      <c r="U65">
        <v>0</v>
      </c>
      <c r="V65" t="s">
        <v>24</v>
      </c>
      <c r="W65" t="s">
        <v>216</v>
      </c>
    </row>
    <row r="66" spans="1:23" x14ac:dyDescent="0.15">
      <c r="A66">
        <v>176</v>
      </c>
      <c r="B66">
        <v>1</v>
      </c>
      <c r="C66" t="s">
        <v>408</v>
      </c>
      <c r="D66" t="s">
        <v>409</v>
      </c>
      <c r="E66">
        <v>4</v>
      </c>
      <c r="H66" t="s">
        <v>304</v>
      </c>
      <c r="I66" t="s">
        <v>135</v>
      </c>
      <c r="J66" t="s">
        <v>135</v>
      </c>
      <c r="K66" t="s">
        <v>135</v>
      </c>
      <c r="L66" t="s">
        <v>135</v>
      </c>
      <c r="M66" t="s">
        <v>135</v>
      </c>
      <c r="N66">
        <v>4</v>
      </c>
      <c r="O66" t="s">
        <v>178</v>
      </c>
      <c r="P66">
        <v>2</v>
      </c>
      <c r="Q66" t="s">
        <v>255</v>
      </c>
      <c r="R66">
        <v>0</v>
      </c>
      <c r="S66" t="s">
        <v>218</v>
      </c>
      <c r="U66">
        <v>0</v>
      </c>
      <c r="V66" t="s">
        <v>24</v>
      </c>
      <c r="W66" t="s">
        <v>216</v>
      </c>
    </row>
    <row r="67" spans="1:23" x14ac:dyDescent="0.15">
      <c r="A67">
        <v>177</v>
      </c>
      <c r="B67">
        <v>1</v>
      </c>
      <c r="C67" t="s">
        <v>410</v>
      </c>
      <c r="D67" t="s">
        <v>411</v>
      </c>
      <c r="E67">
        <v>4</v>
      </c>
      <c r="H67" t="s">
        <v>304</v>
      </c>
      <c r="I67" t="s">
        <v>135</v>
      </c>
      <c r="J67" t="s">
        <v>135</v>
      </c>
      <c r="K67" t="s">
        <v>135</v>
      </c>
      <c r="L67" t="s">
        <v>135</v>
      </c>
      <c r="M67" t="s">
        <v>135</v>
      </c>
      <c r="N67">
        <v>4</v>
      </c>
      <c r="O67" t="s">
        <v>178</v>
      </c>
      <c r="P67">
        <v>2</v>
      </c>
      <c r="Q67" t="s">
        <v>412</v>
      </c>
      <c r="R67">
        <v>0</v>
      </c>
      <c r="S67" t="s">
        <v>218</v>
      </c>
      <c r="U67">
        <v>0</v>
      </c>
      <c r="V67" t="s">
        <v>24</v>
      </c>
      <c r="W67" t="s">
        <v>216</v>
      </c>
    </row>
    <row r="68" spans="1:23" x14ac:dyDescent="0.15">
      <c r="A68">
        <v>178</v>
      </c>
      <c r="B68">
        <v>1</v>
      </c>
      <c r="C68" t="s">
        <v>410</v>
      </c>
      <c r="D68" t="s">
        <v>411</v>
      </c>
      <c r="E68">
        <v>4</v>
      </c>
      <c r="H68" t="s">
        <v>304</v>
      </c>
      <c r="I68" t="s">
        <v>135</v>
      </c>
      <c r="J68" t="s">
        <v>135</v>
      </c>
      <c r="K68" t="s">
        <v>135</v>
      </c>
      <c r="L68" t="s">
        <v>135</v>
      </c>
      <c r="M68" t="s">
        <v>135</v>
      </c>
      <c r="N68">
        <v>4</v>
      </c>
      <c r="O68" t="s">
        <v>178</v>
      </c>
      <c r="P68">
        <v>2</v>
      </c>
      <c r="Q68" t="s">
        <v>412</v>
      </c>
      <c r="R68">
        <v>0</v>
      </c>
      <c r="S68" t="s">
        <v>218</v>
      </c>
      <c r="U68">
        <v>0</v>
      </c>
      <c r="V68" t="s">
        <v>24</v>
      </c>
      <c r="W68" t="s">
        <v>216</v>
      </c>
    </row>
    <row r="69" spans="1:23" x14ac:dyDescent="0.15">
      <c r="A69">
        <v>179</v>
      </c>
      <c r="B69">
        <v>1</v>
      </c>
      <c r="C69" t="s">
        <v>410</v>
      </c>
      <c r="D69" t="s">
        <v>411</v>
      </c>
      <c r="E69">
        <v>4</v>
      </c>
      <c r="H69" t="s">
        <v>304</v>
      </c>
      <c r="I69" t="s">
        <v>135</v>
      </c>
      <c r="J69" t="s">
        <v>135</v>
      </c>
      <c r="K69" t="s">
        <v>135</v>
      </c>
      <c r="L69" t="s">
        <v>135</v>
      </c>
      <c r="M69" t="s">
        <v>135</v>
      </c>
      <c r="N69">
        <v>4</v>
      </c>
      <c r="O69" t="s">
        <v>178</v>
      </c>
      <c r="P69">
        <v>2</v>
      </c>
      <c r="Q69" t="s">
        <v>412</v>
      </c>
      <c r="R69">
        <v>0</v>
      </c>
      <c r="S69" t="s">
        <v>218</v>
      </c>
      <c r="U69">
        <v>0</v>
      </c>
      <c r="V69" t="s">
        <v>24</v>
      </c>
      <c r="W69" t="s">
        <v>216</v>
      </c>
    </row>
    <row r="70" spans="1:23" x14ac:dyDescent="0.15">
      <c r="A70">
        <v>180</v>
      </c>
      <c r="B70">
        <v>1</v>
      </c>
      <c r="C70" t="s">
        <v>413</v>
      </c>
      <c r="D70" t="s">
        <v>414</v>
      </c>
      <c r="E70">
        <v>4</v>
      </c>
      <c r="H70" t="s">
        <v>304</v>
      </c>
      <c r="I70" t="s">
        <v>135</v>
      </c>
      <c r="J70" t="s">
        <v>135</v>
      </c>
      <c r="K70" t="s">
        <v>135</v>
      </c>
      <c r="L70" t="s">
        <v>135</v>
      </c>
      <c r="M70" t="s">
        <v>135</v>
      </c>
      <c r="N70">
        <v>4</v>
      </c>
      <c r="O70" t="s">
        <v>178</v>
      </c>
      <c r="P70">
        <v>2</v>
      </c>
      <c r="Q70" t="s">
        <v>415</v>
      </c>
      <c r="R70">
        <v>0</v>
      </c>
      <c r="S70" t="s">
        <v>218</v>
      </c>
      <c r="U70">
        <v>0</v>
      </c>
      <c r="V70" t="s">
        <v>24</v>
      </c>
      <c r="W70" t="s">
        <v>216</v>
      </c>
    </row>
    <row r="71" spans="1:23" x14ac:dyDescent="0.15">
      <c r="A71">
        <v>181</v>
      </c>
      <c r="B71">
        <v>1</v>
      </c>
      <c r="C71" t="s">
        <v>413</v>
      </c>
      <c r="D71" t="s">
        <v>414</v>
      </c>
      <c r="E71">
        <v>4</v>
      </c>
      <c r="H71" t="s">
        <v>304</v>
      </c>
      <c r="I71" t="s">
        <v>135</v>
      </c>
      <c r="J71" t="s">
        <v>135</v>
      </c>
      <c r="K71" t="s">
        <v>135</v>
      </c>
      <c r="L71" t="s">
        <v>135</v>
      </c>
      <c r="M71" t="s">
        <v>135</v>
      </c>
      <c r="N71">
        <v>4</v>
      </c>
      <c r="O71" t="s">
        <v>178</v>
      </c>
      <c r="P71">
        <v>2</v>
      </c>
      <c r="Q71" t="s">
        <v>415</v>
      </c>
      <c r="R71">
        <v>0</v>
      </c>
      <c r="S71" t="s">
        <v>218</v>
      </c>
      <c r="U71">
        <v>0</v>
      </c>
      <c r="V71" t="s">
        <v>24</v>
      </c>
      <c r="W71" t="s">
        <v>216</v>
      </c>
    </row>
    <row r="72" spans="1:23" x14ac:dyDescent="0.15">
      <c r="A72">
        <v>182</v>
      </c>
      <c r="B72">
        <v>1</v>
      </c>
      <c r="C72" t="s">
        <v>416</v>
      </c>
      <c r="D72" t="s">
        <v>417</v>
      </c>
      <c r="E72">
        <v>4</v>
      </c>
      <c r="H72" t="s">
        <v>304</v>
      </c>
      <c r="I72" t="s">
        <v>135</v>
      </c>
      <c r="J72" t="s">
        <v>135</v>
      </c>
      <c r="K72" t="s">
        <v>135</v>
      </c>
      <c r="L72" t="s">
        <v>135</v>
      </c>
      <c r="M72" t="s">
        <v>135</v>
      </c>
      <c r="N72">
        <v>4</v>
      </c>
      <c r="O72" t="s">
        <v>178</v>
      </c>
      <c r="P72">
        <v>1</v>
      </c>
      <c r="Q72" t="s">
        <v>418</v>
      </c>
      <c r="R72">
        <v>0</v>
      </c>
      <c r="S72" t="s">
        <v>218</v>
      </c>
      <c r="U72">
        <v>0</v>
      </c>
      <c r="V72" t="s">
        <v>24</v>
      </c>
      <c r="W72" t="s">
        <v>216</v>
      </c>
    </row>
    <row r="73" spans="1:23" x14ac:dyDescent="0.15">
      <c r="A73">
        <v>183</v>
      </c>
      <c r="B73">
        <v>1</v>
      </c>
      <c r="C73" t="s">
        <v>416</v>
      </c>
      <c r="D73" t="s">
        <v>417</v>
      </c>
      <c r="E73">
        <v>4</v>
      </c>
      <c r="H73" t="s">
        <v>304</v>
      </c>
      <c r="I73" t="s">
        <v>135</v>
      </c>
      <c r="J73" t="s">
        <v>135</v>
      </c>
      <c r="K73" t="s">
        <v>135</v>
      </c>
      <c r="L73" t="s">
        <v>135</v>
      </c>
      <c r="M73" t="s">
        <v>135</v>
      </c>
      <c r="N73">
        <v>4</v>
      </c>
      <c r="O73" t="s">
        <v>178</v>
      </c>
      <c r="P73">
        <v>1</v>
      </c>
      <c r="Q73" t="s">
        <v>418</v>
      </c>
      <c r="R73">
        <v>0</v>
      </c>
      <c r="S73" t="s">
        <v>218</v>
      </c>
      <c r="U73">
        <v>0</v>
      </c>
      <c r="V73" t="s">
        <v>24</v>
      </c>
      <c r="W73" t="s">
        <v>216</v>
      </c>
    </row>
    <row r="74" spans="1:23" x14ac:dyDescent="0.15">
      <c r="A74">
        <v>184</v>
      </c>
      <c r="B74">
        <v>1</v>
      </c>
      <c r="C74" t="s">
        <v>419</v>
      </c>
      <c r="D74" t="s">
        <v>420</v>
      </c>
      <c r="E74">
        <v>4</v>
      </c>
      <c r="H74" t="s">
        <v>304</v>
      </c>
      <c r="I74" t="s">
        <v>135</v>
      </c>
      <c r="J74" t="s">
        <v>135</v>
      </c>
      <c r="K74" t="s">
        <v>135</v>
      </c>
      <c r="L74" t="s">
        <v>135</v>
      </c>
      <c r="M74" t="s">
        <v>135</v>
      </c>
      <c r="N74">
        <v>4</v>
      </c>
      <c r="O74" t="s">
        <v>177</v>
      </c>
      <c r="P74">
        <v>3</v>
      </c>
      <c r="Q74" t="s">
        <v>421</v>
      </c>
      <c r="R74">
        <v>0</v>
      </c>
      <c r="S74" t="s">
        <v>218</v>
      </c>
      <c r="U74">
        <v>0</v>
      </c>
      <c r="V74" t="s">
        <v>24</v>
      </c>
      <c r="W74" t="s">
        <v>216</v>
      </c>
    </row>
    <row r="75" spans="1:23" x14ac:dyDescent="0.15">
      <c r="A75">
        <v>185</v>
      </c>
      <c r="B75">
        <v>1</v>
      </c>
      <c r="C75" t="s">
        <v>419</v>
      </c>
      <c r="D75" t="s">
        <v>420</v>
      </c>
      <c r="E75">
        <v>4</v>
      </c>
      <c r="H75" t="s">
        <v>304</v>
      </c>
      <c r="I75" t="s">
        <v>135</v>
      </c>
      <c r="J75" t="s">
        <v>135</v>
      </c>
      <c r="K75" t="s">
        <v>135</v>
      </c>
      <c r="L75" t="s">
        <v>135</v>
      </c>
      <c r="M75" t="s">
        <v>135</v>
      </c>
      <c r="N75">
        <v>4</v>
      </c>
      <c r="O75" t="s">
        <v>177</v>
      </c>
      <c r="P75">
        <v>3</v>
      </c>
      <c r="Q75" t="s">
        <v>421</v>
      </c>
      <c r="R75">
        <v>0</v>
      </c>
      <c r="S75" t="s">
        <v>218</v>
      </c>
      <c r="U75">
        <v>0</v>
      </c>
      <c r="V75" t="s">
        <v>24</v>
      </c>
      <c r="W75" t="s">
        <v>216</v>
      </c>
    </row>
    <row r="76" spans="1:23" x14ac:dyDescent="0.15">
      <c r="A76">
        <v>186</v>
      </c>
      <c r="B76">
        <v>1</v>
      </c>
      <c r="C76" t="s">
        <v>419</v>
      </c>
      <c r="D76" t="s">
        <v>420</v>
      </c>
      <c r="E76">
        <v>4</v>
      </c>
      <c r="H76" t="s">
        <v>304</v>
      </c>
      <c r="I76" t="s">
        <v>135</v>
      </c>
      <c r="J76" t="s">
        <v>135</v>
      </c>
      <c r="K76" t="s">
        <v>135</v>
      </c>
      <c r="L76" t="s">
        <v>135</v>
      </c>
      <c r="M76" t="s">
        <v>135</v>
      </c>
      <c r="N76">
        <v>4</v>
      </c>
      <c r="O76" t="s">
        <v>177</v>
      </c>
      <c r="P76">
        <v>3</v>
      </c>
      <c r="Q76" t="s">
        <v>421</v>
      </c>
      <c r="R76">
        <v>0</v>
      </c>
      <c r="S76" t="s">
        <v>218</v>
      </c>
      <c r="U76">
        <v>0</v>
      </c>
      <c r="V76" t="s">
        <v>24</v>
      </c>
      <c r="W76" t="s">
        <v>216</v>
      </c>
    </row>
    <row r="77" spans="1:23" x14ac:dyDescent="0.15">
      <c r="A77">
        <v>187</v>
      </c>
      <c r="B77">
        <v>1</v>
      </c>
      <c r="C77" t="s">
        <v>422</v>
      </c>
      <c r="D77" t="s">
        <v>423</v>
      </c>
      <c r="E77">
        <v>4</v>
      </c>
      <c r="H77" t="s">
        <v>304</v>
      </c>
      <c r="I77" t="s">
        <v>135</v>
      </c>
      <c r="J77" t="s">
        <v>135</v>
      </c>
      <c r="K77" t="s">
        <v>135</v>
      </c>
      <c r="L77" t="s">
        <v>135</v>
      </c>
      <c r="M77" t="s">
        <v>135</v>
      </c>
      <c r="N77">
        <v>4</v>
      </c>
      <c r="O77" t="s">
        <v>177</v>
      </c>
      <c r="P77">
        <v>3</v>
      </c>
      <c r="Q77" t="s">
        <v>424</v>
      </c>
      <c r="R77">
        <v>0</v>
      </c>
      <c r="S77" t="s">
        <v>218</v>
      </c>
      <c r="U77">
        <v>0</v>
      </c>
      <c r="V77" t="s">
        <v>24</v>
      </c>
      <c r="W77" t="s">
        <v>216</v>
      </c>
    </row>
    <row r="78" spans="1:23" x14ac:dyDescent="0.15">
      <c r="A78">
        <v>188</v>
      </c>
      <c r="B78">
        <v>1</v>
      </c>
      <c r="C78" t="s">
        <v>422</v>
      </c>
      <c r="D78" t="s">
        <v>423</v>
      </c>
      <c r="E78">
        <v>4</v>
      </c>
      <c r="H78" t="s">
        <v>304</v>
      </c>
      <c r="I78" t="s">
        <v>135</v>
      </c>
      <c r="J78" t="s">
        <v>135</v>
      </c>
      <c r="K78" t="s">
        <v>135</v>
      </c>
      <c r="L78" t="s">
        <v>135</v>
      </c>
      <c r="M78" t="s">
        <v>135</v>
      </c>
      <c r="N78">
        <v>4</v>
      </c>
      <c r="O78" t="s">
        <v>177</v>
      </c>
      <c r="P78">
        <v>3</v>
      </c>
      <c r="Q78" t="s">
        <v>424</v>
      </c>
      <c r="R78">
        <v>0</v>
      </c>
      <c r="S78" t="s">
        <v>218</v>
      </c>
      <c r="U78">
        <v>0</v>
      </c>
      <c r="V78" t="s">
        <v>24</v>
      </c>
      <c r="W78" t="s">
        <v>216</v>
      </c>
    </row>
    <row r="79" spans="1:23" x14ac:dyDescent="0.15">
      <c r="A79">
        <v>189</v>
      </c>
      <c r="B79">
        <v>1</v>
      </c>
      <c r="C79" t="s">
        <v>422</v>
      </c>
      <c r="D79" t="s">
        <v>423</v>
      </c>
      <c r="E79">
        <v>4</v>
      </c>
      <c r="H79" t="s">
        <v>304</v>
      </c>
      <c r="I79" t="s">
        <v>135</v>
      </c>
      <c r="J79" t="s">
        <v>135</v>
      </c>
      <c r="K79" t="s">
        <v>135</v>
      </c>
      <c r="L79" t="s">
        <v>135</v>
      </c>
      <c r="M79" t="s">
        <v>135</v>
      </c>
      <c r="N79">
        <v>4</v>
      </c>
      <c r="O79" t="s">
        <v>177</v>
      </c>
      <c r="P79">
        <v>3</v>
      </c>
      <c r="Q79" t="s">
        <v>424</v>
      </c>
      <c r="R79">
        <v>0</v>
      </c>
      <c r="S79" t="s">
        <v>218</v>
      </c>
      <c r="U79">
        <v>0</v>
      </c>
      <c r="V79" t="s">
        <v>24</v>
      </c>
      <c r="W79" t="s">
        <v>216</v>
      </c>
    </row>
    <row r="80" spans="1:23" x14ac:dyDescent="0.15">
      <c r="A80">
        <v>190</v>
      </c>
      <c r="B80">
        <v>1</v>
      </c>
      <c r="C80" t="s">
        <v>425</v>
      </c>
      <c r="D80" t="s">
        <v>426</v>
      </c>
      <c r="E80">
        <v>4</v>
      </c>
      <c r="H80" t="s">
        <v>304</v>
      </c>
      <c r="I80" t="s">
        <v>135</v>
      </c>
      <c r="J80" t="s">
        <v>135</v>
      </c>
      <c r="K80" t="s">
        <v>135</v>
      </c>
      <c r="L80" t="s">
        <v>135</v>
      </c>
      <c r="M80" t="s">
        <v>135</v>
      </c>
      <c r="N80">
        <v>4</v>
      </c>
      <c r="O80" t="s">
        <v>177</v>
      </c>
      <c r="P80">
        <v>2</v>
      </c>
      <c r="Q80" t="s">
        <v>427</v>
      </c>
      <c r="R80">
        <v>0</v>
      </c>
      <c r="S80" t="s">
        <v>218</v>
      </c>
      <c r="U80">
        <v>0</v>
      </c>
      <c r="V80" t="s">
        <v>24</v>
      </c>
      <c r="W80" t="s">
        <v>216</v>
      </c>
    </row>
    <row r="81" spans="1:23" x14ac:dyDescent="0.15">
      <c r="A81">
        <v>191</v>
      </c>
      <c r="B81">
        <v>1</v>
      </c>
      <c r="C81" t="s">
        <v>425</v>
      </c>
      <c r="D81" t="s">
        <v>426</v>
      </c>
      <c r="E81">
        <v>4</v>
      </c>
      <c r="H81" t="s">
        <v>304</v>
      </c>
      <c r="I81" t="s">
        <v>135</v>
      </c>
      <c r="J81" t="s">
        <v>135</v>
      </c>
      <c r="K81" t="s">
        <v>135</v>
      </c>
      <c r="L81" t="s">
        <v>135</v>
      </c>
      <c r="M81" t="s">
        <v>135</v>
      </c>
      <c r="N81">
        <v>4</v>
      </c>
      <c r="O81" t="s">
        <v>177</v>
      </c>
      <c r="P81">
        <v>2</v>
      </c>
      <c r="Q81" t="s">
        <v>427</v>
      </c>
      <c r="R81">
        <v>0</v>
      </c>
      <c r="S81" t="s">
        <v>218</v>
      </c>
      <c r="U81">
        <v>0</v>
      </c>
      <c r="V81" t="s">
        <v>24</v>
      </c>
      <c r="W81" t="s">
        <v>216</v>
      </c>
    </row>
    <row r="82" spans="1:23" x14ac:dyDescent="0.15">
      <c r="A82">
        <v>192</v>
      </c>
      <c r="B82">
        <v>1</v>
      </c>
      <c r="C82" t="s">
        <v>425</v>
      </c>
      <c r="D82" t="s">
        <v>426</v>
      </c>
      <c r="E82">
        <v>4</v>
      </c>
      <c r="H82" t="s">
        <v>304</v>
      </c>
      <c r="I82" t="s">
        <v>135</v>
      </c>
      <c r="J82" t="s">
        <v>135</v>
      </c>
      <c r="K82" t="s">
        <v>135</v>
      </c>
      <c r="L82" t="s">
        <v>135</v>
      </c>
      <c r="M82" t="s">
        <v>135</v>
      </c>
      <c r="N82">
        <v>4</v>
      </c>
      <c r="O82" t="s">
        <v>177</v>
      </c>
      <c r="P82">
        <v>2</v>
      </c>
      <c r="Q82" t="s">
        <v>427</v>
      </c>
      <c r="R82">
        <v>0</v>
      </c>
      <c r="S82" t="s">
        <v>218</v>
      </c>
      <c r="U82">
        <v>0</v>
      </c>
      <c r="V82" t="s">
        <v>24</v>
      </c>
      <c r="W82" t="s">
        <v>216</v>
      </c>
    </row>
    <row r="83" spans="1:23" x14ac:dyDescent="0.15">
      <c r="A83">
        <v>193</v>
      </c>
      <c r="B83">
        <v>1</v>
      </c>
      <c r="C83" t="s">
        <v>428</v>
      </c>
      <c r="D83" t="s">
        <v>429</v>
      </c>
      <c r="E83">
        <v>4</v>
      </c>
      <c r="H83" t="s">
        <v>304</v>
      </c>
      <c r="I83" t="s">
        <v>135</v>
      </c>
      <c r="J83" t="s">
        <v>135</v>
      </c>
      <c r="K83" t="s">
        <v>135</v>
      </c>
      <c r="L83" t="s">
        <v>135</v>
      </c>
      <c r="M83" t="s">
        <v>135</v>
      </c>
      <c r="N83">
        <v>4</v>
      </c>
      <c r="O83" t="s">
        <v>177</v>
      </c>
      <c r="P83">
        <v>2</v>
      </c>
      <c r="Q83" t="s">
        <v>430</v>
      </c>
      <c r="R83">
        <v>0</v>
      </c>
      <c r="S83" t="s">
        <v>218</v>
      </c>
      <c r="U83">
        <v>0</v>
      </c>
      <c r="V83" t="s">
        <v>24</v>
      </c>
      <c r="W83" t="s">
        <v>216</v>
      </c>
    </row>
    <row r="84" spans="1:23" x14ac:dyDescent="0.15">
      <c r="A84">
        <v>194</v>
      </c>
      <c r="B84">
        <v>1</v>
      </c>
      <c r="C84" t="s">
        <v>431</v>
      </c>
      <c r="D84" t="s">
        <v>432</v>
      </c>
      <c r="E84">
        <v>4</v>
      </c>
      <c r="H84" t="s">
        <v>304</v>
      </c>
      <c r="I84" t="s">
        <v>135</v>
      </c>
      <c r="J84" t="s">
        <v>135</v>
      </c>
      <c r="K84" t="s">
        <v>135</v>
      </c>
      <c r="L84" t="s">
        <v>135</v>
      </c>
      <c r="M84" t="s">
        <v>135</v>
      </c>
      <c r="N84">
        <v>4</v>
      </c>
      <c r="O84" t="s">
        <v>177</v>
      </c>
      <c r="P84">
        <v>2</v>
      </c>
      <c r="Q84" t="s">
        <v>433</v>
      </c>
      <c r="R84">
        <v>0</v>
      </c>
      <c r="S84" t="s">
        <v>218</v>
      </c>
      <c r="U84">
        <v>0</v>
      </c>
      <c r="V84" t="s">
        <v>24</v>
      </c>
      <c r="W84" t="s">
        <v>216</v>
      </c>
    </row>
    <row r="85" spans="1:23" x14ac:dyDescent="0.15">
      <c r="A85">
        <v>195</v>
      </c>
      <c r="B85">
        <v>1</v>
      </c>
      <c r="C85" t="s">
        <v>431</v>
      </c>
      <c r="D85" t="s">
        <v>432</v>
      </c>
      <c r="E85">
        <v>4</v>
      </c>
      <c r="H85" t="s">
        <v>304</v>
      </c>
      <c r="I85" t="s">
        <v>135</v>
      </c>
      <c r="J85" t="s">
        <v>135</v>
      </c>
      <c r="K85" t="s">
        <v>135</v>
      </c>
      <c r="L85" t="s">
        <v>135</v>
      </c>
      <c r="M85" t="s">
        <v>135</v>
      </c>
      <c r="N85">
        <v>4</v>
      </c>
      <c r="O85" t="s">
        <v>177</v>
      </c>
      <c r="P85">
        <v>2</v>
      </c>
      <c r="Q85" t="s">
        <v>433</v>
      </c>
      <c r="R85">
        <v>0</v>
      </c>
      <c r="S85" t="s">
        <v>218</v>
      </c>
      <c r="U85">
        <v>0</v>
      </c>
      <c r="V85" t="s">
        <v>24</v>
      </c>
      <c r="W85" t="s">
        <v>216</v>
      </c>
    </row>
    <row r="86" spans="1:23" x14ac:dyDescent="0.15">
      <c r="A86">
        <v>196</v>
      </c>
      <c r="B86">
        <v>1</v>
      </c>
      <c r="C86" t="s">
        <v>434</v>
      </c>
      <c r="D86" t="s">
        <v>435</v>
      </c>
      <c r="E86">
        <v>4</v>
      </c>
      <c r="H86" t="s">
        <v>304</v>
      </c>
      <c r="I86" t="s">
        <v>135</v>
      </c>
      <c r="J86" t="s">
        <v>135</v>
      </c>
      <c r="K86" t="s">
        <v>135</v>
      </c>
      <c r="L86" t="s">
        <v>135</v>
      </c>
      <c r="M86" t="s">
        <v>135</v>
      </c>
      <c r="N86">
        <v>4</v>
      </c>
      <c r="O86" t="s">
        <v>177</v>
      </c>
      <c r="P86">
        <v>2</v>
      </c>
      <c r="Q86" t="s">
        <v>436</v>
      </c>
      <c r="R86">
        <v>0</v>
      </c>
      <c r="S86" t="s">
        <v>218</v>
      </c>
      <c r="U86">
        <v>0</v>
      </c>
      <c r="V86" t="s">
        <v>24</v>
      </c>
      <c r="W86" t="s">
        <v>216</v>
      </c>
    </row>
    <row r="87" spans="1:23" x14ac:dyDescent="0.15">
      <c r="A87">
        <v>197</v>
      </c>
      <c r="B87">
        <v>1</v>
      </c>
      <c r="C87" t="s">
        <v>434</v>
      </c>
      <c r="D87" t="s">
        <v>435</v>
      </c>
      <c r="E87">
        <v>4</v>
      </c>
      <c r="H87" t="s">
        <v>304</v>
      </c>
      <c r="I87" t="s">
        <v>135</v>
      </c>
      <c r="J87" t="s">
        <v>135</v>
      </c>
      <c r="K87" t="s">
        <v>135</v>
      </c>
      <c r="L87" t="s">
        <v>135</v>
      </c>
      <c r="M87" t="s">
        <v>135</v>
      </c>
      <c r="N87">
        <v>4</v>
      </c>
      <c r="O87" t="s">
        <v>177</v>
      </c>
      <c r="P87">
        <v>2</v>
      </c>
      <c r="Q87" t="s">
        <v>436</v>
      </c>
      <c r="R87">
        <v>0</v>
      </c>
      <c r="S87" t="s">
        <v>218</v>
      </c>
      <c r="U87">
        <v>0</v>
      </c>
      <c r="V87" t="s">
        <v>24</v>
      </c>
      <c r="W87" t="s">
        <v>216</v>
      </c>
    </row>
    <row r="88" spans="1:23" x14ac:dyDescent="0.15">
      <c r="A88">
        <v>198</v>
      </c>
      <c r="B88">
        <v>1</v>
      </c>
      <c r="C88" t="s">
        <v>434</v>
      </c>
      <c r="D88" t="s">
        <v>435</v>
      </c>
      <c r="E88">
        <v>4</v>
      </c>
      <c r="H88" t="s">
        <v>304</v>
      </c>
      <c r="I88" t="s">
        <v>135</v>
      </c>
      <c r="J88" t="s">
        <v>135</v>
      </c>
      <c r="K88" t="s">
        <v>135</v>
      </c>
      <c r="L88" t="s">
        <v>135</v>
      </c>
      <c r="M88" t="s">
        <v>135</v>
      </c>
      <c r="N88">
        <v>4</v>
      </c>
      <c r="O88" t="s">
        <v>177</v>
      </c>
      <c r="P88">
        <v>2</v>
      </c>
      <c r="Q88" t="s">
        <v>436</v>
      </c>
      <c r="R88">
        <v>0</v>
      </c>
      <c r="S88" t="s">
        <v>218</v>
      </c>
      <c r="U88">
        <v>0</v>
      </c>
      <c r="V88" t="s">
        <v>24</v>
      </c>
      <c r="W88" t="s">
        <v>216</v>
      </c>
    </row>
    <row r="89" spans="1:23" x14ac:dyDescent="0.15">
      <c r="A89">
        <v>199</v>
      </c>
      <c r="B89">
        <v>1</v>
      </c>
      <c r="C89" t="s">
        <v>437</v>
      </c>
      <c r="D89" t="s">
        <v>438</v>
      </c>
      <c r="E89">
        <v>4</v>
      </c>
      <c r="H89" t="s">
        <v>304</v>
      </c>
      <c r="I89" t="s">
        <v>135</v>
      </c>
      <c r="J89" t="s">
        <v>135</v>
      </c>
      <c r="K89" t="s">
        <v>135</v>
      </c>
      <c r="L89" t="s">
        <v>135</v>
      </c>
      <c r="M89" t="s">
        <v>135</v>
      </c>
      <c r="N89">
        <v>4</v>
      </c>
      <c r="O89" t="s">
        <v>177</v>
      </c>
      <c r="P89">
        <v>2</v>
      </c>
      <c r="Q89" t="s">
        <v>439</v>
      </c>
      <c r="R89">
        <v>0</v>
      </c>
      <c r="S89" t="s">
        <v>218</v>
      </c>
      <c r="U89">
        <v>0</v>
      </c>
      <c r="V89" t="s">
        <v>24</v>
      </c>
      <c r="W89" t="s">
        <v>216</v>
      </c>
    </row>
    <row r="90" spans="1:23" x14ac:dyDescent="0.15">
      <c r="A90">
        <v>200</v>
      </c>
      <c r="B90">
        <v>1</v>
      </c>
      <c r="C90" t="s">
        <v>437</v>
      </c>
      <c r="D90" t="s">
        <v>438</v>
      </c>
      <c r="E90">
        <v>4</v>
      </c>
      <c r="H90" t="s">
        <v>304</v>
      </c>
      <c r="I90" t="s">
        <v>135</v>
      </c>
      <c r="J90" t="s">
        <v>135</v>
      </c>
      <c r="K90" t="s">
        <v>135</v>
      </c>
      <c r="L90" t="s">
        <v>135</v>
      </c>
      <c r="M90" t="s">
        <v>135</v>
      </c>
      <c r="N90">
        <v>4</v>
      </c>
      <c r="O90" t="s">
        <v>177</v>
      </c>
      <c r="P90">
        <v>2</v>
      </c>
      <c r="Q90" t="s">
        <v>439</v>
      </c>
      <c r="R90">
        <v>0</v>
      </c>
      <c r="S90" t="s">
        <v>218</v>
      </c>
      <c r="U90">
        <v>0</v>
      </c>
      <c r="V90" t="s">
        <v>24</v>
      </c>
      <c r="W90" t="s">
        <v>216</v>
      </c>
    </row>
    <row r="91" spans="1:23" x14ac:dyDescent="0.15">
      <c r="A91">
        <v>201</v>
      </c>
      <c r="B91">
        <v>1</v>
      </c>
      <c r="C91" t="s">
        <v>440</v>
      </c>
      <c r="D91" t="s">
        <v>441</v>
      </c>
      <c r="E91">
        <v>4</v>
      </c>
      <c r="H91" t="s">
        <v>304</v>
      </c>
      <c r="I91" t="s">
        <v>135</v>
      </c>
      <c r="J91" t="s">
        <v>135</v>
      </c>
      <c r="K91" t="s">
        <v>135</v>
      </c>
      <c r="L91" t="s">
        <v>135</v>
      </c>
      <c r="M91" t="s">
        <v>135</v>
      </c>
      <c r="N91">
        <v>4</v>
      </c>
      <c r="O91" t="s">
        <v>177</v>
      </c>
      <c r="P91">
        <v>1</v>
      </c>
      <c r="Q91" t="s">
        <v>442</v>
      </c>
      <c r="R91">
        <v>0</v>
      </c>
      <c r="S91" t="s">
        <v>218</v>
      </c>
      <c r="U91">
        <v>0</v>
      </c>
      <c r="V91" t="s">
        <v>24</v>
      </c>
      <c r="W91" t="s">
        <v>216</v>
      </c>
    </row>
    <row r="92" spans="1:23" x14ac:dyDescent="0.15">
      <c r="A92">
        <v>202</v>
      </c>
      <c r="B92">
        <v>1</v>
      </c>
      <c r="C92" t="s">
        <v>440</v>
      </c>
      <c r="D92" t="s">
        <v>441</v>
      </c>
      <c r="E92">
        <v>4</v>
      </c>
      <c r="H92" t="s">
        <v>304</v>
      </c>
      <c r="I92" t="s">
        <v>135</v>
      </c>
      <c r="J92" t="s">
        <v>135</v>
      </c>
      <c r="K92" t="s">
        <v>135</v>
      </c>
      <c r="L92" t="s">
        <v>135</v>
      </c>
      <c r="M92" t="s">
        <v>135</v>
      </c>
      <c r="N92">
        <v>4</v>
      </c>
      <c r="O92" t="s">
        <v>177</v>
      </c>
      <c r="P92">
        <v>1</v>
      </c>
      <c r="Q92" t="s">
        <v>442</v>
      </c>
      <c r="R92">
        <v>0</v>
      </c>
      <c r="S92" t="s">
        <v>218</v>
      </c>
      <c r="U92">
        <v>0</v>
      </c>
      <c r="V92" t="s">
        <v>24</v>
      </c>
      <c r="W92" t="s">
        <v>216</v>
      </c>
    </row>
    <row r="93" spans="1:23" x14ac:dyDescent="0.15">
      <c r="A93">
        <v>203</v>
      </c>
      <c r="B93">
        <v>1</v>
      </c>
      <c r="C93" t="s">
        <v>443</v>
      </c>
      <c r="D93" t="s">
        <v>444</v>
      </c>
      <c r="E93">
        <v>4</v>
      </c>
      <c r="H93" t="s">
        <v>304</v>
      </c>
      <c r="I93" t="s">
        <v>135</v>
      </c>
      <c r="J93" t="s">
        <v>135</v>
      </c>
      <c r="K93" t="s">
        <v>135</v>
      </c>
      <c r="L93" t="s">
        <v>135</v>
      </c>
      <c r="M93" t="s">
        <v>135</v>
      </c>
      <c r="N93">
        <v>4</v>
      </c>
      <c r="O93" t="s">
        <v>177</v>
      </c>
      <c r="P93">
        <v>1</v>
      </c>
      <c r="Q93" t="s">
        <v>445</v>
      </c>
      <c r="R93">
        <v>0</v>
      </c>
      <c r="S93" t="s">
        <v>218</v>
      </c>
      <c r="U93">
        <v>0</v>
      </c>
      <c r="V93" t="s">
        <v>24</v>
      </c>
      <c r="W93" t="s">
        <v>216</v>
      </c>
    </row>
    <row r="94" spans="1:23" x14ac:dyDescent="0.15">
      <c r="A94">
        <v>204</v>
      </c>
      <c r="B94">
        <v>1</v>
      </c>
      <c r="C94" t="s">
        <v>446</v>
      </c>
      <c r="D94" t="s">
        <v>447</v>
      </c>
      <c r="E94">
        <v>4</v>
      </c>
      <c r="H94" t="s">
        <v>304</v>
      </c>
      <c r="I94" t="s">
        <v>135</v>
      </c>
      <c r="J94" t="s">
        <v>135</v>
      </c>
      <c r="K94" t="s">
        <v>135</v>
      </c>
      <c r="L94" t="s">
        <v>135</v>
      </c>
      <c r="M94" t="s">
        <v>135</v>
      </c>
      <c r="N94">
        <v>4</v>
      </c>
      <c r="O94" t="s">
        <v>177</v>
      </c>
      <c r="P94">
        <v>1</v>
      </c>
      <c r="Q94" t="s">
        <v>448</v>
      </c>
      <c r="R94">
        <v>0</v>
      </c>
      <c r="S94" t="s">
        <v>218</v>
      </c>
      <c r="U94">
        <v>0</v>
      </c>
      <c r="V94" t="s">
        <v>24</v>
      </c>
      <c r="W94" t="s">
        <v>216</v>
      </c>
    </row>
    <row r="95" spans="1:23" x14ac:dyDescent="0.15">
      <c r="A95">
        <v>205</v>
      </c>
      <c r="B95">
        <v>1</v>
      </c>
      <c r="C95" t="s">
        <v>449</v>
      </c>
      <c r="D95" t="s">
        <v>450</v>
      </c>
      <c r="E95">
        <v>4</v>
      </c>
      <c r="H95" t="s">
        <v>304</v>
      </c>
      <c r="I95" t="s">
        <v>135</v>
      </c>
      <c r="J95" t="s">
        <v>135</v>
      </c>
      <c r="K95" t="s">
        <v>135</v>
      </c>
      <c r="L95" t="s">
        <v>135</v>
      </c>
      <c r="M95" t="s">
        <v>135</v>
      </c>
      <c r="N95">
        <v>4</v>
      </c>
      <c r="O95" t="s">
        <v>177</v>
      </c>
      <c r="P95">
        <v>1</v>
      </c>
      <c r="Q95" t="s">
        <v>451</v>
      </c>
      <c r="R95">
        <v>0</v>
      </c>
      <c r="S95" t="s">
        <v>218</v>
      </c>
      <c r="U95">
        <v>0</v>
      </c>
      <c r="V95" t="s">
        <v>24</v>
      </c>
      <c r="W95" t="s">
        <v>216</v>
      </c>
    </row>
    <row r="96" spans="1:23" x14ac:dyDescent="0.15">
      <c r="A96">
        <v>206</v>
      </c>
      <c r="B96">
        <v>1</v>
      </c>
      <c r="C96" t="s">
        <v>449</v>
      </c>
      <c r="D96" t="s">
        <v>450</v>
      </c>
      <c r="E96">
        <v>4</v>
      </c>
      <c r="H96" t="s">
        <v>304</v>
      </c>
      <c r="I96" t="s">
        <v>135</v>
      </c>
      <c r="J96" t="s">
        <v>135</v>
      </c>
      <c r="K96" t="s">
        <v>135</v>
      </c>
      <c r="L96" t="s">
        <v>135</v>
      </c>
      <c r="M96" t="s">
        <v>135</v>
      </c>
      <c r="N96">
        <v>4</v>
      </c>
      <c r="O96" t="s">
        <v>177</v>
      </c>
      <c r="P96">
        <v>1</v>
      </c>
      <c r="Q96" t="s">
        <v>451</v>
      </c>
      <c r="R96">
        <v>0</v>
      </c>
      <c r="S96" t="s">
        <v>218</v>
      </c>
      <c r="U96">
        <v>0</v>
      </c>
      <c r="V96" t="s">
        <v>24</v>
      </c>
      <c r="W96" t="s">
        <v>216</v>
      </c>
    </row>
    <row r="97" spans="1:23" x14ac:dyDescent="0.15">
      <c r="A97">
        <v>207</v>
      </c>
      <c r="B97">
        <v>1</v>
      </c>
      <c r="C97" t="s">
        <v>452</v>
      </c>
      <c r="D97" t="s">
        <v>453</v>
      </c>
      <c r="E97">
        <v>4</v>
      </c>
      <c r="H97" t="s">
        <v>304</v>
      </c>
      <c r="I97" t="s">
        <v>135</v>
      </c>
      <c r="J97" t="s">
        <v>135</v>
      </c>
      <c r="K97" t="s">
        <v>135</v>
      </c>
      <c r="L97" t="s">
        <v>135</v>
      </c>
      <c r="M97" t="s">
        <v>135</v>
      </c>
      <c r="N97">
        <v>4</v>
      </c>
      <c r="O97" t="s">
        <v>177</v>
      </c>
      <c r="P97">
        <v>1</v>
      </c>
      <c r="Q97" t="s">
        <v>454</v>
      </c>
      <c r="R97">
        <v>0</v>
      </c>
      <c r="S97" t="s">
        <v>218</v>
      </c>
      <c r="U97">
        <v>0</v>
      </c>
      <c r="V97" t="s">
        <v>24</v>
      </c>
      <c r="W97" t="s">
        <v>216</v>
      </c>
    </row>
    <row r="98" spans="1:23" x14ac:dyDescent="0.15">
      <c r="A98">
        <v>208</v>
      </c>
      <c r="B98">
        <v>1</v>
      </c>
      <c r="C98" t="s">
        <v>452</v>
      </c>
      <c r="D98" t="s">
        <v>453</v>
      </c>
      <c r="E98">
        <v>4</v>
      </c>
      <c r="H98" t="s">
        <v>304</v>
      </c>
      <c r="I98" t="s">
        <v>135</v>
      </c>
      <c r="J98" t="s">
        <v>135</v>
      </c>
      <c r="K98" t="s">
        <v>135</v>
      </c>
      <c r="L98" t="s">
        <v>135</v>
      </c>
      <c r="M98" t="s">
        <v>135</v>
      </c>
      <c r="N98">
        <v>4</v>
      </c>
      <c r="O98" t="s">
        <v>177</v>
      </c>
      <c r="P98">
        <v>1</v>
      </c>
      <c r="Q98" t="s">
        <v>454</v>
      </c>
      <c r="R98">
        <v>0</v>
      </c>
      <c r="S98" t="s">
        <v>218</v>
      </c>
      <c r="U98">
        <v>0</v>
      </c>
      <c r="V98" t="s">
        <v>24</v>
      </c>
      <c r="W98" t="s">
        <v>216</v>
      </c>
    </row>
    <row r="99" spans="1:23" x14ac:dyDescent="0.15">
      <c r="A99">
        <v>209</v>
      </c>
      <c r="B99">
        <v>1</v>
      </c>
      <c r="C99" t="s">
        <v>452</v>
      </c>
      <c r="D99" t="s">
        <v>453</v>
      </c>
      <c r="E99">
        <v>4</v>
      </c>
      <c r="H99" t="s">
        <v>304</v>
      </c>
      <c r="I99" t="s">
        <v>135</v>
      </c>
      <c r="J99" t="s">
        <v>135</v>
      </c>
      <c r="K99" t="s">
        <v>135</v>
      </c>
      <c r="L99" t="s">
        <v>135</v>
      </c>
      <c r="M99" t="s">
        <v>135</v>
      </c>
      <c r="N99">
        <v>4</v>
      </c>
      <c r="O99" t="s">
        <v>177</v>
      </c>
      <c r="P99">
        <v>1</v>
      </c>
      <c r="Q99" t="s">
        <v>454</v>
      </c>
      <c r="R99">
        <v>0</v>
      </c>
      <c r="S99" t="s">
        <v>218</v>
      </c>
      <c r="U99">
        <v>0</v>
      </c>
      <c r="V99" t="s">
        <v>24</v>
      </c>
      <c r="W99" t="s">
        <v>216</v>
      </c>
    </row>
    <row r="100" spans="1:23" x14ac:dyDescent="0.15">
      <c r="A100">
        <v>210</v>
      </c>
      <c r="B100">
        <v>1</v>
      </c>
      <c r="C100" t="s">
        <v>452</v>
      </c>
      <c r="D100" t="s">
        <v>453</v>
      </c>
      <c r="E100">
        <v>4</v>
      </c>
      <c r="H100" t="s">
        <v>304</v>
      </c>
      <c r="I100" t="s">
        <v>135</v>
      </c>
      <c r="J100" t="s">
        <v>135</v>
      </c>
      <c r="K100" t="s">
        <v>135</v>
      </c>
      <c r="L100" t="s">
        <v>135</v>
      </c>
      <c r="M100" t="s">
        <v>135</v>
      </c>
      <c r="N100">
        <v>4</v>
      </c>
      <c r="O100" t="s">
        <v>177</v>
      </c>
      <c r="P100">
        <v>1</v>
      </c>
      <c r="Q100" t="s">
        <v>454</v>
      </c>
      <c r="R100">
        <v>0</v>
      </c>
      <c r="S100" t="s">
        <v>218</v>
      </c>
      <c r="U100">
        <v>0</v>
      </c>
      <c r="V100" t="s">
        <v>24</v>
      </c>
      <c r="W100" t="s">
        <v>216</v>
      </c>
    </row>
    <row r="101" spans="1:23" x14ac:dyDescent="0.15">
      <c r="A101">
        <v>211</v>
      </c>
      <c r="B101">
        <v>2</v>
      </c>
      <c r="C101" t="s">
        <v>455</v>
      </c>
      <c r="D101" t="s">
        <v>456</v>
      </c>
      <c r="E101">
        <v>4</v>
      </c>
      <c r="H101" t="s">
        <v>304</v>
      </c>
      <c r="I101" t="s">
        <v>135</v>
      </c>
      <c r="J101" t="s">
        <v>135</v>
      </c>
      <c r="K101" t="s">
        <v>135</v>
      </c>
      <c r="L101" t="s">
        <v>135</v>
      </c>
      <c r="M101" t="s">
        <v>135</v>
      </c>
      <c r="N101">
        <v>4</v>
      </c>
      <c r="O101" t="s">
        <v>178</v>
      </c>
      <c r="P101">
        <v>2</v>
      </c>
      <c r="Q101" t="s">
        <v>457</v>
      </c>
      <c r="R101">
        <v>0</v>
      </c>
      <c r="S101" t="s">
        <v>218</v>
      </c>
      <c r="U101">
        <v>0</v>
      </c>
      <c r="V101" t="s">
        <v>24</v>
      </c>
      <c r="W101" t="s">
        <v>216</v>
      </c>
    </row>
    <row r="102" spans="1:23" x14ac:dyDescent="0.15">
      <c r="A102">
        <v>212</v>
      </c>
      <c r="B102">
        <v>2</v>
      </c>
      <c r="C102" t="s">
        <v>455</v>
      </c>
      <c r="D102" t="s">
        <v>456</v>
      </c>
      <c r="E102">
        <v>4</v>
      </c>
      <c r="H102" t="s">
        <v>304</v>
      </c>
      <c r="I102" t="s">
        <v>135</v>
      </c>
      <c r="J102" t="s">
        <v>135</v>
      </c>
      <c r="K102" t="s">
        <v>135</v>
      </c>
      <c r="L102" t="s">
        <v>135</v>
      </c>
      <c r="M102" t="s">
        <v>135</v>
      </c>
      <c r="N102">
        <v>4</v>
      </c>
      <c r="O102" t="s">
        <v>178</v>
      </c>
      <c r="P102">
        <v>2</v>
      </c>
      <c r="Q102" t="s">
        <v>457</v>
      </c>
      <c r="R102">
        <v>0</v>
      </c>
      <c r="S102" t="s">
        <v>218</v>
      </c>
      <c r="U102">
        <v>0</v>
      </c>
      <c r="V102" t="s">
        <v>24</v>
      </c>
      <c r="W102" t="s">
        <v>216</v>
      </c>
    </row>
    <row r="103" spans="1:23" x14ac:dyDescent="0.15">
      <c r="A103">
        <v>213</v>
      </c>
      <c r="B103">
        <v>2</v>
      </c>
      <c r="C103" t="s">
        <v>458</v>
      </c>
      <c r="D103" t="s">
        <v>459</v>
      </c>
      <c r="E103">
        <v>4</v>
      </c>
      <c r="H103" t="s">
        <v>304</v>
      </c>
      <c r="I103" t="s">
        <v>135</v>
      </c>
      <c r="J103" t="s">
        <v>135</v>
      </c>
      <c r="K103" t="s">
        <v>135</v>
      </c>
      <c r="L103" t="s">
        <v>135</v>
      </c>
      <c r="M103" t="s">
        <v>135</v>
      </c>
      <c r="N103">
        <v>4</v>
      </c>
      <c r="O103" t="s">
        <v>178</v>
      </c>
      <c r="P103">
        <v>1</v>
      </c>
      <c r="Q103" t="s">
        <v>460</v>
      </c>
      <c r="R103">
        <v>0</v>
      </c>
      <c r="S103" t="s">
        <v>218</v>
      </c>
      <c r="U103">
        <v>0</v>
      </c>
      <c r="V103" t="s">
        <v>24</v>
      </c>
      <c r="W103" t="s">
        <v>216</v>
      </c>
    </row>
    <row r="104" spans="1:23" x14ac:dyDescent="0.15">
      <c r="A104">
        <v>214</v>
      </c>
      <c r="B104">
        <v>2</v>
      </c>
      <c r="C104" t="s">
        <v>458</v>
      </c>
      <c r="D104" t="s">
        <v>459</v>
      </c>
      <c r="E104">
        <v>4</v>
      </c>
      <c r="H104" t="s">
        <v>304</v>
      </c>
      <c r="I104" t="s">
        <v>135</v>
      </c>
      <c r="J104" t="s">
        <v>135</v>
      </c>
      <c r="K104" t="s">
        <v>135</v>
      </c>
      <c r="L104" t="s">
        <v>135</v>
      </c>
      <c r="M104" t="s">
        <v>135</v>
      </c>
      <c r="N104">
        <v>4</v>
      </c>
      <c r="O104" t="s">
        <v>178</v>
      </c>
      <c r="P104">
        <v>1</v>
      </c>
      <c r="Q104" t="s">
        <v>460</v>
      </c>
      <c r="R104">
        <v>0</v>
      </c>
      <c r="S104" t="s">
        <v>218</v>
      </c>
      <c r="U104">
        <v>0</v>
      </c>
      <c r="V104" t="s">
        <v>24</v>
      </c>
      <c r="W104" t="s">
        <v>216</v>
      </c>
    </row>
    <row r="105" spans="1:23" x14ac:dyDescent="0.15">
      <c r="A105">
        <v>215</v>
      </c>
      <c r="B105">
        <v>2</v>
      </c>
      <c r="C105" t="s">
        <v>461</v>
      </c>
      <c r="D105" t="s">
        <v>462</v>
      </c>
      <c r="E105">
        <v>4</v>
      </c>
      <c r="H105" t="s">
        <v>304</v>
      </c>
      <c r="I105" t="s">
        <v>135</v>
      </c>
      <c r="J105" t="s">
        <v>135</v>
      </c>
      <c r="K105" t="s">
        <v>135</v>
      </c>
      <c r="L105" t="s">
        <v>135</v>
      </c>
      <c r="M105" t="s">
        <v>135</v>
      </c>
      <c r="N105">
        <v>4</v>
      </c>
      <c r="O105" t="s">
        <v>177</v>
      </c>
      <c r="P105">
        <v>2</v>
      </c>
      <c r="Q105" t="s">
        <v>463</v>
      </c>
      <c r="R105">
        <v>0</v>
      </c>
      <c r="S105" t="s">
        <v>218</v>
      </c>
      <c r="U105">
        <v>0</v>
      </c>
      <c r="V105" t="s">
        <v>24</v>
      </c>
      <c r="W105" t="s">
        <v>216</v>
      </c>
    </row>
    <row r="106" spans="1:23" x14ac:dyDescent="0.15">
      <c r="A106">
        <v>216</v>
      </c>
      <c r="B106">
        <v>2</v>
      </c>
      <c r="C106" t="s">
        <v>461</v>
      </c>
      <c r="D106" t="s">
        <v>462</v>
      </c>
      <c r="E106">
        <v>4</v>
      </c>
      <c r="H106" t="s">
        <v>304</v>
      </c>
      <c r="I106" t="s">
        <v>135</v>
      </c>
      <c r="J106" t="s">
        <v>135</v>
      </c>
      <c r="K106" t="s">
        <v>135</v>
      </c>
      <c r="L106" t="s">
        <v>135</v>
      </c>
      <c r="M106" t="s">
        <v>135</v>
      </c>
      <c r="N106">
        <v>4</v>
      </c>
      <c r="O106" t="s">
        <v>177</v>
      </c>
      <c r="P106">
        <v>2</v>
      </c>
      <c r="Q106" t="s">
        <v>463</v>
      </c>
      <c r="R106">
        <v>0</v>
      </c>
      <c r="S106" t="s">
        <v>218</v>
      </c>
      <c r="U106">
        <v>0</v>
      </c>
      <c r="V106" t="s">
        <v>24</v>
      </c>
      <c r="W106" t="s">
        <v>216</v>
      </c>
    </row>
    <row r="107" spans="1:23" x14ac:dyDescent="0.15">
      <c r="A107">
        <v>217</v>
      </c>
      <c r="B107">
        <v>2</v>
      </c>
      <c r="C107" t="s">
        <v>464</v>
      </c>
      <c r="D107" t="s">
        <v>465</v>
      </c>
      <c r="E107">
        <v>4</v>
      </c>
      <c r="H107" t="s">
        <v>304</v>
      </c>
      <c r="I107" t="s">
        <v>135</v>
      </c>
      <c r="J107" t="s">
        <v>135</v>
      </c>
      <c r="K107" t="s">
        <v>135</v>
      </c>
      <c r="L107" t="s">
        <v>135</v>
      </c>
      <c r="M107" t="s">
        <v>135</v>
      </c>
      <c r="N107">
        <v>4</v>
      </c>
      <c r="O107" t="s">
        <v>177</v>
      </c>
      <c r="P107">
        <v>1</v>
      </c>
      <c r="Q107" t="s">
        <v>466</v>
      </c>
      <c r="R107">
        <v>0</v>
      </c>
      <c r="S107" t="s">
        <v>218</v>
      </c>
      <c r="U107">
        <v>0</v>
      </c>
      <c r="V107" t="s">
        <v>24</v>
      </c>
      <c r="W107" t="s">
        <v>216</v>
      </c>
    </row>
    <row r="108" spans="1:23" x14ac:dyDescent="0.15">
      <c r="A108">
        <v>218</v>
      </c>
      <c r="B108">
        <v>2</v>
      </c>
      <c r="C108" t="s">
        <v>464</v>
      </c>
      <c r="D108" t="s">
        <v>465</v>
      </c>
      <c r="E108">
        <v>4</v>
      </c>
      <c r="H108" t="s">
        <v>304</v>
      </c>
      <c r="I108" t="s">
        <v>135</v>
      </c>
      <c r="J108" t="s">
        <v>135</v>
      </c>
      <c r="K108" t="s">
        <v>135</v>
      </c>
      <c r="L108" t="s">
        <v>135</v>
      </c>
      <c r="M108" t="s">
        <v>135</v>
      </c>
      <c r="N108">
        <v>4</v>
      </c>
      <c r="O108" t="s">
        <v>177</v>
      </c>
      <c r="P108">
        <v>1</v>
      </c>
      <c r="Q108" t="s">
        <v>466</v>
      </c>
      <c r="R108">
        <v>0</v>
      </c>
      <c r="S108" t="s">
        <v>218</v>
      </c>
      <c r="U108">
        <v>0</v>
      </c>
      <c r="V108" t="s">
        <v>24</v>
      </c>
      <c r="W108" t="s">
        <v>216</v>
      </c>
    </row>
    <row r="109" spans="1:23" x14ac:dyDescent="0.15">
      <c r="A109">
        <v>569</v>
      </c>
      <c r="B109">
        <v>2</v>
      </c>
      <c r="C109" t="s">
        <v>467</v>
      </c>
      <c r="D109" t="s">
        <v>468</v>
      </c>
      <c r="E109">
        <v>1</v>
      </c>
      <c r="H109" t="s">
        <v>469</v>
      </c>
      <c r="I109" t="s">
        <v>135</v>
      </c>
      <c r="J109" t="s">
        <v>135</v>
      </c>
      <c r="K109" t="s">
        <v>135</v>
      </c>
      <c r="L109" t="s">
        <v>135</v>
      </c>
      <c r="M109" t="s">
        <v>135</v>
      </c>
      <c r="N109">
        <v>4</v>
      </c>
      <c r="O109" t="s">
        <v>179</v>
      </c>
      <c r="P109">
        <v>6</v>
      </c>
      <c r="Q109" t="s">
        <v>470</v>
      </c>
      <c r="R109">
        <v>0</v>
      </c>
      <c r="S109" t="s">
        <v>218</v>
      </c>
      <c r="U109">
        <v>0</v>
      </c>
      <c r="V109" t="s">
        <v>24</v>
      </c>
      <c r="W109" t="s">
        <v>216</v>
      </c>
    </row>
    <row r="110" spans="1:23" x14ac:dyDescent="0.15">
      <c r="A110">
        <v>570</v>
      </c>
      <c r="B110">
        <v>2</v>
      </c>
      <c r="C110" t="s">
        <v>467</v>
      </c>
      <c r="D110" t="s">
        <v>468</v>
      </c>
      <c r="E110">
        <v>1</v>
      </c>
      <c r="H110" t="s">
        <v>469</v>
      </c>
      <c r="I110" t="s">
        <v>135</v>
      </c>
      <c r="J110" t="s">
        <v>135</v>
      </c>
      <c r="K110" t="s">
        <v>135</v>
      </c>
      <c r="L110" t="s">
        <v>135</v>
      </c>
      <c r="M110" t="s">
        <v>135</v>
      </c>
      <c r="N110">
        <v>4</v>
      </c>
      <c r="O110" t="s">
        <v>179</v>
      </c>
      <c r="P110">
        <v>6</v>
      </c>
      <c r="Q110" t="s">
        <v>470</v>
      </c>
      <c r="R110">
        <v>0</v>
      </c>
      <c r="S110" t="s">
        <v>218</v>
      </c>
      <c r="U110">
        <v>0</v>
      </c>
      <c r="V110" t="s">
        <v>24</v>
      </c>
      <c r="W110" t="s">
        <v>216</v>
      </c>
    </row>
    <row r="111" spans="1:23" x14ac:dyDescent="0.15">
      <c r="A111">
        <v>571</v>
      </c>
      <c r="B111">
        <v>2</v>
      </c>
      <c r="C111" t="s">
        <v>467</v>
      </c>
      <c r="D111" t="s">
        <v>468</v>
      </c>
      <c r="E111">
        <v>1</v>
      </c>
      <c r="H111" t="s">
        <v>469</v>
      </c>
      <c r="I111" t="s">
        <v>135</v>
      </c>
      <c r="J111" t="s">
        <v>135</v>
      </c>
      <c r="K111" t="s">
        <v>135</v>
      </c>
      <c r="L111" t="s">
        <v>135</v>
      </c>
      <c r="M111" t="s">
        <v>135</v>
      </c>
      <c r="N111">
        <v>4</v>
      </c>
      <c r="O111" t="s">
        <v>179</v>
      </c>
      <c r="P111">
        <v>6</v>
      </c>
      <c r="Q111" t="s">
        <v>470</v>
      </c>
      <c r="R111">
        <v>0</v>
      </c>
      <c r="S111" t="s">
        <v>218</v>
      </c>
      <c r="U111">
        <v>0</v>
      </c>
      <c r="V111" t="s">
        <v>24</v>
      </c>
      <c r="W111" t="s">
        <v>216</v>
      </c>
    </row>
    <row r="112" spans="1:23" x14ac:dyDescent="0.15">
      <c r="A112">
        <v>572</v>
      </c>
      <c r="B112">
        <v>2</v>
      </c>
      <c r="C112" t="s">
        <v>471</v>
      </c>
      <c r="D112" t="s">
        <v>472</v>
      </c>
      <c r="E112">
        <v>1</v>
      </c>
      <c r="H112" t="s">
        <v>469</v>
      </c>
      <c r="I112" t="s">
        <v>135</v>
      </c>
      <c r="J112" t="s">
        <v>135</v>
      </c>
      <c r="K112" t="s">
        <v>135</v>
      </c>
      <c r="L112" t="s">
        <v>135</v>
      </c>
      <c r="M112" t="s">
        <v>135</v>
      </c>
      <c r="N112">
        <v>4</v>
      </c>
      <c r="O112" t="s">
        <v>179</v>
      </c>
      <c r="P112">
        <v>6</v>
      </c>
      <c r="Q112" t="s">
        <v>473</v>
      </c>
      <c r="R112">
        <v>0</v>
      </c>
      <c r="S112" t="s">
        <v>218</v>
      </c>
      <c r="U112">
        <v>0</v>
      </c>
      <c r="V112" t="s">
        <v>24</v>
      </c>
      <c r="W112" t="s">
        <v>216</v>
      </c>
    </row>
    <row r="113" spans="1:23" x14ac:dyDescent="0.15">
      <c r="A113">
        <v>573</v>
      </c>
      <c r="B113">
        <v>2</v>
      </c>
      <c r="C113" t="s">
        <v>471</v>
      </c>
      <c r="D113" t="s">
        <v>472</v>
      </c>
      <c r="E113">
        <v>1</v>
      </c>
      <c r="H113" t="s">
        <v>469</v>
      </c>
      <c r="I113" t="s">
        <v>135</v>
      </c>
      <c r="J113" t="s">
        <v>135</v>
      </c>
      <c r="K113" t="s">
        <v>135</v>
      </c>
      <c r="L113" t="s">
        <v>135</v>
      </c>
      <c r="M113" t="s">
        <v>135</v>
      </c>
      <c r="N113">
        <v>4</v>
      </c>
      <c r="O113" t="s">
        <v>179</v>
      </c>
      <c r="P113">
        <v>6</v>
      </c>
      <c r="Q113" t="s">
        <v>473</v>
      </c>
      <c r="R113">
        <v>0</v>
      </c>
      <c r="S113" t="s">
        <v>218</v>
      </c>
      <c r="U113">
        <v>0</v>
      </c>
      <c r="V113" t="s">
        <v>24</v>
      </c>
      <c r="W113" t="s">
        <v>216</v>
      </c>
    </row>
    <row r="114" spans="1:23" x14ac:dyDescent="0.15">
      <c r="A114">
        <v>574</v>
      </c>
      <c r="B114">
        <v>2</v>
      </c>
      <c r="C114" t="s">
        <v>474</v>
      </c>
      <c r="D114" t="s">
        <v>475</v>
      </c>
      <c r="E114">
        <v>1</v>
      </c>
      <c r="H114" t="s">
        <v>469</v>
      </c>
      <c r="I114" t="s">
        <v>135</v>
      </c>
      <c r="J114" t="s">
        <v>135</v>
      </c>
      <c r="K114" t="s">
        <v>135</v>
      </c>
      <c r="L114" t="s">
        <v>135</v>
      </c>
      <c r="M114" t="s">
        <v>135</v>
      </c>
      <c r="N114">
        <v>4</v>
      </c>
      <c r="O114" t="s">
        <v>179</v>
      </c>
      <c r="P114">
        <v>5</v>
      </c>
      <c r="Q114" t="s">
        <v>476</v>
      </c>
      <c r="R114">
        <v>0</v>
      </c>
      <c r="S114" t="s">
        <v>218</v>
      </c>
      <c r="U114">
        <v>0</v>
      </c>
      <c r="V114" t="s">
        <v>24</v>
      </c>
      <c r="W114" t="s">
        <v>216</v>
      </c>
    </row>
    <row r="115" spans="1:23" x14ac:dyDescent="0.15">
      <c r="A115">
        <v>575</v>
      </c>
      <c r="B115">
        <v>2</v>
      </c>
      <c r="C115" t="s">
        <v>474</v>
      </c>
      <c r="D115" t="s">
        <v>475</v>
      </c>
      <c r="E115">
        <v>1</v>
      </c>
      <c r="H115" t="s">
        <v>469</v>
      </c>
      <c r="I115" t="s">
        <v>135</v>
      </c>
      <c r="J115" t="s">
        <v>135</v>
      </c>
      <c r="K115" t="s">
        <v>135</v>
      </c>
      <c r="L115" t="s">
        <v>135</v>
      </c>
      <c r="M115" t="s">
        <v>135</v>
      </c>
      <c r="N115">
        <v>4</v>
      </c>
      <c r="O115" t="s">
        <v>179</v>
      </c>
      <c r="P115">
        <v>5</v>
      </c>
      <c r="Q115" t="s">
        <v>476</v>
      </c>
      <c r="R115">
        <v>0</v>
      </c>
      <c r="S115" t="s">
        <v>218</v>
      </c>
      <c r="U115">
        <v>0</v>
      </c>
      <c r="V115" t="s">
        <v>24</v>
      </c>
      <c r="W115" t="s">
        <v>216</v>
      </c>
    </row>
    <row r="116" spans="1:23" x14ac:dyDescent="0.15">
      <c r="A116">
        <v>576</v>
      </c>
      <c r="B116">
        <v>2</v>
      </c>
      <c r="C116" t="s">
        <v>477</v>
      </c>
      <c r="D116" t="s">
        <v>478</v>
      </c>
      <c r="E116">
        <v>1</v>
      </c>
      <c r="H116" t="s">
        <v>469</v>
      </c>
      <c r="I116" t="s">
        <v>135</v>
      </c>
      <c r="J116" t="s">
        <v>135</v>
      </c>
      <c r="K116" t="s">
        <v>135</v>
      </c>
      <c r="L116" t="s">
        <v>135</v>
      </c>
      <c r="M116" t="s">
        <v>135</v>
      </c>
      <c r="N116">
        <v>4</v>
      </c>
      <c r="O116" t="s">
        <v>179</v>
      </c>
      <c r="P116">
        <v>4</v>
      </c>
      <c r="Q116" t="s">
        <v>257</v>
      </c>
      <c r="R116">
        <v>0</v>
      </c>
      <c r="S116" t="s">
        <v>218</v>
      </c>
      <c r="U116">
        <v>0</v>
      </c>
      <c r="V116" t="s">
        <v>24</v>
      </c>
      <c r="W116" t="s">
        <v>216</v>
      </c>
    </row>
    <row r="117" spans="1:23" x14ac:dyDescent="0.15">
      <c r="A117">
        <v>577</v>
      </c>
      <c r="B117">
        <v>2</v>
      </c>
      <c r="C117" t="s">
        <v>477</v>
      </c>
      <c r="D117" t="s">
        <v>478</v>
      </c>
      <c r="E117">
        <v>1</v>
      </c>
      <c r="H117" t="s">
        <v>469</v>
      </c>
      <c r="I117" t="s">
        <v>135</v>
      </c>
      <c r="J117" t="s">
        <v>135</v>
      </c>
      <c r="K117" t="s">
        <v>135</v>
      </c>
      <c r="L117" t="s">
        <v>135</v>
      </c>
      <c r="M117" t="s">
        <v>135</v>
      </c>
      <c r="N117">
        <v>4</v>
      </c>
      <c r="O117" t="s">
        <v>179</v>
      </c>
      <c r="P117">
        <v>4</v>
      </c>
      <c r="Q117" t="s">
        <v>257</v>
      </c>
      <c r="R117">
        <v>0</v>
      </c>
      <c r="S117" t="s">
        <v>218</v>
      </c>
      <c r="U117">
        <v>0</v>
      </c>
      <c r="V117" t="s">
        <v>24</v>
      </c>
      <c r="W117" t="s">
        <v>216</v>
      </c>
    </row>
    <row r="118" spans="1:23" x14ac:dyDescent="0.15">
      <c r="A118">
        <v>578</v>
      </c>
      <c r="B118">
        <v>2</v>
      </c>
      <c r="C118" t="s">
        <v>479</v>
      </c>
      <c r="D118" t="s">
        <v>480</v>
      </c>
      <c r="E118">
        <v>1</v>
      </c>
      <c r="H118" t="s">
        <v>469</v>
      </c>
      <c r="I118" t="s">
        <v>135</v>
      </c>
      <c r="J118" t="s">
        <v>135</v>
      </c>
      <c r="K118" t="s">
        <v>135</v>
      </c>
      <c r="L118" t="s">
        <v>135</v>
      </c>
      <c r="M118" t="s">
        <v>135</v>
      </c>
      <c r="N118">
        <v>4</v>
      </c>
      <c r="O118" t="s">
        <v>179</v>
      </c>
      <c r="P118">
        <v>4</v>
      </c>
      <c r="Q118" t="s">
        <v>481</v>
      </c>
      <c r="R118">
        <v>0</v>
      </c>
      <c r="S118" t="s">
        <v>218</v>
      </c>
      <c r="U118">
        <v>0</v>
      </c>
      <c r="V118" t="s">
        <v>24</v>
      </c>
      <c r="W118" t="s">
        <v>216</v>
      </c>
    </row>
    <row r="119" spans="1:23" x14ac:dyDescent="0.15">
      <c r="A119">
        <v>579</v>
      </c>
      <c r="B119">
        <v>2</v>
      </c>
      <c r="C119" t="s">
        <v>482</v>
      </c>
      <c r="D119" t="s">
        <v>483</v>
      </c>
      <c r="E119">
        <v>1</v>
      </c>
      <c r="H119" t="s">
        <v>469</v>
      </c>
      <c r="I119" t="s">
        <v>135</v>
      </c>
      <c r="J119" t="s">
        <v>135</v>
      </c>
      <c r="K119" t="s">
        <v>135</v>
      </c>
      <c r="L119" t="s">
        <v>135</v>
      </c>
      <c r="M119" t="s">
        <v>135</v>
      </c>
      <c r="N119">
        <v>4</v>
      </c>
      <c r="O119" t="s">
        <v>179</v>
      </c>
      <c r="P119">
        <v>4</v>
      </c>
      <c r="Q119" t="s">
        <v>484</v>
      </c>
      <c r="R119">
        <v>0</v>
      </c>
      <c r="S119" t="s">
        <v>218</v>
      </c>
      <c r="U119">
        <v>0</v>
      </c>
      <c r="V119" t="s">
        <v>24</v>
      </c>
      <c r="W119" t="s">
        <v>216</v>
      </c>
    </row>
    <row r="120" spans="1:23" x14ac:dyDescent="0.15">
      <c r="A120">
        <v>580</v>
      </c>
      <c r="B120">
        <v>2</v>
      </c>
      <c r="C120" t="s">
        <v>482</v>
      </c>
      <c r="D120" t="s">
        <v>483</v>
      </c>
      <c r="E120">
        <v>1</v>
      </c>
      <c r="H120" t="s">
        <v>469</v>
      </c>
      <c r="I120" t="s">
        <v>135</v>
      </c>
      <c r="J120" t="s">
        <v>135</v>
      </c>
      <c r="K120" t="s">
        <v>135</v>
      </c>
      <c r="L120" t="s">
        <v>135</v>
      </c>
      <c r="M120" t="s">
        <v>135</v>
      </c>
      <c r="N120">
        <v>4</v>
      </c>
      <c r="O120" t="s">
        <v>179</v>
      </c>
      <c r="P120">
        <v>4</v>
      </c>
      <c r="Q120" t="s">
        <v>484</v>
      </c>
      <c r="R120">
        <v>0</v>
      </c>
      <c r="S120" t="s">
        <v>218</v>
      </c>
      <c r="U120">
        <v>0</v>
      </c>
      <c r="V120" t="s">
        <v>24</v>
      </c>
      <c r="W120" t="s">
        <v>216</v>
      </c>
    </row>
    <row r="121" spans="1:23" x14ac:dyDescent="0.15">
      <c r="A121">
        <v>581</v>
      </c>
      <c r="B121">
        <v>2</v>
      </c>
      <c r="C121" t="s">
        <v>482</v>
      </c>
      <c r="D121" t="s">
        <v>483</v>
      </c>
      <c r="E121">
        <v>1</v>
      </c>
      <c r="H121" t="s">
        <v>469</v>
      </c>
      <c r="I121" t="s">
        <v>135</v>
      </c>
      <c r="J121" t="s">
        <v>135</v>
      </c>
      <c r="K121" t="s">
        <v>135</v>
      </c>
      <c r="L121" t="s">
        <v>135</v>
      </c>
      <c r="M121" t="s">
        <v>135</v>
      </c>
      <c r="N121">
        <v>4</v>
      </c>
      <c r="O121" t="s">
        <v>179</v>
      </c>
      <c r="P121">
        <v>4</v>
      </c>
      <c r="Q121" t="s">
        <v>484</v>
      </c>
      <c r="R121">
        <v>0</v>
      </c>
      <c r="S121" t="s">
        <v>218</v>
      </c>
      <c r="U121">
        <v>0</v>
      </c>
      <c r="V121" t="s">
        <v>24</v>
      </c>
      <c r="W121" t="s">
        <v>216</v>
      </c>
    </row>
    <row r="122" spans="1:23" x14ac:dyDescent="0.15">
      <c r="A122">
        <v>582</v>
      </c>
      <c r="B122">
        <v>2</v>
      </c>
      <c r="C122" t="s">
        <v>482</v>
      </c>
      <c r="D122" t="s">
        <v>483</v>
      </c>
      <c r="E122">
        <v>1</v>
      </c>
      <c r="H122" t="s">
        <v>469</v>
      </c>
      <c r="I122" t="s">
        <v>135</v>
      </c>
      <c r="J122" t="s">
        <v>135</v>
      </c>
      <c r="K122" t="s">
        <v>135</v>
      </c>
      <c r="L122" t="s">
        <v>135</v>
      </c>
      <c r="M122" t="s">
        <v>135</v>
      </c>
      <c r="N122">
        <v>4</v>
      </c>
      <c r="O122" t="s">
        <v>179</v>
      </c>
      <c r="P122">
        <v>4</v>
      </c>
      <c r="Q122" t="s">
        <v>484</v>
      </c>
      <c r="R122">
        <v>0</v>
      </c>
      <c r="S122" t="s">
        <v>218</v>
      </c>
      <c r="U122">
        <v>0</v>
      </c>
      <c r="V122" t="s">
        <v>24</v>
      </c>
      <c r="W122" t="s">
        <v>216</v>
      </c>
    </row>
    <row r="123" spans="1:23" x14ac:dyDescent="0.15">
      <c r="A123">
        <v>583</v>
      </c>
      <c r="B123">
        <v>2</v>
      </c>
      <c r="C123" t="s">
        <v>485</v>
      </c>
      <c r="D123" t="s">
        <v>486</v>
      </c>
      <c r="E123">
        <v>1</v>
      </c>
      <c r="H123" t="s">
        <v>469</v>
      </c>
      <c r="I123" t="s">
        <v>135</v>
      </c>
      <c r="J123" t="s">
        <v>135</v>
      </c>
      <c r="K123" t="s">
        <v>135</v>
      </c>
      <c r="L123" t="s">
        <v>135</v>
      </c>
      <c r="M123" t="s">
        <v>135</v>
      </c>
      <c r="N123">
        <v>4</v>
      </c>
      <c r="O123" t="s">
        <v>179</v>
      </c>
      <c r="P123">
        <v>4</v>
      </c>
      <c r="Q123" t="s">
        <v>487</v>
      </c>
      <c r="R123">
        <v>0</v>
      </c>
      <c r="S123" t="s">
        <v>218</v>
      </c>
      <c r="U123">
        <v>0</v>
      </c>
      <c r="V123" t="s">
        <v>24</v>
      </c>
      <c r="W123" t="s">
        <v>216</v>
      </c>
    </row>
    <row r="124" spans="1:23" x14ac:dyDescent="0.15">
      <c r="A124">
        <v>584</v>
      </c>
      <c r="B124">
        <v>2</v>
      </c>
      <c r="C124" t="s">
        <v>485</v>
      </c>
      <c r="D124" t="s">
        <v>486</v>
      </c>
      <c r="E124">
        <v>1</v>
      </c>
      <c r="H124" t="s">
        <v>469</v>
      </c>
      <c r="I124" t="s">
        <v>135</v>
      </c>
      <c r="J124" t="s">
        <v>135</v>
      </c>
      <c r="K124" t="s">
        <v>135</v>
      </c>
      <c r="L124" t="s">
        <v>135</v>
      </c>
      <c r="M124" t="s">
        <v>135</v>
      </c>
      <c r="N124">
        <v>4</v>
      </c>
      <c r="O124" t="s">
        <v>179</v>
      </c>
      <c r="P124">
        <v>4</v>
      </c>
      <c r="Q124" t="s">
        <v>487</v>
      </c>
      <c r="R124">
        <v>0</v>
      </c>
      <c r="S124" t="s">
        <v>218</v>
      </c>
      <c r="U124">
        <v>0</v>
      </c>
      <c r="V124" t="s">
        <v>24</v>
      </c>
      <c r="W124" t="s">
        <v>216</v>
      </c>
    </row>
    <row r="125" spans="1:23" x14ac:dyDescent="0.15">
      <c r="A125">
        <v>585</v>
      </c>
      <c r="B125">
        <v>2</v>
      </c>
      <c r="C125" t="s">
        <v>485</v>
      </c>
      <c r="D125" t="s">
        <v>486</v>
      </c>
      <c r="E125">
        <v>1</v>
      </c>
      <c r="H125" t="s">
        <v>469</v>
      </c>
      <c r="I125" t="s">
        <v>135</v>
      </c>
      <c r="J125" t="s">
        <v>135</v>
      </c>
      <c r="K125" t="s">
        <v>135</v>
      </c>
      <c r="L125" t="s">
        <v>135</v>
      </c>
      <c r="M125" t="s">
        <v>135</v>
      </c>
      <c r="N125">
        <v>4</v>
      </c>
      <c r="O125" t="s">
        <v>179</v>
      </c>
      <c r="P125">
        <v>4</v>
      </c>
      <c r="Q125" t="s">
        <v>487</v>
      </c>
      <c r="R125">
        <v>0</v>
      </c>
      <c r="S125" t="s">
        <v>218</v>
      </c>
      <c r="U125">
        <v>0</v>
      </c>
      <c r="V125" t="s">
        <v>24</v>
      </c>
      <c r="W125" t="s">
        <v>216</v>
      </c>
    </row>
    <row r="126" spans="1:23" x14ac:dyDescent="0.15">
      <c r="A126">
        <v>586</v>
      </c>
      <c r="B126">
        <v>2</v>
      </c>
      <c r="C126" t="s">
        <v>488</v>
      </c>
      <c r="D126" t="s">
        <v>489</v>
      </c>
      <c r="E126">
        <v>1</v>
      </c>
      <c r="H126" t="s">
        <v>469</v>
      </c>
      <c r="I126" t="s">
        <v>135</v>
      </c>
      <c r="J126" t="s">
        <v>135</v>
      </c>
      <c r="K126" t="s">
        <v>135</v>
      </c>
      <c r="L126" t="s">
        <v>135</v>
      </c>
      <c r="M126" t="s">
        <v>135</v>
      </c>
      <c r="N126">
        <v>4</v>
      </c>
      <c r="O126" t="s">
        <v>179</v>
      </c>
      <c r="P126">
        <v>3</v>
      </c>
      <c r="Q126" t="s">
        <v>256</v>
      </c>
      <c r="R126">
        <v>0</v>
      </c>
      <c r="S126" t="s">
        <v>218</v>
      </c>
      <c r="U126">
        <v>0</v>
      </c>
      <c r="V126" t="s">
        <v>24</v>
      </c>
      <c r="W126" t="s">
        <v>216</v>
      </c>
    </row>
    <row r="127" spans="1:23" x14ac:dyDescent="0.15">
      <c r="A127">
        <v>587</v>
      </c>
      <c r="B127">
        <v>2</v>
      </c>
      <c r="C127" t="s">
        <v>490</v>
      </c>
      <c r="D127" t="s">
        <v>491</v>
      </c>
      <c r="E127">
        <v>1</v>
      </c>
      <c r="H127" t="s">
        <v>469</v>
      </c>
      <c r="I127" t="s">
        <v>135</v>
      </c>
      <c r="J127" t="s">
        <v>135</v>
      </c>
      <c r="K127" t="s">
        <v>135</v>
      </c>
      <c r="L127" t="s">
        <v>135</v>
      </c>
      <c r="M127" t="s">
        <v>135</v>
      </c>
      <c r="N127">
        <v>4</v>
      </c>
      <c r="O127" t="s">
        <v>179</v>
      </c>
      <c r="P127">
        <v>3</v>
      </c>
      <c r="Q127" t="s">
        <v>492</v>
      </c>
      <c r="R127">
        <v>0</v>
      </c>
      <c r="S127" t="s">
        <v>218</v>
      </c>
      <c r="U127">
        <v>0</v>
      </c>
      <c r="V127" t="s">
        <v>24</v>
      </c>
      <c r="W127" t="s">
        <v>216</v>
      </c>
    </row>
    <row r="128" spans="1:23" x14ac:dyDescent="0.15">
      <c r="A128">
        <v>588</v>
      </c>
      <c r="B128">
        <v>2</v>
      </c>
      <c r="C128" t="s">
        <v>490</v>
      </c>
      <c r="D128" t="s">
        <v>491</v>
      </c>
      <c r="E128">
        <v>1</v>
      </c>
      <c r="H128" t="s">
        <v>469</v>
      </c>
      <c r="I128" t="s">
        <v>135</v>
      </c>
      <c r="J128" t="s">
        <v>135</v>
      </c>
      <c r="K128" t="s">
        <v>135</v>
      </c>
      <c r="L128" t="s">
        <v>135</v>
      </c>
      <c r="M128" t="s">
        <v>135</v>
      </c>
      <c r="N128">
        <v>4</v>
      </c>
      <c r="O128" t="s">
        <v>179</v>
      </c>
      <c r="P128">
        <v>3</v>
      </c>
      <c r="Q128" t="s">
        <v>492</v>
      </c>
      <c r="R128">
        <v>0</v>
      </c>
      <c r="S128" t="s">
        <v>218</v>
      </c>
      <c r="U128">
        <v>0</v>
      </c>
      <c r="V128" t="s">
        <v>24</v>
      </c>
      <c r="W128" t="s">
        <v>216</v>
      </c>
    </row>
    <row r="129" spans="1:23" x14ac:dyDescent="0.15">
      <c r="A129">
        <v>589</v>
      </c>
      <c r="B129">
        <v>2</v>
      </c>
      <c r="C129" t="s">
        <v>490</v>
      </c>
      <c r="D129" t="s">
        <v>491</v>
      </c>
      <c r="E129">
        <v>1</v>
      </c>
      <c r="H129" t="s">
        <v>469</v>
      </c>
      <c r="I129" t="s">
        <v>135</v>
      </c>
      <c r="J129" t="s">
        <v>135</v>
      </c>
      <c r="K129" t="s">
        <v>135</v>
      </c>
      <c r="L129" t="s">
        <v>135</v>
      </c>
      <c r="M129" t="s">
        <v>135</v>
      </c>
      <c r="N129">
        <v>4</v>
      </c>
      <c r="O129" t="s">
        <v>179</v>
      </c>
      <c r="P129">
        <v>3</v>
      </c>
      <c r="Q129" t="s">
        <v>492</v>
      </c>
      <c r="R129">
        <v>0</v>
      </c>
      <c r="S129" t="s">
        <v>218</v>
      </c>
      <c r="U129">
        <v>0</v>
      </c>
      <c r="V129" t="s">
        <v>24</v>
      </c>
      <c r="W129" t="s">
        <v>216</v>
      </c>
    </row>
    <row r="130" spans="1:23" x14ac:dyDescent="0.15">
      <c r="A130">
        <v>590</v>
      </c>
      <c r="B130">
        <v>2</v>
      </c>
      <c r="C130" t="s">
        <v>493</v>
      </c>
      <c r="D130" t="s">
        <v>494</v>
      </c>
      <c r="E130">
        <v>1</v>
      </c>
      <c r="H130" t="s">
        <v>469</v>
      </c>
      <c r="I130" t="s">
        <v>135</v>
      </c>
      <c r="J130" t="s">
        <v>135</v>
      </c>
      <c r="K130" t="s">
        <v>135</v>
      </c>
      <c r="L130" t="s">
        <v>135</v>
      </c>
      <c r="M130" t="s">
        <v>135</v>
      </c>
      <c r="N130">
        <v>4</v>
      </c>
      <c r="O130" t="s">
        <v>179</v>
      </c>
      <c r="P130">
        <v>3</v>
      </c>
      <c r="Q130" t="s">
        <v>495</v>
      </c>
      <c r="R130">
        <v>0</v>
      </c>
      <c r="S130" t="s">
        <v>218</v>
      </c>
      <c r="U130">
        <v>0</v>
      </c>
      <c r="V130" t="s">
        <v>24</v>
      </c>
      <c r="W130" t="s">
        <v>216</v>
      </c>
    </row>
    <row r="131" spans="1:23" x14ac:dyDescent="0.15">
      <c r="A131">
        <v>591</v>
      </c>
      <c r="B131">
        <v>2</v>
      </c>
      <c r="C131" t="s">
        <v>493</v>
      </c>
      <c r="D131" t="s">
        <v>494</v>
      </c>
      <c r="E131">
        <v>1</v>
      </c>
      <c r="H131" t="s">
        <v>469</v>
      </c>
      <c r="I131" t="s">
        <v>135</v>
      </c>
      <c r="J131" t="s">
        <v>135</v>
      </c>
      <c r="K131" t="s">
        <v>135</v>
      </c>
      <c r="L131" t="s">
        <v>135</v>
      </c>
      <c r="M131" t="s">
        <v>135</v>
      </c>
      <c r="N131">
        <v>4</v>
      </c>
      <c r="O131" t="s">
        <v>179</v>
      </c>
      <c r="P131">
        <v>3</v>
      </c>
      <c r="Q131" t="s">
        <v>495</v>
      </c>
      <c r="R131">
        <v>0</v>
      </c>
      <c r="S131" t="s">
        <v>218</v>
      </c>
      <c r="U131">
        <v>0</v>
      </c>
      <c r="V131" t="s">
        <v>24</v>
      </c>
      <c r="W131" t="s">
        <v>216</v>
      </c>
    </row>
    <row r="132" spans="1:23" x14ac:dyDescent="0.15">
      <c r="A132">
        <v>592</v>
      </c>
      <c r="B132">
        <v>2</v>
      </c>
      <c r="C132" t="s">
        <v>496</v>
      </c>
      <c r="D132" t="s">
        <v>497</v>
      </c>
      <c r="E132">
        <v>1</v>
      </c>
      <c r="H132" t="s">
        <v>469</v>
      </c>
      <c r="I132" t="s">
        <v>135</v>
      </c>
      <c r="J132" t="s">
        <v>135</v>
      </c>
      <c r="K132" t="s">
        <v>135</v>
      </c>
      <c r="L132" t="s">
        <v>135</v>
      </c>
      <c r="M132" t="s">
        <v>135</v>
      </c>
      <c r="N132">
        <v>4</v>
      </c>
      <c r="O132" t="s">
        <v>179</v>
      </c>
      <c r="P132">
        <v>3</v>
      </c>
      <c r="Q132" t="s">
        <v>498</v>
      </c>
      <c r="R132">
        <v>0</v>
      </c>
      <c r="S132" t="s">
        <v>218</v>
      </c>
      <c r="U132">
        <v>0</v>
      </c>
      <c r="V132" t="s">
        <v>24</v>
      </c>
      <c r="W132" t="s">
        <v>216</v>
      </c>
    </row>
    <row r="133" spans="1:23" x14ac:dyDescent="0.15">
      <c r="A133">
        <v>593</v>
      </c>
      <c r="B133">
        <v>2</v>
      </c>
      <c r="C133" t="s">
        <v>496</v>
      </c>
      <c r="D133" t="s">
        <v>497</v>
      </c>
      <c r="E133">
        <v>1</v>
      </c>
      <c r="H133" t="s">
        <v>469</v>
      </c>
      <c r="I133" t="s">
        <v>135</v>
      </c>
      <c r="J133" t="s">
        <v>135</v>
      </c>
      <c r="K133" t="s">
        <v>135</v>
      </c>
      <c r="L133" t="s">
        <v>135</v>
      </c>
      <c r="M133" t="s">
        <v>135</v>
      </c>
      <c r="N133">
        <v>4</v>
      </c>
      <c r="O133" t="s">
        <v>179</v>
      </c>
      <c r="P133">
        <v>3</v>
      </c>
      <c r="Q133" t="s">
        <v>498</v>
      </c>
      <c r="R133">
        <v>0</v>
      </c>
      <c r="S133" t="s">
        <v>218</v>
      </c>
      <c r="U133">
        <v>0</v>
      </c>
      <c r="V133" t="s">
        <v>24</v>
      </c>
      <c r="W133" t="s">
        <v>216</v>
      </c>
    </row>
    <row r="134" spans="1:23" x14ac:dyDescent="0.15">
      <c r="A134">
        <v>594</v>
      </c>
      <c r="B134">
        <v>2</v>
      </c>
      <c r="C134" t="s">
        <v>499</v>
      </c>
      <c r="D134" t="s">
        <v>500</v>
      </c>
      <c r="E134">
        <v>1</v>
      </c>
      <c r="H134" t="s">
        <v>469</v>
      </c>
      <c r="I134" t="s">
        <v>135</v>
      </c>
      <c r="J134" t="s">
        <v>135</v>
      </c>
      <c r="K134" t="s">
        <v>135</v>
      </c>
      <c r="L134" t="s">
        <v>135</v>
      </c>
      <c r="M134" t="s">
        <v>135</v>
      </c>
      <c r="N134">
        <v>4</v>
      </c>
      <c r="O134" t="s">
        <v>179</v>
      </c>
      <c r="P134">
        <v>2</v>
      </c>
      <c r="Q134" t="s">
        <v>501</v>
      </c>
      <c r="R134">
        <v>0</v>
      </c>
      <c r="S134" t="s">
        <v>218</v>
      </c>
      <c r="U134">
        <v>0</v>
      </c>
      <c r="V134" t="s">
        <v>24</v>
      </c>
      <c r="W134" t="s">
        <v>216</v>
      </c>
    </row>
    <row r="135" spans="1:23" x14ac:dyDescent="0.15">
      <c r="A135">
        <v>595</v>
      </c>
      <c r="B135">
        <v>2</v>
      </c>
      <c r="C135" t="s">
        <v>499</v>
      </c>
      <c r="D135" t="s">
        <v>500</v>
      </c>
      <c r="E135">
        <v>1</v>
      </c>
      <c r="H135" t="s">
        <v>469</v>
      </c>
      <c r="I135" t="s">
        <v>135</v>
      </c>
      <c r="J135" t="s">
        <v>135</v>
      </c>
      <c r="K135" t="s">
        <v>135</v>
      </c>
      <c r="L135" t="s">
        <v>135</v>
      </c>
      <c r="M135" t="s">
        <v>135</v>
      </c>
      <c r="N135">
        <v>4</v>
      </c>
      <c r="O135" t="s">
        <v>179</v>
      </c>
      <c r="P135">
        <v>2</v>
      </c>
      <c r="Q135" t="s">
        <v>501</v>
      </c>
      <c r="R135">
        <v>0</v>
      </c>
      <c r="S135" t="s">
        <v>218</v>
      </c>
      <c r="U135">
        <v>0</v>
      </c>
      <c r="V135" t="s">
        <v>24</v>
      </c>
      <c r="W135" t="s">
        <v>216</v>
      </c>
    </row>
    <row r="136" spans="1:23" x14ac:dyDescent="0.15">
      <c r="A136">
        <v>596</v>
      </c>
      <c r="B136">
        <v>2</v>
      </c>
      <c r="C136" t="s">
        <v>502</v>
      </c>
      <c r="D136" t="s">
        <v>503</v>
      </c>
      <c r="E136">
        <v>1</v>
      </c>
      <c r="H136" t="s">
        <v>469</v>
      </c>
      <c r="I136" t="s">
        <v>135</v>
      </c>
      <c r="J136" t="s">
        <v>135</v>
      </c>
      <c r="K136" t="s">
        <v>135</v>
      </c>
      <c r="L136" t="s">
        <v>135</v>
      </c>
      <c r="M136" t="s">
        <v>135</v>
      </c>
      <c r="N136">
        <v>4</v>
      </c>
      <c r="O136" t="s">
        <v>179</v>
      </c>
      <c r="P136">
        <v>2</v>
      </c>
      <c r="Q136" t="s">
        <v>504</v>
      </c>
      <c r="R136">
        <v>0</v>
      </c>
      <c r="S136" t="s">
        <v>218</v>
      </c>
      <c r="U136">
        <v>0</v>
      </c>
      <c r="V136" t="s">
        <v>24</v>
      </c>
      <c r="W136" t="s">
        <v>216</v>
      </c>
    </row>
    <row r="137" spans="1:23" x14ac:dyDescent="0.15">
      <c r="A137">
        <v>597</v>
      </c>
      <c r="B137">
        <v>2</v>
      </c>
      <c r="C137" t="s">
        <v>502</v>
      </c>
      <c r="D137" t="s">
        <v>503</v>
      </c>
      <c r="E137">
        <v>1</v>
      </c>
      <c r="H137" t="s">
        <v>469</v>
      </c>
      <c r="I137" t="s">
        <v>135</v>
      </c>
      <c r="J137" t="s">
        <v>135</v>
      </c>
      <c r="K137" t="s">
        <v>135</v>
      </c>
      <c r="L137" t="s">
        <v>135</v>
      </c>
      <c r="M137" t="s">
        <v>135</v>
      </c>
      <c r="N137">
        <v>4</v>
      </c>
      <c r="O137" t="s">
        <v>179</v>
      </c>
      <c r="P137">
        <v>2</v>
      </c>
      <c r="Q137" t="s">
        <v>504</v>
      </c>
      <c r="R137">
        <v>0</v>
      </c>
      <c r="S137" t="s">
        <v>218</v>
      </c>
      <c r="U137">
        <v>0</v>
      </c>
      <c r="V137" t="s">
        <v>24</v>
      </c>
      <c r="W137" t="s">
        <v>216</v>
      </c>
    </row>
    <row r="138" spans="1:23" x14ac:dyDescent="0.15">
      <c r="A138">
        <v>598</v>
      </c>
      <c r="B138">
        <v>2</v>
      </c>
      <c r="C138" t="s">
        <v>502</v>
      </c>
      <c r="D138" t="s">
        <v>503</v>
      </c>
      <c r="E138">
        <v>1</v>
      </c>
      <c r="H138" t="s">
        <v>469</v>
      </c>
      <c r="I138" t="s">
        <v>135</v>
      </c>
      <c r="J138" t="s">
        <v>135</v>
      </c>
      <c r="K138" t="s">
        <v>135</v>
      </c>
      <c r="L138" t="s">
        <v>135</v>
      </c>
      <c r="M138" t="s">
        <v>135</v>
      </c>
      <c r="N138">
        <v>4</v>
      </c>
      <c r="O138" t="s">
        <v>179</v>
      </c>
      <c r="P138">
        <v>2</v>
      </c>
      <c r="Q138" t="s">
        <v>504</v>
      </c>
      <c r="R138">
        <v>0</v>
      </c>
      <c r="S138" t="s">
        <v>218</v>
      </c>
      <c r="U138">
        <v>0</v>
      </c>
      <c r="V138" t="s">
        <v>24</v>
      </c>
      <c r="W138" t="s">
        <v>216</v>
      </c>
    </row>
    <row r="139" spans="1:23" x14ac:dyDescent="0.15">
      <c r="A139">
        <v>599</v>
      </c>
      <c r="B139">
        <v>2</v>
      </c>
      <c r="C139" t="s">
        <v>502</v>
      </c>
      <c r="D139" t="s">
        <v>503</v>
      </c>
      <c r="E139">
        <v>1</v>
      </c>
      <c r="H139" t="s">
        <v>469</v>
      </c>
      <c r="I139" t="s">
        <v>135</v>
      </c>
      <c r="J139" t="s">
        <v>135</v>
      </c>
      <c r="K139" t="s">
        <v>135</v>
      </c>
      <c r="L139" t="s">
        <v>135</v>
      </c>
      <c r="M139" t="s">
        <v>135</v>
      </c>
      <c r="N139">
        <v>4</v>
      </c>
      <c r="O139" t="s">
        <v>179</v>
      </c>
      <c r="P139">
        <v>2</v>
      </c>
      <c r="Q139" t="s">
        <v>504</v>
      </c>
      <c r="R139">
        <v>0</v>
      </c>
      <c r="S139" t="s">
        <v>218</v>
      </c>
      <c r="U139">
        <v>0</v>
      </c>
      <c r="V139" t="s">
        <v>24</v>
      </c>
      <c r="W139" t="s">
        <v>216</v>
      </c>
    </row>
    <row r="140" spans="1:23" x14ac:dyDescent="0.15">
      <c r="A140">
        <v>600</v>
      </c>
      <c r="B140">
        <v>2</v>
      </c>
      <c r="C140" t="s">
        <v>502</v>
      </c>
      <c r="D140" t="s">
        <v>503</v>
      </c>
      <c r="E140">
        <v>1</v>
      </c>
      <c r="H140" t="s">
        <v>469</v>
      </c>
      <c r="I140" t="s">
        <v>135</v>
      </c>
      <c r="J140" t="s">
        <v>135</v>
      </c>
      <c r="K140" t="s">
        <v>135</v>
      </c>
      <c r="L140" t="s">
        <v>135</v>
      </c>
      <c r="M140" t="s">
        <v>135</v>
      </c>
      <c r="N140">
        <v>4</v>
      </c>
      <c r="O140" t="s">
        <v>179</v>
      </c>
      <c r="P140">
        <v>2</v>
      </c>
      <c r="Q140" t="s">
        <v>504</v>
      </c>
      <c r="R140">
        <v>0</v>
      </c>
      <c r="S140" t="s">
        <v>218</v>
      </c>
      <c r="U140">
        <v>0</v>
      </c>
      <c r="V140" t="s">
        <v>24</v>
      </c>
      <c r="W140" t="s">
        <v>216</v>
      </c>
    </row>
    <row r="141" spans="1:23" x14ac:dyDescent="0.15">
      <c r="A141">
        <v>601</v>
      </c>
      <c r="B141">
        <v>2</v>
      </c>
      <c r="C141" t="s">
        <v>505</v>
      </c>
      <c r="D141" t="s">
        <v>506</v>
      </c>
      <c r="E141">
        <v>1</v>
      </c>
      <c r="H141" t="s">
        <v>469</v>
      </c>
      <c r="I141" t="s">
        <v>135</v>
      </c>
      <c r="J141" t="s">
        <v>135</v>
      </c>
      <c r="K141" t="s">
        <v>135</v>
      </c>
      <c r="L141" t="s">
        <v>135</v>
      </c>
      <c r="M141" t="s">
        <v>135</v>
      </c>
      <c r="N141">
        <v>4</v>
      </c>
      <c r="O141" t="s">
        <v>179</v>
      </c>
      <c r="P141">
        <v>2</v>
      </c>
      <c r="Q141" t="s">
        <v>507</v>
      </c>
      <c r="R141">
        <v>0</v>
      </c>
      <c r="S141" t="s">
        <v>218</v>
      </c>
      <c r="U141">
        <v>0</v>
      </c>
      <c r="V141" t="s">
        <v>24</v>
      </c>
      <c r="W141" t="s">
        <v>216</v>
      </c>
    </row>
    <row r="142" spans="1:23" x14ac:dyDescent="0.15">
      <c r="A142">
        <v>602</v>
      </c>
      <c r="B142">
        <v>2</v>
      </c>
      <c r="C142" t="s">
        <v>505</v>
      </c>
      <c r="D142" t="s">
        <v>506</v>
      </c>
      <c r="E142">
        <v>1</v>
      </c>
      <c r="H142" t="s">
        <v>469</v>
      </c>
      <c r="I142" t="s">
        <v>135</v>
      </c>
      <c r="J142" t="s">
        <v>135</v>
      </c>
      <c r="K142" t="s">
        <v>135</v>
      </c>
      <c r="L142" t="s">
        <v>135</v>
      </c>
      <c r="M142" t="s">
        <v>135</v>
      </c>
      <c r="N142">
        <v>4</v>
      </c>
      <c r="O142" t="s">
        <v>179</v>
      </c>
      <c r="P142">
        <v>2</v>
      </c>
      <c r="Q142" t="s">
        <v>507</v>
      </c>
      <c r="R142">
        <v>0</v>
      </c>
      <c r="S142" t="s">
        <v>218</v>
      </c>
      <c r="U142">
        <v>0</v>
      </c>
      <c r="V142" t="s">
        <v>24</v>
      </c>
      <c r="W142" t="s">
        <v>216</v>
      </c>
    </row>
    <row r="143" spans="1:23" x14ac:dyDescent="0.15">
      <c r="A143">
        <v>603</v>
      </c>
      <c r="B143">
        <v>2</v>
      </c>
      <c r="C143" t="s">
        <v>505</v>
      </c>
      <c r="D143" t="s">
        <v>506</v>
      </c>
      <c r="E143">
        <v>1</v>
      </c>
      <c r="H143" t="s">
        <v>469</v>
      </c>
      <c r="I143" t="s">
        <v>135</v>
      </c>
      <c r="J143" t="s">
        <v>135</v>
      </c>
      <c r="K143" t="s">
        <v>135</v>
      </c>
      <c r="L143" t="s">
        <v>135</v>
      </c>
      <c r="M143" t="s">
        <v>135</v>
      </c>
      <c r="N143">
        <v>4</v>
      </c>
      <c r="O143" t="s">
        <v>179</v>
      </c>
      <c r="P143">
        <v>2</v>
      </c>
      <c r="Q143" t="s">
        <v>507</v>
      </c>
      <c r="R143">
        <v>0</v>
      </c>
      <c r="S143" t="s">
        <v>218</v>
      </c>
      <c r="U143">
        <v>0</v>
      </c>
      <c r="V143" t="s">
        <v>24</v>
      </c>
      <c r="W143" t="s">
        <v>216</v>
      </c>
    </row>
    <row r="144" spans="1:23" x14ac:dyDescent="0.15">
      <c r="A144">
        <v>604</v>
      </c>
      <c r="B144">
        <v>2</v>
      </c>
      <c r="C144" t="s">
        <v>508</v>
      </c>
      <c r="D144" t="s">
        <v>509</v>
      </c>
      <c r="E144">
        <v>1</v>
      </c>
      <c r="H144" t="s">
        <v>469</v>
      </c>
      <c r="I144" t="s">
        <v>135</v>
      </c>
      <c r="J144" t="s">
        <v>135</v>
      </c>
      <c r="K144" t="s">
        <v>135</v>
      </c>
      <c r="L144" t="s">
        <v>135</v>
      </c>
      <c r="M144" t="s">
        <v>135</v>
      </c>
      <c r="N144">
        <v>4</v>
      </c>
      <c r="O144" t="s">
        <v>179</v>
      </c>
      <c r="P144">
        <v>2</v>
      </c>
      <c r="Q144" t="s">
        <v>510</v>
      </c>
      <c r="R144">
        <v>0</v>
      </c>
      <c r="S144" t="s">
        <v>218</v>
      </c>
      <c r="U144">
        <v>0</v>
      </c>
      <c r="V144" t="s">
        <v>24</v>
      </c>
      <c r="W144" t="s">
        <v>216</v>
      </c>
    </row>
    <row r="145" spans="1:23" x14ac:dyDescent="0.15">
      <c r="A145">
        <v>605</v>
      </c>
      <c r="B145">
        <v>2</v>
      </c>
      <c r="C145" t="s">
        <v>508</v>
      </c>
      <c r="D145" t="s">
        <v>509</v>
      </c>
      <c r="E145">
        <v>1</v>
      </c>
      <c r="H145" t="s">
        <v>469</v>
      </c>
      <c r="I145" t="s">
        <v>135</v>
      </c>
      <c r="J145" t="s">
        <v>135</v>
      </c>
      <c r="K145" t="s">
        <v>135</v>
      </c>
      <c r="L145" t="s">
        <v>135</v>
      </c>
      <c r="M145" t="s">
        <v>135</v>
      </c>
      <c r="N145">
        <v>4</v>
      </c>
      <c r="O145" t="s">
        <v>179</v>
      </c>
      <c r="P145">
        <v>2</v>
      </c>
      <c r="Q145" t="s">
        <v>510</v>
      </c>
      <c r="R145">
        <v>0</v>
      </c>
      <c r="S145" t="s">
        <v>218</v>
      </c>
      <c r="U145">
        <v>0</v>
      </c>
      <c r="V145" t="s">
        <v>24</v>
      </c>
      <c r="W145" t="s">
        <v>216</v>
      </c>
    </row>
    <row r="146" spans="1:23" x14ac:dyDescent="0.15">
      <c r="A146">
        <v>606</v>
      </c>
      <c r="B146">
        <v>2</v>
      </c>
      <c r="C146" t="s">
        <v>508</v>
      </c>
      <c r="D146" t="s">
        <v>509</v>
      </c>
      <c r="E146">
        <v>1</v>
      </c>
      <c r="H146" t="s">
        <v>469</v>
      </c>
      <c r="I146" t="s">
        <v>135</v>
      </c>
      <c r="J146" t="s">
        <v>135</v>
      </c>
      <c r="K146" t="s">
        <v>135</v>
      </c>
      <c r="L146" t="s">
        <v>135</v>
      </c>
      <c r="M146" t="s">
        <v>135</v>
      </c>
      <c r="N146">
        <v>4</v>
      </c>
      <c r="O146" t="s">
        <v>179</v>
      </c>
      <c r="P146">
        <v>2</v>
      </c>
      <c r="Q146" t="s">
        <v>510</v>
      </c>
      <c r="R146">
        <v>0</v>
      </c>
      <c r="S146" t="s">
        <v>218</v>
      </c>
      <c r="U146">
        <v>0</v>
      </c>
      <c r="V146" t="s">
        <v>24</v>
      </c>
      <c r="W146" t="s">
        <v>216</v>
      </c>
    </row>
    <row r="147" spans="1:23" x14ac:dyDescent="0.15">
      <c r="A147">
        <v>607</v>
      </c>
      <c r="B147">
        <v>2</v>
      </c>
      <c r="C147" t="s">
        <v>511</v>
      </c>
      <c r="D147" t="s">
        <v>512</v>
      </c>
      <c r="E147">
        <v>1</v>
      </c>
      <c r="H147" t="s">
        <v>469</v>
      </c>
      <c r="I147" t="s">
        <v>135</v>
      </c>
      <c r="J147" t="s">
        <v>135</v>
      </c>
      <c r="K147" t="s">
        <v>135</v>
      </c>
      <c r="L147" t="s">
        <v>135</v>
      </c>
      <c r="M147" t="s">
        <v>135</v>
      </c>
      <c r="N147">
        <v>4</v>
      </c>
      <c r="O147" t="s">
        <v>179</v>
      </c>
      <c r="P147">
        <v>2</v>
      </c>
      <c r="Q147" t="s">
        <v>513</v>
      </c>
      <c r="R147">
        <v>0</v>
      </c>
      <c r="S147" t="s">
        <v>218</v>
      </c>
      <c r="U147">
        <v>0</v>
      </c>
      <c r="V147" t="s">
        <v>24</v>
      </c>
      <c r="W147" t="s">
        <v>216</v>
      </c>
    </row>
    <row r="148" spans="1:23" x14ac:dyDescent="0.15">
      <c r="A148">
        <v>608</v>
      </c>
      <c r="B148">
        <v>2</v>
      </c>
      <c r="C148" t="s">
        <v>511</v>
      </c>
      <c r="D148" t="s">
        <v>512</v>
      </c>
      <c r="E148">
        <v>1</v>
      </c>
      <c r="H148" t="s">
        <v>469</v>
      </c>
      <c r="I148" t="s">
        <v>135</v>
      </c>
      <c r="J148" t="s">
        <v>135</v>
      </c>
      <c r="K148" t="s">
        <v>135</v>
      </c>
      <c r="L148" t="s">
        <v>135</v>
      </c>
      <c r="M148" t="s">
        <v>135</v>
      </c>
      <c r="N148">
        <v>4</v>
      </c>
      <c r="O148" t="s">
        <v>179</v>
      </c>
      <c r="P148">
        <v>2</v>
      </c>
      <c r="Q148" t="s">
        <v>513</v>
      </c>
      <c r="R148">
        <v>0</v>
      </c>
      <c r="S148" t="s">
        <v>218</v>
      </c>
      <c r="U148">
        <v>0</v>
      </c>
      <c r="V148" t="s">
        <v>24</v>
      </c>
      <c r="W148" t="s">
        <v>216</v>
      </c>
    </row>
    <row r="149" spans="1:23" x14ac:dyDescent="0.15">
      <c r="A149">
        <v>609</v>
      </c>
      <c r="B149">
        <v>2</v>
      </c>
      <c r="C149" t="s">
        <v>514</v>
      </c>
      <c r="D149" t="s">
        <v>515</v>
      </c>
      <c r="E149">
        <v>1</v>
      </c>
      <c r="H149" t="s">
        <v>469</v>
      </c>
      <c r="I149" t="s">
        <v>135</v>
      </c>
      <c r="J149" t="s">
        <v>135</v>
      </c>
      <c r="K149" t="s">
        <v>135</v>
      </c>
      <c r="L149" t="s">
        <v>135</v>
      </c>
      <c r="M149" t="s">
        <v>135</v>
      </c>
      <c r="N149">
        <v>4</v>
      </c>
      <c r="O149" t="s">
        <v>179</v>
      </c>
      <c r="P149">
        <v>1</v>
      </c>
      <c r="Q149" t="s">
        <v>516</v>
      </c>
      <c r="R149">
        <v>0</v>
      </c>
      <c r="S149" t="s">
        <v>218</v>
      </c>
      <c r="U149">
        <v>0</v>
      </c>
      <c r="V149" t="s">
        <v>24</v>
      </c>
      <c r="W149" t="s">
        <v>216</v>
      </c>
    </row>
    <row r="150" spans="1:23" x14ac:dyDescent="0.15">
      <c r="A150">
        <v>610</v>
      </c>
      <c r="B150">
        <v>2</v>
      </c>
      <c r="C150" t="s">
        <v>517</v>
      </c>
      <c r="D150" t="s">
        <v>518</v>
      </c>
      <c r="E150">
        <v>1</v>
      </c>
      <c r="H150" t="s">
        <v>469</v>
      </c>
      <c r="I150" t="s">
        <v>135</v>
      </c>
      <c r="J150" t="s">
        <v>135</v>
      </c>
      <c r="K150" t="s">
        <v>135</v>
      </c>
      <c r="L150" t="s">
        <v>135</v>
      </c>
      <c r="M150" t="s">
        <v>135</v>
      </c>
      <c r="N150">
        <v>4</v>
      </c>
      <c r="O150" t="s">
        <v>179</v>
      </c>
      <c r="P150">
        <v>1</v>
      </c>
      <c r="Q150" t="s">
        <v>254</v>
      </c>
      <c r="R150">
        <v>0</v>
      </c>
      <c r="S150" t="s">
        <v>218</v>
      </c>
      <c r="U150">
        <v>0</v>
      </c>
      <c r="V150" t="s">
        <v>24</v>
      </c>
      <c r="W150" t="s">
        <v>216</v>
      </c>
    </row>
    <row r="151" spans="1:23" x14ac:dyDescent="0.15">
      <c r="A151">
        <v>611</v>
      </c>
      <c r="B151">
        <v>2</v>
      </c>
      <c r="C151" t="s">
        <v>519</v>
      </c>
      <c r="D151" t="s">
        <v>520</v>
      </c>
      <c r="E151">
        <v>1</v>
      </c>
      <c r="H151" t="s">
        <v>469</v>
      </c>
      <c r="I151" t="s">
        <v>135</v>
      </c>
      <c r="J151" t="s">
        <v>135</v>
      </c>
      <c r="K151" t="s">
        <v>135</v>
      </c>
      <c r="L151" t="s">
        <v>135</v>
      </c>
      <c r="M151" t="s">
        <v>135</v>
      </c>
      <c r="N151">
        <v>4</v>
      </c>
      <c r="O151" t="s">
        <v>179</v>
      </c>
      <c r="P151">
        <v>1</v>
      </c>
      <c r="Q151" t="s">
        <v>521</v>
      </c>
      <c r="R151">
        <v>0</v>
      </c>
      <c r="S151" t="s">
        <v>218</v>
      </c>
      <c r="U151">
        <v>0</v>
      </c>
      <c r="V151" t="s">
        <v>24</v>
      </c>
      <c r="W151" t="s">
        <v>216</v>
      </c>
    </row>
    <row r="152" spans="1:23" x14ac:dyDescent="0.15">
      <c r="A152">
        <v>612</v>
      </c>
      <c r="B152">
        <v>2</v>
      </c>
      <c r="C152" t="s">
        <v>519</v>
      </c>
      <c r="D152" t="s">
        <v>520</v>
      </c>
      <c r="E152">
        <v>1</v>
      </c>
      <c r="H152" t="s">
        <v>469</v>
      </c>
      <c r="I152" t="s">
        <v>135</v>
      </c>
      <c r="J152" t="s">
        <v>135</v>
      </c>
      <c r="K152" t="s">
        <v>135</v>
      </c>
      <c r="L152" t="s">
        <v>135</v>
      </c>
      <c r="M152" t="s">
        <v>135</v>
      </c>
      <c r="N152">
        <v>4</v>
      </c>
      <c r="O152" t="s">
        <v>179</v>
      </c>
      <c r="P152">
        <v>1</v>
      </c>
      <c r="Q152" t="s">
        <v>521</v>
      </c>
      <c r="R152">
        <v>0</v>
      </c>
      <c r="S152" t="s">
        <v>218</v>
      </c>
      <c r="U152">
        <v>0</v>
      </c>
      <c r="V152" t="s">
        <v>24</v>
      </c>
      <c r="W152" t="s">
        <v>216</v>
      </c>
    </row>
    <row r="153" spans="1:23" x14ac:dyDescent="0.15">
      <c r="A153">
        <v>613</v>
      </c>
      <c r="B153">
        <v>2</v>
      </c>
      <c r="C153" t="s">
        <v>522</v>
      </c>
      <c r="D153" t="s">
        <v>523</v>
      </c>
      <c r="E153">
        <v>1</v>
      </c>
      <c r="H153" t="s">
        <v>469</v>
      </c>
      <c r="I153" t="s">
        <v>135</v>
      </c>
      <c r="J153" t="s">
        <v>135</v>
      </c>
      <c r="K153" t="s">
        <v>135</v>
      </c>
      <c r="L153" t="s">
        <v>135</v>
      </c>
      <c r="M153" t="s">
        <v>135</v>
      </c>
      <c r="N153">
        <v>4</v>
      </c>
      <c r="O153" t="s">
        <v>179</v>
      </c>
      <c r="P153">
        <v>1</v>
      </c>
      <c r="Q153" t="s">
        <v>524</v>
      </c>
      <c r="R153">
        <v>0</v>
      </c>
      <c r="S153" t="s">
        <v>218</v>
      </c>
      <c r="U153">
        <v>0</v>
      </c>
      <c r="V153" t="s">
        <v>24</v>
      </c>
      <c r="W153" t="s">
        <v>216</v>
      </c>
    </row>
    <row r="154" spans="1:23" x14ac:dyDescent="0.15">
      <c r="A154">
        <v>614</v>
      </c>
      <c r="B154">
        <v>2</v>
      </c>
      <c r="C154" t="s">
        <v>522</v>
      </c>
      <c r="D154" t="s">
        <v>523</v>
      </c>
      <c r="E154">
        <v>1</v>
      </c>
      <c r="H154" t="s">
        <v>469</v>
      </c>
      <c r="I154" t="s">
        <v>135</v>
      </c>
      <c r="J154" t="s">
        <v>135</v>
      </c>
      <c r="K154" t="s">
        <v>135</v>
      </c>
      <c r="L154" t="s">
        <v>135</v>
      </c>
      <c r="M154" t="s">
        <v>135</v>
      </c>
      <c r="N154">
        <v>4</v>
      </c>
      <c r="O154" t="s">
        <v>179</v>
      </c>
      <c r="P154">
        <v>1</v>
      </c>
      <c r="Q154" t="s">
        <v>524</v>
      </c>
      <c r="R154">
        <v>0</v>
      </c>
      <c r="S154" t="s">
        <v>218</v>
      </c>
      <c r="U154">
        <v>0</v>
      </c>
      <c r="V154" t="s">
        <v>24</v>
      </c>
      <c r="W154" t="s">
        <v>216</v>
      </c>
    </row>
    <row r="155" spans="1:23" x14ac:dyDescent="0.15">
      <c r="A155">
        <v>615</v>
      </c>
      <c r="B155">
        <v>2</v>
      </c>
      <c r="C155" t="s">
        <v>522</v>
      </c>
      <c r="D155" t="s">
        <v>523</v>
      </c>
      <c r="E155">
        <v>1</v>
      </c>
      <c r="H155" t="s">
        <v>469</v>
      </c>
      <c r="I155" t="s">
        <v>135</v>
      </c>
      <c r="J155" t="s">
        <v>135</v>
      </c>
      <c r="K155" t="s">
        <v>135</v>
      </c>
      <c r="L155" t="s">
        <v>135</v>
      </c>
      <c r="M155" t="s">
        <v>135</v>
      </c>
      <c r="N155">
        <v>4</v>
      </c>
      <c r="O155" t="s">
        <v>179</v>
      </c>
      <c r="P155">
        <v>1</v>
      </c>
      <c r="Q155" t="s">
        <v>524</v>
      </c>
      <c r="R155">
        <v>0</v>
      </c>
      <c r="S155" t="s">
        <v>218</v>
      </c>
      <c r="U155">
        <v>0</v>
      </c>
      <c r="V155" t="s">
        <v>24</v>
      </c>
      <c r="W155" t="s">
        <v>216</v>
      </c>
    </row>
    <row r="156" spans="1:23" x14ac:dyDescent="0.15">
      <c r="A156">
        <v>616</v>
      </c>
      <c r="B156">
        <v>2</v>
      </c>
      <c r="C156" t="s">
        <v>525</v>
      </c>
      <c r="D156" t="s">
        <v>526</v>
      </c>
      <c r="E156">
        <v>1</v>
      </c>
      <c r="F156">
        <v>0</v>
      </c>
      <c r="G156">
        <v>0</v>
      </c>
      <c r="H156" t="s">
        <v>527</v>
      </c>
      <c r="I156" t="s">
        <v>24</v>
      </c>
      <c r="J156" t="s">
        <v>24</v>
      </c>
      <c r="K156" t="s">
        <v>24</v>
      </c>
      <c r="L156" t="s">
        <v>24</v>
      </c>
      <c r="M156" t="s">
        <v>24</v>
      </c>
      <c r="N156">
        <v>4</v>
      </c>
      <c r="O156" t="s">
        <v>252</v>
      </c>
      <c r="P156">
        <v>0</v>
      </c>
      <c r="Q156" t="s">
        <v>528</v>
      </c>
      <c r="R156">
        <v>0</v>
      </c>
      <c r="S156" t="s">
        <v>24</v>
      </c>
      <c r="T156" t="s">
        <v>24</v>
      </c>
      <c r="U156">
        <v>0</v>
      </c>
      <c r="V156" t="s">
        <v>24</v>
      </c>
      <c r="W156" t="s">
        <v>24</v>
      </c>
    </row>
    <row r="157" spans="1:23" x14ac:dyDescent="0.15">
      <c r="A157">
        <v>617</v>
      </c>
      <c r="B157">
        <v>2</v>
      </c>
      <c r="C157" t="s">
        <v>525</v>
      </c>
      <c r="D157" t="s">
        <v>526</v>
      </c>
      <c r="E157">
        <v>1</v>
      </c>
      <c r="F157">
        <v>0</v>
      </c>
      <c r="G157">
        <v>0</v>
      </c>
      <c r="H157" t="s">
        <v>527</v>
      </c>
      <c r="I157" t="s">
        <v>24</v>
      </c>
      <c r="J157" t="s">
        <v>24</v>
      </c>
      <c r="K157" t="s">
        <v>24</v>
      </c>
      <c r="L157" t="s">
        <v>24</v>
      </c>
      <c r="M157" t="s">
        <v>24</v>
      </c>
      <c r="N157">
        <v>4</v>
      </c>
      <c r="O157" t="s">
        <v>252</v>
      </c>
      <c r="P157">
        <v>0</v>
      </c>
      <c r="Q157" t="s">
        <v>528</v>
      </c>
      <c r="R157">
        <v>0</v>
      </c>
      <c r="S157" t="s">
        <v>24</v>
      </c>
      <c r="T157" t="s">
        <v>24</v>
      </c>
      <c r="U157">
        <v>0</v>
      </c>
      <c r="V157" t="s">
        <v>24</v>
      </c>
      <c r="W157" t="s">
        <v>24</v>
      </c>
    </row>
    <row r="158" spans="1:23" x14ac:dyDescent="0.15">
      <c r="A158">
        <v>618</v>
      </c>
      <c r="B158">
        <v>1</v>
      </c>
      <c r="C158" t="s">
        <v>529</v>
      </c>
      <c r="D158" t="s">
        <v>530</v>
      </c>
      <c r="E158">
        <v>1</v>
      </c>
      <c r="H158" t="s">
        <v>469</v>
      </c>
      <c r="I158" t="s">
        <v>135</v>
      </c>
      <c r="J158" t="s">
        <v>135</v>
      </c>
      <c r="K158" t="s">
        <v>135</v>
      </c>
      <c r="L158" t="s">
        <v>135</v>
      </c>
      <c r="M158" t="s">
        <v>135</v>
      </c>
      <c r="N158">
        <v>4</v>
      </c>
      <c r="O158" t="s">
        <v>179</v>
      </c>
      <c r="P158">
        <v>6</v>
      </c>
      <c r="Q158" t="s">
        <v>531</v>
      </c>
      <c r="R158">
        <v>0</v>
      </c>
      <c r="S158" t="s">
        <v>218</v>
      </c>
      <c r="U158">
        <v>0</v>
      </c>
      <c r="V158" t="s">
        <v>24</v>
      </c>
      <c r="W158" t="s">
        <v>216</v>
      </c>
    </row>
    <row r="159" spans="1:23" x14ac:dyDescent="0.15">
      <c r="A159">
        <v>619</v>
      </c>
      <c r="B159">
        <v>1</v>
      </c>
      <c r="C159" t="s">
        <v>529</v>
      </c>
      <c r="D159" t="s">
        <v>530</v>
      </c>
      <c r="E159">
        <v>1</v>
      </c>
      <c r="H159" t="s">
        <v>469</v>
      </c>
      <c r="I159" t="s">
        <v>135</v>
      </c>
      <c r="J159" t="s">
        <v>135</v>
      </c>
      <c r="K159" t="s">
        <v>135</v>
      </c>
      <c r="L159" t="s">
        <v>135</v>
      </c>
      <c r="M159" t="s">
        <v>135</v>
      </c>
      <c r="N159">
        <v>4</v>
      </c>
      <c r="O159" t="s">
        <v>179</v>
      </c>
      <c r="P159">
        <v>6</v>
      </c>
      <c r="Q159" t="s">
        <v>531</v>
      </c>
      <c r="R159">
        <v>0</v>
      </c>
      <c r="S159" t="s">
        <v>218</v>
      </c>
      <c r="U159">
        <v>0</v>
      </c>
      <c r="V159" t="s">
        <v>24</v>
      </c>
      <c r="W159" t="s">
        <v>216</v>
      </c>
    </row>
    <row r="160" spans="1:23" x14ac:dyDescent="0.15">
      <c r="A160">
        <v>620</v>
      </c>
      <c r="B160">
        <v>1</v>
      </c>
      <c r="C160" t="s">
        <v>532</v>
      </c>
      <c r="D160" t="s">
        <v>533</v>
      </c>
      <c r="E160">
        <v>1</v>
      </c>
      <c r="H160" t="s">
        <v>469</v>
      </c>
      <c r="I160" t="s">
        <v>135</v>
      </c>
      <c r="J160" t="s">
        <v>135</v>
      </c>
      <c r="K160" t="s">
        <v>135</v>
      </c>
      <c r="L160" t="s">
        <v>135</v>
      </c>
      <c r="M160" t="s">
        <v>135</v>
      </c>
      <c r="N160">
        <v>4</v>
      </c>
      <c r="O160" t="s">
        <v>179</v>
      </c>
      <c r="P160">
        <v>6</v>
      </c>
      <c r="Q160" t="s">
        <v>534</v>
      </c>
      <c r="R160">
        <v>0</v>
      </c>
      <c r="S160" t="s">
        <v>218</v>
      </c>
      <c r="U160">
        <v>0</v>
      </c>
      <c r="V160" t="s">
        <v>24</v>
      </c>
      <c r="W160" t="s">
        <v>216</v>
      </c>
    </row>
    <row r="161" spans="1:23" x14ac:dyDescent="0.15">
      <c r="A161">
        <v>621</v>
      </c>
      <c r="B161">
        <v>1</v>
      </c>
      <c r="C161" t="s">
        <v>532</v>
      </c>
      <c r="D161" t="s">
        <v>533</v>
      </c>
      <c r="E161">
        <v>1</v>
      </c>
      <c r="H161" t="s">
        <v>469</v>
      </c>
      <c r="I161" t="s">
        <v>135</v>
      </c>
      <c r="J161" t="s">
        <v>135</v>
      </c>
      <c r="K161" t="s">
        <v>135</v>
      </c>
      <c r="L161" t="s">
        <v>135</v>
      </c>
      <c r="M161" t="s">
        <v>135</v>
      </c>
      <c r="N161">
        <v>4</v>
      </c>
      <c r="O161" t="s">
        <v>179</v>
      </c>
      <c r="P161">
        <v>6</v>
      </c>
      <c r="Q161" t="s">
        <v>534</v>
      </c>
      <c r="R161">
        <v>0</v>
      </c>
      <c r="S161" t="s">
        <v>218</v>
      </c>
      <c r="U161">
        <v>0</v>
      </c>
      <c r="V161" t="s">
        <v>24</v>
      </c>
      <c r="W161" t="s">
        <v>216</v>
      </c>
    </row>
    <row r="162" spans="1:23" x14ac:dyDescent="0.15">
      <c r="A162">
        <v>622</v>
      </c>
      <c r="B162">
        <v>1</v>
      </c>
      <c r="C162" t="s">
        <v>532</v>
      </c>
      <c r="D162" t="s">
        <v>533</v>
      </c>
      <c r="E162">
        <v>1</v>
      </c>
      <c r="H162" t="s">
        <v>469</v>
      </c>
      <c r="I162" t="s">
        <v>135</v>
      </c>
      <c r="J162" t="s">
        <v>135</v>
      </c>
      <c r="K162" t="s">
        <v>135</v>
      </c>
      <c r="L162" t="s">
        <v>135</v>
      </c>
      <c r="M162" t="s">
        <v>135</v>
      </c>
      <c r="N162">
        <v>4</v>
      </c>
      <c r="O162" t="s">
        <v>179</v>
      </c>
      <c r="P162">
        <v>6</v>
      </c>
      <c r="Q162" t="s">
        <v>534</v>
      </c>
      <c r="R162">
        <v>0</v>
      </c>
      <c r="S162" t="s">
        <v>218</v>
      </c>
      <c r="U162">
        <v>0</v>
      </c>
      <c r="V162" t="s">
        <v>24</v>
      </c>
      <c r="W162" t="s">
        <v>216</v>
      </c>
    </row>
    <row r="163" spans="1:23" x14ac:dyDescent="0.15">
      <c r="A163">
        <v>623</v>
      </c>
      <c r="B163">
        <v>1</v>
      </c>
      <c r="C163" t="s">
        <v>535</v>
      </c>
      <c r="D163" t="s">
        <v>536</v>
      </c>
      <c r="E163">
        <v>1</v>
      </c>
      <c r="H163" t="s">
        <v>469</v>
      </c>
      <c r="I163" t="s">
        <v>135</v>
      </c>
      <c r="J163" t="s">
        <v>135</v>
      </c>
      <c r="K163" t="s">
        <v>135</v>
      </c>
      <c r="L163" t="s">
        <v>135</v>
      </c>
      <c r="M163" t="s">
        <v>135</v>
      </c>
      <c r="N163">
        <v>4</v>
      </c>
      <c r="O163" t="s">
        <v>179</v>
      </c>
      <c r="P163">
        <v>5</v>
      </c>
      <c r="Q163" t="s">
        <v>537</v>
      </c>
      <c r="R163">
        <v>0</v>
      </c>
      <c r="S163" t="s">
        <v>218</v>
      </c>
      <c r="U163">
        <v>0</v>
      </c>
      <c r="V163" t="s">
        <v>24</v>
      </c>
      <c r="W163" t="s">
        <v>216</v>
      </c>
    </row>
    <row r="164" spans="1:23" x14ac:dyDescent="0.15">
      <c r="A164">
        <v>624</v>
      </c>
      <c r="B164">
        <v>1</v>
      </c>
      <c r="C164" t="s">
        <v>535</v>
      </c>
      <c r="D164" t="s">
        <v>536</v>
      </c>
      <c r="E164">
        <v>1</v>
      </c>
      <c r="H164" t="s">
        <v>469</v>
      </c>
      <c r="I164" t="s">
        <v>135</v>
      </c>
      <c r="J164" t="s">
        <v>135</v>
      </c>
      <c r="K164" t="s">
        <v>135</v>
      </c>
      <c r="L164" t="s">
        <v>135</v>
      </c>
      <c r="M164" t="s">
        <v>135</v>
      </c>
      <c r="N164">
        <v>4</v>
      </c>
      <c r="O164" t="s">
        <v>179</v>
      </c>
      <c r="P164">
        <v>5</v>
      </c>
      <c r="Q164" t="s">
        <v>537</v>
      </c>
      <c r="R164">
        <v>0</v>
      </c>
      <c r="S164" t="s">
        <v>218</v>
      </c>
      <c r="U164">
        <v>0</v>
      </c>
      <c r="V164" t="s">
        <v>24</v>
      </c>
      <c r="W164" t="s">
        <v>216</v>
      </c>
    </row>
    <row r="165" spans="1:23" x14ac:dyDescent="0.15">
      <c r="A165">
        <v>625</v>
      </c>
      <c r="B165">
        <v>1</v>
      </c>
      <c r="C165" t="s">
        <v>535</v>
      </c>
      <c r="D165" t="s">
        <v>536</v>
      </c>
      <c r="E165">
        <v>1</v>
      </c>
      <c r="H165" t="s">
        <v>469</v>
      </c>
      <c r="I165" t="s">
        <v>135</v>
      </c>
      <c r="J165" t="s">
        <v>135</v>
      </c>
      <c r="K165" t="s">
        <v>135</v>
      </c>
      <c r="L165" t="s">
        <v>135</v>
      </c>
      <c r="M165" t="s">
        <v>135</v>
      </c>
      <c r="N165">
        <v>4</v>
      </c>
      <c r="O165" t="s">
        <v>179</v>
      </c>
      <c r="P165">
        <v>5</v>
      </c>
      <c r="Q165" t="s">
        <v>537</v>
      </c>
      <c r="R165">
        <v>0</v>
      </c>
      <c r="S165" t="s">
        <v>218</v>
      </c>
      <c r="U165">
        <v>0</v>
      </c>
      <c r="V165" t="s">
        <v>24</v>
      </c>
      <c r="W165" t="s">
        <v>216</v>
      </c>
    </row>
    <row r="166" spans="1:23" x14ac:dyDescent="0.15">
      <c r="A166">
        <v>626</v>
      </c>
      <c r="B166">
        <v>1</v>
      </c>
      <c r="C166" t="s">
        <v>538</v>
      </c>
      <c r="D166" t="s">
        <v>539</v>
      </c>
      <c r="E166">
        <v>1</v>
      </c>
      <c r="H166" t="s">
        <v>469</v>
      </c>
      <c r="I166" t="s">
        <v>135</v>
      </c>
      <c r="J166" t="s">
        <v>135</v>
      </c>
      <c r="K166" t="s">
        <v>135</v>
      </c>
      <c r="L166" t="s">
        <v>135</v>
      </c>
      <c r="M166" t="s">
        <v>135</v>
      </c>
      <c r="N166">
        <v>4</v>
      </c>
      <c r="O166" t="s">
        <v>179</v>
      </c>
      <c r="P166">
        <v>5</v>
      </c>
      <c r="Q166" t="s">
        <v>540</v>
      </c>
      <c r="R166">
        <v>0</v>
      </c>
      <c r="S166" t="s">
        <v>218</v>
      </c>
      <c r="U166">
        <v>0</v>
      </c>
      <c r="V166" t="s">
        <v>24</v>
      </c>
      <c r="W166" t="s">
        <v>216</v>
      </c>
    </row>
    <row r="167" spans="1:23" x14ac:dyDescent="0.15">
      <c r="A167">
        <v>627</v>
      </c>
      <c r="B167">
        <v>1</v>
      </c>
      <c r="C167" t="s">
        <v>538</v>
      </c>
      <c r="D167" t="s">
        <v>539</v>
      </c>
      <c r="E167">
        <v>1</v>
      </c>
      <c r="H167" t="s">
        <v>469</v>
      </c>
      <c r="I167" t="s">
        <v>135</v>
      </c>
      <c r="J167" t="s">
        <v>135</v>
      </c>
      <c r="K167" t="s">
        <v>135</v>
      </c>
      <c r="L167" t="s">
        <v>135</v>
      </c>
      <c r="M167" t="s">
        <v>135</v>
      </c>
      <c r="N167">
        <v>4</v>
      </c>
      <c r="O167" t="s">
        <v>179</v>
      </c>
      <c r="P167">
        <v>5</v>
      </c>
      <c r="Q167" t="s">
        <v>540</v>
      </c>
      <c r="R167">
        <v>0</v>
      </c>
      <c r="S167" t="s">
        <v>218</v>
      </c>
      <c r="U167">
        <v>0</v>
      </c>
      <c r="V167" t="s">
        <v>24</v>
      </c>
      <c r="W167" t="s">
        <v>216</v>
      </c>
    </row>
    <row r="168" spans="1:23" x14ac:dyDescent="0.15">
      <c r="A168">
        <v>628</v>
      </c>
      <c r="B168">
        <v>1</v>
      </c>
      <c r="C168" t="s">
        <v>538</v>
      </c>
      <c r="D168" t="s">
        <v>539</v>
      </c>
      <c r="E168">
        <v>1</v>
      </c>
      <c r="H168" t="s">
        <v>469</v>
      </c>
      <c r="I168" t="s">
        <v>135</v>
      </c>
      <c r="J168" t="s">
        <v>135</v>
      </c>
      <c r="K168" t="s">
        <v>135</v>
      </c>
      <c r="L168" t="s">
        <v>135</v>
      </c>
      <c r="M168" t="s">
        <v>135</v>
      </c>
      <c r="N168">
        <v>4</v>
      </c>
      <c r="O168" t="s">
        <v>179</v>
      </c>
      <c r="P168">
        <v>5</v>
      </c>
      <c r="Q168" t="s">
        <v>540</v>
      </c>
      <c r="R168">
        <v>0</v>
      </c>
      <c r="S168" t="s">
        <v>218</v>
      </c>
      <c r="U168">
        <v>0</v>
      </c>
      <c r="V168" t="s">
        <v>24</v>
      </c>
      <c r="W168" t="s">
        <v>216</v>
      </c>
    </row>
    <row r="169" spans="1:23" x14ac:dyDescent="0.15">
      <c r="A169">
        <v>629</v>
      </c>
      <c r="B169">
        <v>1</v>
      </c>
      <c r="C169" t="s">
        <v>541</v>
      </c>
      <c r="D169" t="s">
        <v>542</v>
      </c>
      <c r="E169">
        <v>1</v>
      </c>
      <c r="H169" t="s">
        <v>469</v>
      </c>
      <c r="I169" t="s">
        <v>135</v>
      </c>
      <c r="J169" t="s">
        <v>135</v>
      </c>
      <c r="K169" t="s">
        <v>135</v>
      </c>
      <c r="L169" t="s">
        <v>135</v>
      </c>
      <c r="M169" t="s">
        <v>135</v>
      </c>
      <c r="N169">
        <v>4</v>
      </c>
      <c r="O169" t="s">
        <v>179</v>
      </c>
      <c r="P169">
        <v>4</v>
      </c>
      <c r="Q169" t="s">
        <v>543</v>
      </c>
      <c r="R169">
        <v>0</v>
      </c>
      <c r="S169" t="s">
        <v>218</v>
      </c>
      <c r="U169">
        <v>0</v>
      </c>
      <c r="V169" t="s">
        <v>24</v>
      </c>
      <c r="W169" t="s">
        <v>216</v>
      </c>
    </row>
    <row r="170" spans="1:23" x14ac:dyDescent="0.15">
      <c r="A170">
        <v>630</v>
      </c>
      <c r="B170">
        <v>1</v>
      </c>
      <c r="C170" t="s">
        <v>541</v>
      </c>
      <c r="D170" t="s">
        <v>542</v>
      </c>
      <c r="E170">
        <v>1</v>
      </c>
      <c r="H170" t="s">
        <v>469</v>
      </c>
      <c r="I170" t="s">
        <v>135</v>
      </c>
      <c r="J170" t="s">
        <v>135</v>
      </c>
      <c r="K170" t="s">
        <v>135</v>
      </c>
      <c r="L170" t="s">
        <v>135</v>
      </c>
      <c r="M170" t="s">
        <v>135</v>
      </c>
      <c r="N170">
        <v>4</v>
      </c>
      <c r="O170" t="s">
        <v>179</v>
      </c>
      <c r="P170">
        <v>4</v>
      </c>
      <c r="Q170" t="s">
        <v>543</v>
      </c>
      <c r="R170">
        <v>0</v>
      </c>
      <c r="S170" t="s">
        <v>218</v>
      </c>
      <c r="U170">
        <v>0</v>
      </c>
      <c r="V170" t="s">
        <v>24</v>
      </c>
      <c r="W170" t="s">
        <v>216</v>
      </c>
    </row>
    <row r="171" spans="1:23" x14ac:dyDescent="0.15">
      <c r="A171">
        <v>631</v>
      </c>
      <c r="B171">
        <v>1</v>
      </c>
      <c r="C171" t="s">
        <v>541</v>
      </c>
      <c r="D171" t="s">
        <v>542</v>
      </c>
      <c r="E171">
        <v>1</v>
      </c>
      <c r="H171" t="s">
        <v>469</v>
      </c>
      <c r="I171" t="s">
        <v>135</v>
      </c>
      <c r="J171" t="s">
        <v>135</v>
      </c>
      <c r="K171" t="s">
        <v>135</v>
      </c>
      <c r="L171" t="s">
        <v>135</v>
      </c>
      <c r="M171" t="s">
        <v>135</v>
      </c>
      <c r="N171">
        <v>4</v>
      </c>
      <c r="O171" t="s">
        <v>179</v>
      </c>
      <c r="P171">
        <v>4</v>
      </c>
      <c r="Q171" t="s">
        <v>543</v>
      </c>
      <c r="R171">
        <v>0</v>
      </c>
      <c r="S171" t="s">
        <v>218</v>
      </c>
      <c r="U171">
        <v>0</v>
      </c>
      <c r="V171" t="s">
        <v>24</v>
      </c>
      <c r="W171" t="s">
        <v>216</v>
      </c>
    </row>
    <row r="172" spans="1:23" x14ac:dyDescent="0.15">
      <c r="A172">
        <v>632</v>
      </c>
      <c r="B172">
        <v>1</v>
      </c>
      <c r="C172" t="s">
        <v>544</v>
      </c>
      <c r="D172" t="s">
        <v>545</v>
      </c>
      <c r="E172">
        <v>1</v>
      </c>
      <c r="H172" t="s">
        <v>469</v>
      </c>
      <c r="I172" t="s">
        <v>135</v>
      </c>
      <c r="J172" t="s">
        <v>135</v>
      </c>
      <c r="K172" t="s">
        <v>135</v>
      </c>
      <c r="L172" t="s">
        <v>135</v>
      </c>
      <c r="M172" t="s">
        <v>135</v>
      </c>
      <c r="N172">
        <v>4</v>
      </c>
      <c r="O172" t="s">
        <v>179</v>
      </c>
      <c r="P172">
        <v>4</v>
      </c>
      <c r="Q172" t="s">
        <v>546</v>
      </c>
      <c r="R172">
        <v>0</v>
      </c>
      <c r="S172" t="s">
        <v>218</v>
      </c>
      <c r="U172">
        <v>0</v>
      </c>
      <c r="V172" t="s">
        <v>24</v>
      </c>
      <c r="W172" t="s">
        <v>216</v>
      </c>
    </row>
    <row r="173" spans="1:23" x14ac:dyDescent="0.15">
      <c r="A173">
        <v>633</v>
      </c>
      <c r="B173">
        <v>1</v>
      </c>
      <c r="C173" t="s">
        <v>544</v>
      </c>
      <c r="D173" t="s">
        <v>545</v>
      </c>
      <c r="E173">
        <v>1</v>
      </c>
      <c r="H173" t="s">
        <v>469</v>
      </c>
      <c r="I173" t="s">
        <v>135</v>
      </c>
      <c r="J173" t="s">
        <v>135</v>
      </c>
      <c r="K173" t="s">
        <v>135</v>
      </c>
      <c r="L173" t="s">
        <v>135</v>
      </c>
      <c r="M173" t="s">
        <v>135</v>
      </c>
      <c r="N173">
        <v>4</v>
      </c>
      <c r="O173" t="s">
        <v>179</v>
      </c>
      <c r="P173">
        <v>4</v>
      </c>
      <c r="Q173" t="s">
        <v>546</v>
      </c>
      <c r="R173">
        <v>0</v>
      </c>
      <c r="S173" t="s">
        <v>218</v>
      </c>
      <c r="U173">
        <v>0</v>
      </c>
      <c r="V173" t="s">
        <v>24</v>
      </c>
      <c r="W173" t="s">
        <v>216</v>
      </c>
    </row>
    <row r="174" spans="1:23" x14ac:dyDescent="0.15">
      <c r="A174">
        <v>634</v>
      </c>
      <c r="B174">
        <v>1</v>
      </c>
      <c r="C174" t="s">
        <v>547</v>
      </c>
      <c r="D174" t="s">
        <v>548</v>
      </c>
      <c r="E174">
        <v>1</v>
      </c>
      <c r="H174" t="s">
        <v>469</v>
      </c>
      <c r="I174" t="s">
        <v>135</v>
      </c>
      <c r="J174" t="s">
        <v>135</v>
      </c>
      <c r="K174" t="s">
        <v>135</v>
      </c>
      <c r="L174" t="s">
        <v>135</v>
      </c>
      <c r="M174" t="s">
        <v>135</v>
      </c>
      <c r="N174">
        <v>4</v>
      </c>
      <c r="O174" t="s">
        <v>179</v>
      </c>
      <c r="P174">
        <v>4</v>
      </c>
      <c r="Q174" t="s">
        <v>549</v>
      </c>
      <c r="R174">
        <v>0</v>
      </c>
      <c r="S174" t="s">
        <v>218</v>
      </c>
      <c r="U174">
        <v>0</v>
      </c>
      <c r="V174" t="s">
        <v>24</v>
      </c>
      <c r="W174" t="s">
        <v>216</v>
      </c>
    </row>
    <row r="175" spans="1:23" x14ac:dyDescent="0.15">
      <c r="A175">
        <v>635</v>
      </c>
      <c r="B175">
        <v>1</v>
      </c>
      <c r="C175" t="s">
        <v>547</v>
      </c>
      <c r="D175" t="s">
        <v>548</v>
      </c>
      <c r="E175">
        <v>1</v>
      </c>
      <c r="H175" t="s">
        <v>469</v>
      </c>
      <c r="I175" t="s">
        <v>135</v>
      </c>
      <c r="J175" t="s">
        <v>135</v>
      </c>
      <c r="K175" t="s">
        <v>135</v>
      </c>
      <c r="L175" t="s">
        <v>135</v>
      </c>
      <c r="M175" t="s">
        <v>135</v>
      </c>
      <c r="N175">
        <v>4</v>
      </c>
      <c r="O175" t="s">
        <v>179</v>
      </c>
      <c r="P175">
        <v>4</v>
      </c>
      <c r="Q175" t="s">
        <v>549</v>
      </c>
      <c r="R175">
        <v>0</v>
      </c>
      <c r="S175" t="s">
        <v>218</v>
      </c>
      <c r="U175">
        <v>0</v>
      </c>
      <c r="V175" t="s">
        <v>24</v>
      </c>
      <c r="W175" t="s">
        <v>216</v>
      </c>
    </row>
    <row r="176" spans="1:23" x14ac:dyDescent="0.15">
      <c r="A176">
        <v>636</v>
      </c>
      <c r="B176">
        <v>1</v>
      </c>
      <c r="C176" t="s">
        <v>547</v>
      </c>
      <c r="D176" t="s">
        <v>548</v>
      </c>
      <c r="E176">
        <v>1</v>
      </c>
      <c r="H176" t="s">
        <v>469</v>
      </c>
      <c r="I176" t="s">
        <v>135</v>
      </c>
      <c r="J176" t="s">
        <v>135</v>
      </c>
      <c r="K176" t="s">
        <v>135</v>
      </c>
      <c r="L176" t="s">
        <v>135</v>
      </c>
      <c r="M176" t="s">
        <v>135</v>
      </c>
      <c r="N176">
        <v>4</v>
      </c>
      <c r="O176" t="s">
        <v>179</v>
      </c>
      <c r="P176">
        <v>4</v>
      </c>
      <c r="Q176" t="s">
        <v>549</v>
      </c>
      <c r="R176">
        <v>0</v>
      </c>
      <c r="S176" t="s">
        <v>218</v>
      </c>
      <c r="U176">
        <v>0</v>
      </c>
      <c r="V176" t="s">
        <v>24</v>
      </c>
      <c r="W176" t="s">
        <v>216</v>
      </c>
    </row>
    <row r="177" spans="1:23" x14ac:dyDescent="0.15">
      <c r="A177">
        <v>637</v>
      </c>
      <c r="B177">
        <v>1</v>
      </c>
      <c r="C177" t="s">
        <v>547</v>
      </c>
      <c r="D177" t="s">
        <v>548</v>
      </c>
      <c r="E177">
        <v>1</v>
      </c>
      <c r="H177" t="s">
        <v>469</v>
      </c>
      <c r="I177" t="s">
        <v>135</v>
      </c>
      <c r="J177" t="s">
        <v>135</v>
      </c>
      <c r="K177" t="s">
        <v>135</v>
      </c>
      <c r="L177" t="s">
        <v>135</v>
      </c>
      <c r="M177" t="s">
        <v>135</v>
      </c>
      <c r="N177">
        <v>4</v>
      </c>
      <c r="O177" t="s">
        <v>179</v>
      </c>
      <c r="P177">
        <v>4</v>
      </c>
      <c r="Q177" t="s">
        <v>549</v>
      </c>
      <c r="R177">
        <v>0</v>
      </c>
      <c r="S177" t="s">
        <v>218</v>
      </c>
      <c r="U177">
        <v>0</v>
      </c>
      <c r="V177" t="s">
        <v>24</v>
      </c>
      <c r="W177" t="s">
        <v>216</v>
      </c>
    </row>
    <row r="178" spans="1:23" x14ac:dyDescent="0.15">
      <c r="A178">
        <v>638</v>
      </c>
      <c r="B178">
        <v>1</v>
      </c>
      <c r="C178" t="s">
        <v>550</v>
      </c>
      <c r="D178" t="s">
        <v>551</v>
      </c>
      <c r="E178">
        <v>1</v>
      </c>
      <c r="H178" t="s">
        <v>469</v>
      </c>
      <c r="I178" t="s">
        <v>135</v>
      </c>
      <c r="J178" t="s">
        <v>135</v>
      </c>
      <c r="K178" t="s">
        <v>135</v>
      </c>
      <c r="L178" t="s">
        <v>135</v>
      </c>
      <c r="M178" t="s">
        <v>135</v>
      </c>
      <c r="N178">
        <v>4</v>
      </c>
      <c r="O178" t="s">
        <v>179</v>
      </c>
      <c r="P178">
        <v>3</v>
      </c>
      <c r="Q178" t="s">
        <v>552</v>
      </c>
      <c r="R178">
        <v>0</v>
      </c>
      <c r="S178" t="s">
        <v>218</v>
      </c>
      <c r="U178">
        <v>0</v>
      </c>
      <c r="V178" t="s">
        <v>24</v>
      </c>
      <c r="W178" t="s">
        <v>216</v>
      </c>
    </row>
    <row r="179" spans="1:23" x14ac:dyDescent="0.15">
      <c r="A179">
        <v>639</v>
      </c>
      <c r="B179">
        <v>1</v>
      </c>
      <c r="C179" t="s">
        <v>550</v>
      </c>
      <c r="D179" t="s">
        <v>551</v>
      </c>
      <c r="E179">
        <v>1</v>
      </c>
      <c r="H179" t="s">
        <v>469</v>
      </c>
      <c r="I179" t="s">
        <v>135</v>
      </c>
      <c r="J179" t="s">
        <v>135</v>
      </c>
      <c r="K179" t="s">
        <v>135</v>
      </c>
      <c r="L179" t="s">
        <v>135</v>
      </c>
      <c r="M179" t="s">
        <v>135</v>
      </c>
      <c r="N179">
        <v>4</v>
      </c>
      <c r="O179" t="s">
        <v>179</v>
      </c>
      <c r="P179">
        <v>3</v>
      </c>
      <c r="Q179" t="s">
        <v>552</v>
      </c>
      <c r="R179">
        <v>0</v>
      </c>
      <c r="S179" t="s">
        <v>218</v>
      </c>
      <c r="U179">
        <v>0</v>
      </c>
      <c r="V179" t="s">
        <v>24</v>
      </c>
      <c r="W179" t="s">
        <v>216</v>
      </c>
    </row>
    <row r="180" spans="1:23" x14ac:dyDescent="0.15">
      <c r="A180">
        <v>640</v>
      </c>
      <c r="B180">
        <v>1</v>
      </c>
      <c r="C180" t="s">
        <v>550</v>
      </c>
      <c r="D180" t="s">
        <v>551</v>
      </c>
      <c r="E180">
        <v>1</v>
      </c>
      <c r="H180" t="s">
        <v>469</v>
      </c>
      <c r="I180" t="s">
        <v>135</v>
      </c>
      <c r="J180" t="s">
        <v>135</v>
      </c>
      <c r="K180" t="s">
        <v>135</v>
      </c>
      <c r="L180" t="s">
        <v>135</v>
      </c>
      <c r="M180" t="s">
        <v>135</v>
      </c>
      <c r="N180">
        <v>4</v>
      </c>
      <c r="O180" t="s">
        <v>179</v>
      </c>
      <c r="P180">
        <v>3</v>
      </c>
      <c r="Q180" t="s">
        <v>552</v>
      </c>
      <c r="R180">
        <v>0</v>
      </c>
      <c r="S180" t="s">
        <v>218</v>
      </c>
      <c r="U180">
        <v>0</v>
      </c>
      <c r="V180" t="s">
        <v>24</v>
      </c>
      <c r="W180" t="s">
        <v>216</v>
      </c>
    </row>
    <row r="181" spans="1:23" x14ac:dyDescent="0.15">
      <c r="A181">
        <v>641</v>
      </c>
      <c r="B181">
        <v>1</v>
      </c>
      <c r="C181" t="s">
        <v>553</v>
      </c>
      <c r="D181" t="s">
        <v>554</v>
      </c>
      <c r="E181">
        <v>1</v>
      </c>
      <c r="H181" t="s">
        <v>469</v>
      </c>
      <c r="I181" t="s">
        <v>135</v>
      </c>
      <c r="J181" t="s">
        <v>135</v>
      </c>
      <c r="K181" t="s">
        <v>135</v>
      </c>
      <c r="L181" t="s">
        <v>135</v>
      </c>
      <c r="M181" t="s">
        <v>135</v>
      </c>
      <c r="N181">
        <v>4</v>
      </c>
      <c r="O181" t="s">
        <v>179</v>
      </c>
      <c r="P181">
        <v>3</v>
      </c>
      <c r="Q181" t="s">
        <v>555</v>
      </c>
      <c r="R181">
        <v>0</v>
      </c>
      <c r="S181" t="s">
        <v>218</v>
      </c>
      <c r="U181">
        <v>0</v>
      </c>
      <c r="V181" t="s">
        <v>24</v>
      </c>
      <c r="W181" t="s">
        <v>216</v>
      </c>
    </row>
    <row r="182" spans="1:23" x14ac:dyDescent="0.15">
      <c r="A182">
        <v>642</v>
      </c>
      <c r="B182">
        <v>1</v>
      </c>
      <c r="C182" t="s">
        <v>553</v>
      </c>
      <c r="D182" t="s">
        <v>554</v>
      </c>
      <c r="E182">
        <v>1</v>
      </c>
      <c r="H182" t="s">
        <v>469</v>
      </c>
      <c r="I182" t="s">
        <v>135</v>
      </c>
      <c r="J182" t="s">
        <v>135</v>
      </c>
      <c r="K182" t="s">
        <v>135</v>
      </c>
      <c r="L182" t="s">
        <v>135</v>
      </c>
      <c r="M182" t="s">
        <v>135</v>
      </c>
      <c r="N182">
        <v>4</v>
      </c>
      <c r="O182" t="s">
        <v>179</v>
      </c>
      <c r="P182">
        <v>3</v>
      </c>
      <c r="Q182" t="s">
        <v>555</v>
      </c>
      <c r="R182">
        <v>0</v>
      </c>
      <c r="S182" t="s">
        <v>218</v>
      </c>
      <c r="U182">
        <v>0</v>
      </c>
      <c r="V182" t="s">
        <v>24</v>
      </c>
      <c r="W182" t="s">
        <v>216</v>
      </c>
    </row>
    <row r="183" spans="1:23" x14ac:dyDescent="0.15">
      <c r="A183">
        <v>643</v>
      </c>
      <c r="B183">
        <v>1</v>
      </c>
      <c r="C183" t="s">
        <v>556</v>
      </c>
      <c r="D183" t="s">
        <v>557</v>
      </c>
      <c r="E183">
        <v>1</v>
      </c>
      <c r="H183" t="s">
        <v>469</v>
      </c>
      <c r="I183" t="s">
        <v>135</v>
      </c>
      <c r="J183" t="s">
        <v>135</v>
      </c>
      <c r="K183" t="s">
        <v>135</v>
      </c>
      <c r="L183" t="s">
        <v>135</v>
      </c>
      <c r="M183" t="s">
        <v>135</v>
      </c>
      <c r="N183">
        <v>4</v>
      </c>
      <c r="O183" t="s">
        <v>179</v>
      </c>
      <c r="P183">
        <v>3</v>
      </c>
      <c r="Q183" t="s">
        <v>221</v>
      </c>
      <c r="R183">
        <v>0</v>
      </c>
      <c r="S183" t="s">
        <v>218</v>
      </c>
      <c r="U183">
        <v>0</v>
      </c>
      <c r="V183" t="s">
        <v>24</v>
      </c>
      <c r="W183" t="s">
        <v>216</v>
      </c>
    </row>
    <row r="184" spans="1:23" x14ac:dyDescent="0.15">
      <c r="A184">
        <v>644</v>
      </c>
      <c r="B184">
        <v>1</v>
      </c>
      <c r="C184" t="s">
        <v>556</v>
      </c>
      <c r="D184" t="s">
        <v>557</v>
      </c>
      <c r="E184">
        <v>1</v>
      </c>
      <c r="H184" t="s">
        <v>469</v>
      </c>
      <c r="I184" t="s">
        <v>135</v>
      </c>
      <c r="J184" t="s">
        <v>135</v>
      </c>
      <c r="K184" t="s">
        <v>135</v>
      </c>
      <c r="L184" t="s">
        <v>135</v>
      </c>
      <c r="M184" t="s">
        <v>135</v>
      </c>
      <c r="N184">
        <v>4</v>
      </c>
      <c r="O184" t="s">
        <v>179</v>
      </c>
      <c r="P184">
        <v>3</v>
      </c>
      <c r="Q184" t="s">
        <v>221</v>
      </c>
      <c r="R184">
        <v>0</v>
      </c>
      <c r="S184" t="s">
        <v>218</v>
      </c>
      <c r="U184">
        <v>0</v>
      </c>
      <c r="V184" t="s">
        <v>24</v>
      </c>
      <c r="W184" t="s">
        <v>216</v>
      </c>
    </row>
    <row r="185" spans="1:23" x14ac:dyDescent="0.15">
      <c r="A185">
        <v>645</v>
      </c>
      <c r="B185">
        <v>1</v>
      </c>
      <c r="C185" t="s">
        <v>556</v>
      </c>
      <c r="D185" t="s">
        <v>557</v>
      </c>
      <c r="E185">
        <v>1</v>
      </c>
      <c r="H185" t="s">
        <v>469</v>
      </c>
      <c r="I185" t="s">
        <v>135</v>
      </c>
      <c r="J185" t="s">
        <v>135</v>
      </c>
      <c r="K185" t="s">
        <v>135</v>
      </c>
      <c r="L185" t="s">
        <v>135</v>
      </c>
      <c r="M185" t="s">
        <v>135</v>
      </c>
      <c r="N185">
        <v>4</v>
      </c>
      <c r="O185" t="s">
        <v>179</v>
      </c>
      <c r="P185">
        <v>3</v>
      </c>
      <c r="Q185" t="s">
        <v>221</v>
      </c>
      <c r="R185">
        <v>0</v>
      </c>
      <c r="S185" t="s">
        <v>218</v>
      </c>
      <c r="U185">
        <v>0</v>
      </c>
      <c r="V185" t="s">
        <v>24</v>
      </c>
      <c r="W185" t="s">
        <v>216</v>
      </c>
    </row>
    <row r="186" spans="1:23" x14ac:dyDescent="0.15">
      <c r="A186">
        <v>646</v>
      </c>
      <c r="B186">
        <v>1</v>
      </c>
      <c r="C186" t="s">
        <v>558</v>
      </c>
      <c r="D186" t="s">
        <v>559</v>
      </c>
      <c r="E186">
        <v>1</v>
      </c>
      <c r="H186" t="s">
        <v>469</v>
      </c>
      <c r="I186" t="s">
        <v>135</v>
      </c>
      <c r="J186" t="s">
        <v>135</v>
      </c>
      <c r="K186" t="s">
        <v>135</v>
      </c>
      <c r="L186" t="s">
        <v>135</v>
      </c>
      <c r="M186" t="s">
        <v>135</v>
      </c>
      <c r="N186">
        <v>4</v>
      </c>
      <c r="O186" t="s">
        <v>179</v>
      </c>
      <c r="P186">
        <v>3</v>
      </c>
      <c r="Q186" t="s">
        <v>560</v>
      </c>
      <c r="R186">
        <v>0</v>
      </c>
      <c r="S186" t="s">
        <v>218</v>
      </c>
      <c r="U186">
        <v>0</v>
      </c>
      <c r="V186" t="s">
        <v>24</v>
      </c>
      <c r="W186" t="s">
        <v>216</v>
      </c>
    </row>
    <row r="187" spans="1:23" x14ac:dyDescent="0.15">
      <c r="A187">
        <v>647</v>
      </c>
      <c r="B187">
        <v>1</v>
      </c>
      <c r="C187" t="s">
        <v>558</v>
      </c>
      <c r="D187" t="s">
        <v>559</v>
      </c>
      <c r="E187">
        <v>1</v>
      </c>
      <c r="H187" t="s">
        <v>469</v>
      </c>
      <c r="I187" t="s">
        <v>135</v>
      </c>
      <c r="J187" t="s">
        <v>135</v>
      </c>
      <c r="K187" t="s">
        <v>135</v>
      </c>
      <c r="L187" t="s">
        <v>135</v>
      </c>
      <c r="M187" t="s">
        <v>135</v>
      </c>
      <c r="N187">
        <v>4</v>
      </c>
      <c r="O187" t="s">
        <v>179</v>
      </c>
      <c r="P187">
        <v>3</v>
      </c>
      <c r="Q187" t="s">
        <v>560</v>
      </c>
      <c r="R187">
        <v>0</v>
      </c>
      <c r="S187" t="s">
        <v>218</v>
      </c>
      <c r="U187">
        <v>0</v>
      </c>
      <c r="V187" t="s">
        <v>24</v>
      </c>
      <c r="W187" t="s">
        <v>216</v>
      </c>
    </row>
    <row r="188" spans="1:23" x14ac:dyDescent="0.15">
      <c r="A188">
        <v>648</v>
      </c>
      <c r="B188">
        <v>1</v>
      </c>
      <c r="C188" t="s">
        <v>558</v>
      </c>
      <c r="D188" t="s">
        <v>559</v>
      </c>
      <c r="E188">
        <v>1</v>
      </c>
      <c r="H188" t="s">
        <v>469</v>
      </c>
      <c r="I188" t="s">
        <v>135</v>
      </c>
      <c r="J188" t="s">
        <v>135</v>
      </c>
      <c r="K188" t="s">
        <v>135</v>
      </c>
      <c r="L188" t="s">
        <v>135</v>
      </c>
      <c r="M188" t="s">
        <v>135</v>
      </c>
      <c r="N188">
        <v>4</v>
      </c>
      <c r="O188" t="s">
        <v>179</v>
      </c>
      <c r="P188">
        <v>3</v>
      </c>
      <c r="Q188" t="s">
        <v>560</v>
      </c>
      <c r="R188">
        <v>0</v>
      </c>
      <c r="S188" t="s">
        <v>218</v>
      </c>
      <c r="U188">
        <v>0</v>
      </c>
      <c r="V188" t="s">
        <v>24</v>
      </c>
      <c r="W188" t="s">
        <v>216</v>
      </c>
    </row>
    <row r="189" spans="1:23" x14ac:dyDescent="0.15">
      <c r="A189">
        <v>649</v>
      </c>
      <c r="B189">
        <v>1</v>
      </c>
      <c r="C189" t="s">
        <v>558</v>
      </c>
      <c r="D189" t="s">
        <v>559</v>
      </c>
      <c r="E189">
        <v>1</v>
      </c>
      <c r="H189" t="s">
        <v>469</v>
      </c>
      <c r="I189" t="s">
        <v>135</v>
      </c>
      <c r="J189" t="s">
        <v>135</v>
      </c>
      <c r="K189" t="s">
        <v>135</v>
      </c>
      <c r="L189" t="s">
        <v>135</v>
      </c>
      <c r="M189" t="s">
        <v>135</v>
      </c>
      <c r="N189">
        <v>4</v>
      </c>
      <c r="O189" t="s">
        <v>179</v>
      </c>
      <c r="P189">
        <v>3</v>
      </c>
      <c r="Q189" t="s">
        <v>560</v>
      </c>
      <c r="R189">
        <v>0</v>
      </c>
      <c r="S189" t="s">
        <v>218</v>
      </c>
      <c r="U189">
        <v>0</v>
      </c>
      <c r="V189" t="s">
        <v>24</v>
      </c>
      <c r="W189" t="s">
        <v>216</v>
      </c>
    </row>
    <row r="190" spans="1:23" x14ac:dyDescent="0.15">
      <c r="A190">
        <v>650</v>
      </c>
      <c r="B190">
        <v>1</v>
      </c>
      <c r="C190" t="s">
        <v>558</v>
      </c>
      <c r="D190" t="s">
        <v>559</v>
      </c>
      <c r="E190">
        <v>1</v>
      </c>
      <c r="H190" t="s">
        <v>469</v>
      </c>
      <c r="I190" t="s">
        <v>135</v>
      </c>
      <c r="J190" t="s">
        <v>135</v>
      </c>
      <c r="K190" t="s">
        <v>135</v>
      </c>
      <c r="L190" t="s">
        <v>135</v>
      </c>
      <c r="M190" t="s">
        <v>135</v>
      </c>
      <c r="N190">
        <v>4</v>
      </c>
      <c r="O190" t="s">
        <v>179</v>
      </c>
      <c r="P190">
        <v>3</v>
      </c>
      <c r="Q190" t="s">
        <v>560</v>
      </c>
      <c r="R190">
        <v>0</v>
      </c>
      <c r="S190" t="s">
        <v>218</v>
      </c>
      <c r="U190">
        <v>0</v>
      </c>
      <c r="V190" t="s">
        <v>24</v>
      </c>
      <c r="W190" t="s">
        <v>216</v>
      </c>
    </row>
    <row r="191" spans="1:23" x14ac:dyDescent="0.15">
      <c r="A191">
        <v>651</v>
      </c>
      <c r="B191">
        <v>1</v>
      </c>
      <c r="C191" t="s">
        <v>561</v>
      </c>
      <c r="D191" t="s">
        <v>562</v>
      </c>
      <c r="E191">
        <v>1</v>
      </c>
      <c r="H191" t="s">
        <v>469</v>
      </c>
      <c r="I191" t="s">
        <v>135</v>
      </c>
      <c r="J191" t="s">
        <v>135</v>
      </c>
      <c r="K191" t="s">
        <v>135</v>
      </c>
      <c r="L191" t="s">
        <v>135</v>
      </c>
      <c r="M191" t="s">
        <v>135</v>
      </c>
      <c r="N191">
        <v>4</v>
      </c>
      <c r="O191" t="s">
        <v>179</v>
      </c>
      <c r="P191">
        <v>2</v>
      </c>
      <c r="Q191" t="s">
        <v>563</v>
      </c>
      <c r="R191">
        <v>0</v>
      </c>
      <c r="S191" t="s">
        <v>218</v>
      </c>
      <c r="U191">
        <v>0</v>
      </c>
      <c r="V191" t="s">
        <v>24</v>
      </c>
      <c r="W191" t="s">
        <v>216</v>
      </c>
    </row>
    <row r="192" spans="1:23" x14ac:dyDescent="0.15">
      <c r="A192">
        <v>652</v>
      </c>
      <c r="B192">
        <v>1</v>
      </c>
      <c r="C192" t="s">
        <v>561</v>
      </c>
      <c r="D192" t="s">
        <v>562</v>
      </c>
      <c r="E192">
        <v>1</v>
      </c>
      <c r="H192" t="s">
        <v>469</v>
      </c>
      <c r="I192" t="s">
        <v>135</v>
      </c>
      <c r="J192" t="s">
        <v>135</v>
      </c>
      <c r="K192" t="s">
        <v>135</v>
      </c>
      <c r="L192" t="s">
        <v>135</v>
      </c>
      <c r="M192" t="s">
        <v>135</v>
      </c>
      <c r="N192">
        <v>4</v>
      </c>
      <c r="O192" t="s">
        <v>179</v>
      </c>
      <c r="P192">
        <v>2</v>
      </c>
      <c r="Q192" t="s">
        <v>563</v>
      </c>
      <c r="R192">
        <v>0</v>
      </c>
      <c r="S192" t="s">
        <v>218</v>
      </c>
      <c r="U192">
        <v>0</v>
      </c>
      <c r="V192" t="s">
        <v>24</v>
      </c>
      <c r="W192" t="s">
        <v>216</v>
      </c>
    </row>
    <row r="193" spans="1:23" x14ac:dyDescent="0.15">
      <c r="A193">
        <v>653</v>
      </c>
      <c r="B193">
        <v>1</v>
      </c>
      <c r="C193" t="s">
        <v>561</v>
      </c>
      <c r="D193" t="s">
        <v>562</v>
      </c>
      <c r="E193">
        <v>1</v>
      </c>
      <c r="H193" t="s">
        <v>469</v>
      </c>
      <c r="I193" t="s">
        <v>135</v>
      </c>
      <c r="J193" t="s">
        <v>135</v>
      </c>
      <c r="K193" t="s">
        <v>135</v>
      </c>
      <c r="L193" t="s">
        <v>135</v>
      </c>
      <c r="M193" t="s">
        <v>135</v>
      </c>
      <c r="N193">
        <v>4</v>
      </c>
      <c r="O193" t="s">
        <v>179</v>
      </c>
      <c r="P193">
        <v>2</v>
      </c>
      <c r="Q193" t="s">
        <v>563</v>
      </c>
      <c r="R193">
        <v>0</v>
      </c>
      <c r="S193" t="s">
        <v>218</v>
      </c>
      <c r="U193">
        <v>0</v>
      </c>
      <c r="V193" t="s">
        <v>24</v>
      </c>
      <c r="W193" t="s">
        <v>216</v>
      </c>
    </row>
    <row r="194" spans="1:23" x14ac:dyDescent="0.15">
      <c r="A194">
        <v>654</v>
      </c>
      <c r="B194">
        <v>1</v>
      </c>
      <c r="C194" t="s">
        <v>564</v>
      </c>
      <c r="D194" t="s">
        <v>565</v>
      </c>
      <c r="E194">
        <v>1</v>
      </c>
      <c r="H194" t="s">
        <v>469</v>
      </c>
      <c r="I194" t="s">
        <v>135</v>
      </c>
      <c r="J194" t="s">
        <v>135</v>
      </c>
      <c r="K194" t="s">
        <v>135</v>
      </c>
      <c r="L194" t="s">
        <v>135</v>
      </c>
      <c r="M194" t="s">
        <v>135</v>
      </c>
      <c r="N194">
        <v>4</v>
      </c>
      <c r="O194" t="s">
        <v>179</v>
      </c>
      <c r="P194">
        <v>1</v>
      </c>
      <c r="Q194" t="s">
        <v>566</v>
      </c>
      <c r="R194">
        <v>0</v>
      </c>
      <c r="S194" t="s">
        <v>218</v>
      </c>
      <c r="U194">
        <v>0</v>
      </c>
      <c r="V194" t="s">
        <v>24</v>
      </c>
      <c r="W194" t="s">
        <v>216</v>
      </c>
    </row>
    <row r="195" spans="1:23" x14ac:dyDescent="0.15">
      <c r="A195">
        <v>655</v>
      </c>
      <c r="B195">
        <v>1</v>
      </c>
      <c r="C195" t="s">
        <v>567</v>
      </c>
      <c r="D195" t="s">
        <v>568</v>
      </c>
      <c r="E195">
        <v>1</v>
      </c>
      <c r="F195">
        <v>0</v>
      </c>
      <c r="G195">
        <v>0</v>
      </c>
      <c r="H195" t="s">
        <v>527</v>
      </c>
      <c r="I195" t="s">
        <v>24</v>
      </c>
      <c r="J195" t="s">
        <v>24</v>
      </c>
      <c r="K195" t="s">
        <v>24</v>
      </c>
      <c r="L195" t="s">
        <v>24</v>
      </c>
      <c r="M195" t="s">
        <v>24</v>
      </c>
      <c r="N195">
        <v>4</v>
      </c>
      <c r="O195" t="s">
        <v>252</v>
      </c>
      <c r="P195">
        <v>0</v>
      </c>
      <c r="Q195" t="s">
        <v>569</v>
      </c>
      <c r="R195">
        <v>0</v>
      </c>
      <c r="S195" t="s">
        <v>24</v>
      </c>
      <c r="T195" t="s">
        <v>24</v>
      </c>
      <c r="U195">
        <v>0</v>
      </c>
      <c r="V195" t="s">
        <v>24</v>
      </c>
      <c r="W195" t="s">
        <v>24</v>
      </c>
    </row>
    <row r="196" spans="1:23" x14ac:dyDescent="0.15">
      <c r="A196">
        <v>656</v>
      </c>
      <c r="B196">
        <v>1</v>
      </c>
      <c r="C196" t="s">
        <v>567</v>
      </c>
      <c r="D196" t="s">
        <v>568</v>
      </c>
      <c r="E196">
        <v>1</v>
      </c>
      <c r="F196">
        <v>0</v>
      </c>
      <c r="G196">
        <v>0</v>
      </c>
      <c r="H196" t="s">
        <v>527</v>
      </c>
      <c r="I196" t="s">
        <v>24</v>
      </c>
      <c r="J196" t="s">
        <v>24</v>
      </c>
      <c r="K196" t="s">
        <v>24</v>
      </c>
      <c r="L196" t="s">
        <v>24</v>
      </c>
      <c r="M196" t="s">
        <v>24</v>
      </c>
      <c r="N196">
        <v>4</v>
      </c>
      <c r="O196" t="s">
        <v>252</v>
      </c>
      <c r="P196">
        <v>0</v>
      </c>
      <c r="Q196" t="s">
        <v>569</v>
      </c>
      <c r="R196">
        <v>0</v>
      </c>
      <c r="S196" t="s">
        <v>24</v>
      </c>
      <c r="T196" t="s">
        <v>24</v>
      </c>
      <c r="U196">
        <v>0</v>
      </c>
      <c r="V196" t="s">
        <v>24</v>
      </c>
      <c r="W196" t="s">
        <v>24</v>
      </c>
    </row>
    <row r="197" spans="1:23" x14ac:dyDescent="0.15">
      <c r="A197">
        <v>657</v>
      </c>
      <c r="B197">
        <v>1</v>
      </c>
      <c r="C197" t="s">
        <v>567</v>
      </c>
      <c r="D197" t="s">
        <v>568</v>
      </c>
      <c r="E197">
        <v>1</v>
      </c>
      <c r="F197">
        <v>0</v>
      </c>
      <c r="G197">
        <v>0</v>
      </c>
      <c r="H197" t="s">
        <v>527</v>
      </c>
      <c r="I197" t="s">
        <v>24</v>
      </c>
      <c r="J197" t="s">
        <v>24</v>
      </c>
      <c r="K197" t="s">
        <v>24</v>
      </c>
      <c r="L197" t="s">
        <v>24</v>
      </c>
      <c r="M197" t="s">
        <v>24</v>
      </c>
      <c r="N197">
        <v>4</v>
      </c>
      <c r="O197" t="s">
        <v>252</v>
      </c>
      <c r="P197">
        <v>0</v>
      </c>
      <c r="Q197" t="s">
        <v>569</v>
      </c>
      <c r="R197">
        <v>0</v>
      </c>
      <c r="S197" t="s">
        <v>24</v>
      </c>
      <c r="T197" t="s">
        <v>24</v>
      </c>
      <c r="U197">
        <v>0</v>
      </c>
      <c r="V197" t="s">
        <v>24</v>
      </c>
      <c r="W197" t="s">
        <v>24</v>
      </c>
    </row>
    <row r="198" spans="1:23" x14ac:dyDescent="0.15">
      <c r="A198">
        <v>658</v>
      </c>
      <c r="B198">
        <v>2</v>
      </c>
      <c r="C198" t="s">
        <v>570</v>
      </c>
      <c r="D198" t="s">
        <v>571</v>
      </c>
      <c r="E198">
        <v>1</v>
      </c>
      <c r="H198" t="s">
        <v>469</v>
      </c>
      <c r="I198" t="s">
        <v>135</v>
      </c>
      <c r="J198" t="s">
        <v>135</v>
      </c>
      <c r="K198" t="s">
        <v>135</v>
      </c>
      <c r="L198" t="s">
        <v>135</v>
      </c>
      <c r="M198" t="s">
        <v>135</v>
      </c>
      <c r="N198">
        <v>4</v>
      </c>
      <c r="O198" t="s">
        <v>177</v>
      </c>
      <c r="P198">
        <v>2</v>
      </c>
      <c r="Q198" t="s">
        <v>260</v>
      </c>
      <c r="R198">
        <v>0</v>
      </c>
      <c r="S198" t="s">
        <v>218</v>
      </c>
      <c r="U198">
        <v>0</v>
      </c>
      <c r="V198" t="s">
        <v>24</v>
      </c>
      <c r="W198" t="s">
        <v>216</v>
      </c>
    </row>
    <row r="199" spans="1:23" x14ac:dyDescent="0.15">
      <c r="A199">
        <v>659</v>
      </c>
      <c r="B199">
        <v>2</v>
      </c>
      <c r="C199" t="s">
        <v>570</v>
      </c>
      <c r="D199" t="s">
        <v>571</v>
      </c>
      <c r="E199">
        <v>1</v>
      </c>
      <c r="H199" t="s">
        <v>469</v>
      </c>
      <c r="I199" t="s">
        <v>135</v>
      </c>
      <c r="J199" t="s">
        <v>135</v>
      </c>
      <c r="K199" t="s">
        <v>135</v>
      </c>
      <c r="L199" t="s">
        <v>135</v>
      </c>
      <c r="M199" t="s">
        <v>135</v>
      </c>
      <c r="N199">
        <v>4</v>
      </c>
      <c r="O199" t="s">
        <v>177</v>
      </c>
      <c r="P199">
        <v>2</v>
      </c>
      <c r="Q199" t="s">
        <v>260</v>
      </c>
      <c r="R199">
        <v>0</v>
      </c>
      <c r="S199" t="s">
        <v>218</v>
      </c>
      <c r="U199">
        <v>0</v>
      </c>
      <c r="V199" t="s">
        <v>24</v>
      </c>
      <c r="W199" t="s">
        <v>216</v>
      </c>
    </row>
    <row r="200" spans="1:23" x14ac:dyDescent="0.15">
      <c r="A200">
        <v>660</v>
      </c>
      <c r="B200">
        <v>2</v>
      </c>
      <c r="C200" t="s">
        <v>572</v>
      </c>
      <c r="D200" t="s">
        <v>573</v>
      </c>
      <c r="E200">
        <v>1</v>
      </c>
      <c r="H200" t="s">
        <v>469</v>
      </c>
      <c r="I200" t="s">
        <v>135</v>
      </c>
      <c r="J200" t="s">
        <v>135</v>
      </c>
      <c r="K200" t="s">
        <v>135</v>
      </c>
      <c r="L200" t="s">
        <v>135</v>
      </c>
      <c r="M200" t="s">
        <v>135</v>
      </c>
      <c r="N200">
        <v>4</v>
      </c>
      <c r="O200" t="s">
        <v>177</v>
      </c>
      <c r="P200">
        <v>1</v>
      </c>
      <c r="Q200" t="s">
        <v>574</v>
      </c>
      <c r="R200">
        <v>0</v>
      </c>
      <c r="S200" t="s">
        <v>218</v>
      </c>
      <c r="U200">
        <v>0</v>
      </c>
      <c r="V200" t="s">
        <v>24</v>
      </c>
      <c r="W200" t="s">
        <v>216</v>
      </c>
    </row>
    <row r="201" spans="1:23" x14ac:dyDescent="0.15">
      <c r="A201">
        <v>661</v>
      </c>
      <c r="B201">
        <v>2</v>
      </c>
      <c r="C201" t="s">
        <v>572</v>
      </c>
      <c r="D201" t="s">
        <v>573</v>
      </c>
      <c r="E201">
        <v>1</v>
      </c>
      <c r="H201" t="s">
        <v>469</v>
      </c>
      <c r="I201" t="s">
        <v>135</v>
      </c>
      <c r="J201" t="s">
        <v>135</v>
      </c>
      <c r="K201" t="s">
        <v>135</v>
      </c>
      <c r="L201" t="s">
        <v>135</v>
      </c>
      <c r="M201" t="s">
        <v>135</v>
      </c>
      <c r="N201">
        <v>4</v>
      </c>
      <c r="O201" t="s">
        <v>177</v>
      </c>
      <c r="P201">
        <v>1</v>
      </c>
      <c r="Q201" t="s">
        <v>574</v>
      </c>
      <c r="R201">
        <v>0</v>
      </c>
      <c r="S201" t="s">
        <v>218</v>
      </c>
      <c r="U201">
        <v>0</v>
      </c>
      <c r="V201" t="s">
        <v>24</v>
      </c>
      <c r="W201" t="s">
        <v>216</v>
      </c>
    </row>
    <row r="202" spans="1:23" x14ac:dyDescent="0.15">
      <c r="A202">
        <v>662</v>
      </c>
      <c r="B202">
        <v>2</v>
      </c>
      <c r="C202" t="s">
        <v>575</v>
      </c>
      <c r="D202" t="s">
        <v>576</v>
      </c>
      <c r="E202">
        <v>1</v>
      </c>
      <c r="H202" t="s">
        <v>469</v>
      </c>
      <c r="I202" t="s">
        <v>135</v>
      </c>
      <c r="J202" t="s">
        <v>135</v>
      </c>
      <c r="K202" t="s">
        <v>135</v>
      </c>
      <c r="L202" t="s">
        <v>135</v>
      </c>
      <c r="M202" t="s">
        <v>135</v>
      </c>
      <c r="N202">
        <v>4</v>
      </c>
      <c r="O202" t="s">
        <v>177</v>
      </c>
      <c r="P202">
        <v>1</v>
      </c>
      <c r="Q202" t="s">
        <v>577</v>
      </c>
      <c r="R202">
        <v>0</v>
      </c>
      <c r="S202" t="s">
        <v>218</v>
      </c>
      <c r="U202">
        <v>0</v>
      </c>
      <c r="V202" t="s">
        <v>24</v>
      </c>
      <c r="W202" t="s">
        <v>216</v>
      </c>
    </row>
    <row r="203" spans="1:23" x14ac:dyDescent="0.15">
      <c r="A203">
        <v>663</v>
      </c>
      <c r="B203">
        <v>2</v>
      </c>
      <c r="C203" t="s">
        <v>575</v>
      </c>
      <c r="D203" t="s">
        <v>576</v>
      </c>
      <c r="E203">
        <v>1</v>
      </c>
      <c r="H203" t="s">
        <v>469</v>
      </c>
      <c r="I203" t="s">
        <v>135</v>
      </c>
      <c r="J203" t="s">
        <v>135</v>
      </c>
      <c r="K203" t="s">
        <v>135</v>
      </c>
      <c r="L203" t="s">
        <v>135</v>
      </c>
      <c r="M203" t="s">
        <v>135</v>
      </c>
      <c r="N203">
        <v>4</v>
      </c>
      <c r="O203" t="s">
        <v>177</v>
      </c>
      <c r="P203">
        <v>1</v>
      </c>
      <c r="Q203" t="s">
        <v>577</v>
      </c>
      <c r="R203">
        <v>0</v>
      </c>
      <c r="S203" t="s">
        <v>218</v>
      </c>
      <c r="U203">
        <v>0</v>
      </c>
      <c r="V203" t="s">
        <v>24</v>
      </c>
      <c r="W203" t="s">
        <v>216</v>
      </c>
    </row>
    <row r="204" spans="1:23" x14ac:dyDescent="0.15">
      <c r="A204">
        <v>664</v>
      </c>
      <c r="B204">
        <v>1</v>
      </c>
      <c r="C204" t="s">
        <v>578</v>
      </c>
      <c r="D204" t="s">
        <v>579</v>
      </c>
      <c r="E204">
        <v>1</v>
      </c>
      <c r="H204" t="s">
        <v>469</v>
      </c>
      <c r="I204" t="s">
        <v>135</v>
      </c>
      <c r="J204" t="s">
        <v>135</v>
      </c>
      <c r="K204" t="s">
        <v>135</v>
      </c>
      <c r="L204" t="s">
        <v>135</v>
      </c>
      <c r="M204" t="s">
        <v>135</v>
      </c>
      <c r="N204">
        <v>4</v>
      </c>
      <c r="O204" t="s">
        <v>178</v>
      </c>
      <c r="P204">
        <v>2</v>
      </c>
      <c r="Q204" t="s">
        <v>580</v>
      </c>
      <c r="R204">
        <v>0</v>
      </c>
      <c r="S204" t="s">
        <v>218</v>
      </c>
      <c r="U204">
        <v>0</v>
      </c>
      <c r="V204" t="s">
        <v>24</v>
      </c>
      <c r="W204" t="s">
        <v>216</v>
      </c>
    </row>
    <row r="205" spans="1:23" x14ac:dyDescent="0.15">
      <c r="A205">
        <v>665</v>
      </c>
      <c r="B205">
        <v>1</v>
      </c>
      <c r="C205" t="s">
        <v>578</v>
      </c>
      <c r="D205" t="s">
        <v>579</v>
      </c>
      <c r="E205">
        <v>1</v>
      </c>
      <c r="H205" t="s">
        <v>469</v>
      </c>
      <c r="I205" t="s">
        <v>135</v>
      </c>
      <c r="J205" t="s">
        <v>135</v>
      </c>
      <c r="K205" t="s">
        <v>135</v>
      </c>
      <c r="L205" t="s">
        <v>135</v>
      </c>
      <c r="M205" t="s">
        <v>135</v>
      </c>
      <c r="N205">
        <v>4</v>
      </c>
      <c r="O205" t="s">
        <v>178</v>
      </c>
      <c r="P205">
        <v>2</v>
      </c>
      <c r="Q205" t="s">
        <v>580</v>
      </c>
      <c r="R205">
        <v>0</v>
      </c>
      <c r="S205" t="s">
        <v>218</v>
      </c>
      <c r="U205">
        <v>0</v>
      </c>
      <c r="V205" t="s">
        <v>24</v>
      </c>
      <c r="W205" t="s">
        <v>216</v>
      </c>
    </row>
    <row r="206" spans="1:23" x14ac:dyDescent="0.15">
      <c r="A206">
        <v>666</v>
      </c>
      <c r="B206">
        <v>1</v>
      </c>
      <c r="C206" t="s">
        <v>581</v>
      </c>
      <c r="D206" t="s">
        <v>582</v>
      </c>
      <c r="E206">
        <v>1</v>
      </c>
      <c r="H206" t="s">
        <v>469</v>
      </c>
      <c r="I206" t="s">
        <v>135</v>
      </c>
      <c r="J206" t="s">
        <v>135</v>
      </c>
      <c r="K206" t="s">
        <v>135</v>
      </c>
      <c r="L206" t="s">
        <v>135</v>
      </c>
      <c r="M206" t="s">
        <v>135</v>
      </c>
      <c r="N206">
        <v>4</v>
      </c>
      <c r="O206" t="s">
        <v>178</v>
      </c>
      <c r="P206">
        <v>1</v>
      </c>
      <c r="Q206" t="s">
        <v>583</v>
      </c>
      <c r="R206">
        <v>0</v>
      </c>
      <c r="S206" t="s">
        <v>218</v>
      </c>
      <c r="U206">
        <v>0</v>
      </c>
      <c r="V206" t="s">
        <v>24</v>
      </c>
      <c r="W206" t="s">
        <v>216</v>
      </c>
    </row>
    <row r="207" spans="1:23" x14ac:dyDescent="0.15">
      <c r="A207">
        <v>667</v>
      </c>
      <c r="B207">
        <v>1</v>
      </c>
      <c r="C207" t="s">
        <v>581</v>
      </c>
      <c r="D207" t="s">
        <v>582</v>
      </c>
      <c r="E207">
        <v>1</v>
      </c>
      <c r="H207" t="s">
        <v>469</v>
      </c>
      <c r="I207" t="s">
        <v>135</v>
      </c>
      <c r="J207" t="s">
        <v>135</v>
      </c>
      <c r="K207" t="s">
        <v>135</v>
      </c>
      <c r="L207" t="s">
        <v>135</v>
      </c>
      <c r="M207" t="s">
        <v>135</v>
      </c>
      <c r="N207">
        <v>4</v>
      </c>
      <c r="O207" t="s">
        <v>178</v>
      </c>
      <c r="P207">
        <v>1</v>
      </c>
      <c r="Q207" t="s">
        <v>583</v>
      </c>
      <c r="R207">
        <v>0</v>
      </c>
      <c r="S207" t="s">
        <v>218</v>
      </c>
      <c r="U207">
        <v>0</v>
      </c>
      <c r="V207" t="s">
        <v>24</v>
      </c>
      <c r="W207" t="s">
        <v>216</v>
      </c>
    </row>
    <row r="208" spans="1:23" x14ac:dyDescent="0.15">
      <c r="A208">
        <v>668</v>
      </c>
      <c r="B208">
        <v>1</v>
      </c>
      <c r="C208" t="s">
        <v>584</v>
      </c>
      <c r="D208" t="s">
        <v>585</v>
      </c>
      <c r="E208">
        <v>1</v>
      </c>
      <c r="H208" t="s">
        <v>469</v>
      </c>
      <c r="I208" t="s">
        <v>135</v>
      </c>
      <c r="J208" t="s">
        <v>135</v>
      </c>
      <c r="K208" t="s">
        <v>135</v>
      </c>
      <c r="L208" t="s">
        <v>135</v>
      </c>
      <c r="M208" t="s">
        <v>135</v>
      </c>
      <c r="N208">
        <v>4</v>
      </c>
      <c r="O208" t="s">
        <v>177</v>
      </c>
      <c r="P208">
        <v>3</v>
      </c>
      <c r="Q208" t="s">
        <v>586</v>
      </c>
      <c r="R208">
        <v>0</v>
      </c>
      <c r="S208" t="s">
        <v>218</v>
      </c>
      <c r="U208">
        <v>0</v>
      </c>
      <c r="V208" t="s">
        <v>24</v>
      </c>
      <c r="W208" t="s">
        <v>216</v>
      </c>
    </row>
    <row r="209" spans="1:23" x14ac:dyDescent="0.15">
      <c r="A209">
        <v>669</v>
      </c>
      <c r="B209">
        <v>1</v>
      </c>
      <c r="C209" t="s">
        <v>584</v>
      </c>
      <c r="D209" t="s">
        <v>585</v>
      </c>
      <c r="E209">
        <v>1</v>
      </c>
      <c r="H209" t="s">
        <v>469</v>
      </c>
      <c r="I209" t="s">
        <v>135</v>
      </c>
      <c r="J209" t="s">
        <v>135</v>
      </c>
      <c r="K209" t="s">
        <v>135</v>
      </c>
      <c r="L209" t="s">
        <v>135</v>
      </c>
      <c r="M209" t="s">
        <v>135</v>
      </c>
      <c r="N209">
        <v>4</v>
      </c>
      <c r="O209" t="s">
        <v>177</v>
      </c>
      <c r="P209">
        <v>3</v>
      </c>
      <c r="Q209" t="s">
        <v>586</v>
      </c>
      <c r="R209">
        <v>0</v>
      </c>
      <c r="S209" t="s">
        <v>218</v>
      </c>
      <c r="U209">
        <v>0</v>
      </c>
      <c r="V209" t="s">
        <v>24</v>
      </c>
      <c r="W209" t="s">
        <v>216</v>
      </c>
    </row>
    <row r="210" spans="1:23" x14ac:dyDescent="0.15">
      <c r="A210">
        <v>670</v>
      </c>
      <c r="B210">
        <v>1</v>
      </c>
      <c r="C210" t="s">
        <v>587</v>
      </c>
      <c r="D210" t="s">
        <v>588</v>
      </c>
      <c r="E210">
        <v>1</v>
      </c>
      <c r="H210" t="s">
        <v>469</v>
      </c>
      <c r="I210" t="s">
        <v>135</v>
      </c>
      <c r="J210" t="s">
        <v>135</v>
      </c>
      <c r="K210" t="s">
        <v>135</v>
      </c>
      <c r="L210" t="s">
        <v>135</v>
      </c>
      <c r="M210" t="s">
        <v>135</v>
      </c>
      <c r="N210">
        <v>4</v>
      </c>
      <c r="O210" t="s">
        <v>177</v>
      </c>
      <c r="P210">
        <v>3</v>
      </c>
      <c r="Q210" t="s">
        <v>589</v>
      </c>
      <c r="R210">
        <v>0</v>
      </c>
      <c r="S210" t="s">
        <v>218</v>
      </c>
      <c r="U210">
        <v>0</v>
      </c>
      <c r="V210" t="s">
        <v>24</v>
      </c>
      <c r="W210" t="s">
        <v>216</v>
      </c>
    </row>
    <row r="211" spans="1:23" x14ac:dyDescent="0.15">
      <c r="A211">
        <v>671</v>
      </c>
      <c r="B211">
        <v>1</v>
      </c>
      <c r="C211" t="s">
        <v>587</v>
      </c>
      <c r="D211" t="s">
        <v>588</v>
      </c>
      <c r="E211">
        <v>1</v>
      </c>
      <c r="H211" t="s">
        <v>469</v>
      </c>
      <c r="I211" t="s">
        <v>135</v>
      </c>
      <c r="J211" t="s">
        <v>135</v>
      </c>
      <c r="K211" t="s">
        <v>135</v>
      </c>
      <c r="L211" t="s">
        <v>135</v>
      </c>
      <c r="M211" t="s">
        <v>135</v>
      </c>
      <c r="N211">
        <v>4</v>
      </c>
      <c r="O211" t="s">
        <v>177</v>
      </c>
      <c r="P211">
        <v>3</v>
      </c>
      <c r="Q211" t="s">
        <v>589</v>
      </c>
      <c r="R211">
        <v>0</v>
      </c>
      <c r="S211" t="s">
        <v>218</v>
      </c>
      <c r="U211">
        <v>0</v>
      </c>
      <c r="V211" t="s">
        <v>24</v>
      </c>
      <c r="W211" t="s">
        <v>216</v>
      </c>
    </row>
    <row r="212" spans="1:23" x14ac:dyDescent="0.15">
      <c r="A212">
        <v>672</v>
      </c>
      <c r="B212">
        <v>1</v>
      </c>
      <c r="C212" t="s">
        <v>590</v>
      </c>
      <c r="D212" t="s">
        <v>591</v>
      </c>
      <c r="E212">
        <v>1</v>
      </c>
      <c r="H212" t="s">
        <v>469</v>
      </c>
      <c r="I212" t="s">
        <v>135</v>
      </c>
      <c r="J212" t="s">
        <v>135</v>
      </c>
      <c r="K212" t="s">
        <v>135</v>
      </c>
      <c r="L212" t="s">
        <v>135</v>
      </c>
      <c r="M212" t="s">
        <v>135</v>
      </c>
      <c r="N212">
        <v>4</v>
      </c>
      <c r="O212" t="s">
        <v>177</v>
      </c>
      <c r="P212">
        <v>2</v>
      </c>
      <c r="Q212" t="s">
        <v>592</v>
      </c>
      <c r="R212">
        <v>0</v>
      </c>
      <c r="S212" t="s">
        <v>218</v>
      </c>
      <c r="U212">
        <v>0</v>
      </c>
      <c r="V212" t="s">
        <v>24</v>
      </c>
      <c r="W212" t="s">
        <v>216</v>
      </c>
    </row>
    <row r="213" spans="1:23" x14ac:dyDescent="0.15">
      <c r="A213">
        <v>673</v>
      </c>
      <c r="B213">
        <v>1</v>
      </c>
      <c r="C213" t="s">
        <v>590</v>
      </c>
      <c r="D213" t="s">
        <v>591</v>
      </c>
      <c r="E213">
        <v>1</v>
      </c>
      <c r="H213" t="s">
        <v>469</v>
      </c>
      <c r="I213" t="s">
        <v>135</v>
      </c>
      <c r="J213" t="s">
        <v>135</v>
      </c>
      <c r="K213" t="s">
        <v>135</v>
      </c>
      <c r="L213" t="s">
        <v>135</v>
      </c>
      <c r="M213" t="s">
        <v>135</v>
      </c>
      <c r="N213">
        <v>4</v>
      </c>
      <c r="O213" t="s">
        <v>177</v>
      </c>
      <c r="P213">
        <v>2</v>
      </c>
      <c r="Q213" t="s">
        <v>592</v>
      </c>
      <c r="R213">
        <v>0</v>
      </c>
      <c r="S213" t="s">
        <v>218</v>
      </c>
      <c r="U213">
        <v>0</v>
      </c>
      <c r="V213" t="s">
        <v>24</v>
      </c>
      <c r="W213" t="s">
        <v>216</v>
      </c>
    </row>
    <row r="214" spans="1:23" x14ac:dyDescent="0.15">
      <c r="A214">
        <v>674</v>
      </c>
      <c r="B214">
        <v>1</v>
      </c>
      <c r="C214" t="s">
        <v>593</v>
      </c>
      <c r="D214" t="s">
        <v>594</v>
      </c>
      <c r="E214">
        <v>1</v>
      </c>
      <c r="H214" t="s">
        <v>469</v>
      </c>
      <c r="I214" t="s">
        <v>135</v>
      </c>
      <c r="J214" t="s">
        <v>135</v>
      </c>
      <c r="K214" t="s">
        <v>135</v>
      </c>
      <c r="L214" t="s">
        <v>135</v>
      </c>
      <c r="M214" t="s">
        <v>135</v>
      </c>
      <c r="N214">
        <v>4</v>
      </c>
      <c r="O214" t="s">
        <v>177</v>
      </c>
      <c r="P214">
        <v>1</v>
      </c>
      <c r="Q214" t="s">
        <v>595</v>
      </c>
      <c r="R214">
        <v>0</v>
      </c>
      <c r="S214" t="s">
        <v>218</v>
      </c>
      <c r="U214">
        <v>0</v>
      </c>
      <c r="V214" t="s">
        <v>24</v>
      </c>
      <c r="W214" t="s">
        <v>216</v>
      </c>
    </row>
    <row r="215" spans="1:23" x14ac:dyDescent="0.15">
      <c r="A215">
        <v>675</v>
      </c>
      <c r="B215">
        <v>1</v>
      </c>
      <c r="C215" t="s">
        <v>593</v>
      </c>
      <c r="D215" t="s">
        <v>594</v>
      </c>
      <c r="E215">
        <v>1</v>
      </c>
      <c r="H215" t="s">
        <v>469</v>
      </c>
      <c r="I215" t="s">
        <v>135</v>
      </c>
      <c r="J215" t="s">
        <v>135</v>
      </c>
      <c r="K215" t="s">
        <v>135</v>
      </c>
      <c r="L215" t="s">
        <v>135</v>
      </c>
      <c r="M215" t="s">
        <v>135</v>
      </c>
      <c r="N215">
        <v>4</v>
      </c>
      <c r="O215" t="s">
        <v>177</v>
      </c>
      <c r="P215">
        <v>1</v>
      </c>
      <c r="Q215" t="s">
        <v>595</v>
      </c>
      <c r="R215">
        <v>0</v>
      </c>
      <c r="S215" t="s">
        <v>218</v>
      </c>
      <c r="U215">
        <v>0</v>
      </c>
      <c r="V215" t="s">
        <v>24</v>
      </c>
      <c r="W215" t="s">
        <v>216</v>
      </c>
    </row>
    <row r="216" spans="1:23" x14ac:dyDescent="0.15">
      <c r="A216">
        <v>676</v>
      </c>
      <c r="B216">
        <v>1</v>
      </c>
      <c r="C216" t="s">
        <v>596</v>
      </c>
      <c r="D216" t="s">
        <v>597</v>
      </c>
      <c r="E216">
        <v>1</v>
      </c>
      <c r="H216" t="s">
        <v>469</v>
      </c>
      <c r="I216" t="s">
        <v>135</v>
      </c>
      <c r="J216" t="s">
        <v>135</v>
      </c>
      <c r="K216" t="s">
        <v>135</v>
      </c>
      <c r="L216" t="s">
        <v>135</v>
      </c>
      <c r="M216" t="s">
        <v>135</v>
      </c>
      <c r="N216">
        <v>4</v>
      </c>
      <c r="O216" t="s">
        <v>177</v>
      </c>
      <c r="P216">
        <v>1</v>
      </c>
      <c r="Q216" t="s">
        <v>598</v>
      </c>
      <c r="R216">
        <v>0</v>
      </c>
      <c r="S216" t="s">
        <v>218</v>
      </c>
      <c r="U216">
        <v>0</v>
      </c>
      <c r="V216" t="s">
        <v>24</v>
      </c>
      <c r="W216" t="s">
        <v>216</v>
      </c>
    </row>
    <row r="217" spans="1:23" x14ac:dyDescent="0.15">
      <c r="A217">
        <v>677</v>
      </c>
      <c r="B217">
        <v>1</v>
      </c>
      <c r="C217" t="s">
        <v>596</v>
      </c>
      <c r="D217" t="s">
        <v>597</v>
      </c>
      <c r="E217">
        <v>1</v>
      </c>
      <c r="H217" t="s">
        <v>469</v>
      </c>
      <c r="I217" t="s">
        <v>135</v>
      </c>
      <c r="J217" t="s">
        <v>135</v>
      </c>
      <c r="K217" t="s">
        <v>135</v>
      </c>
      <c r="L217" t="s">
        <v>135</v>
      </c>
      <c r="M217" t="s">
        <v>135</v>
      </c>
      <c r="N217">
        <v>4</v>
      </c>
      <c r="O217" t="s">
        <v>177</v>
      </c>
      <c r="P217">
        <v>1</v>
      </c>
      <c r="Q217" t="s">
        <v>598</v>
      </c>
      <c r="R217">
        <v>0</v>
      </c>
      <c r="S217" t="s">
        <v>218</v>
      </c>
      <c r="U217">
        <v>0</v>
      </c>
      <c r="V217" t="s">
        <v>24</v>
      </c>
      <c r="W217" t="s">
        <v>216</v>
      </c>
    </row>
    <row r="218" spans="1:23" x14ac:dyDescent="0.15">
      <c r="A218">
        <v>678</v>
      </c>
      <c r="B218">
        <v>1</v>
      </c>
      <c r="C218" t="s">
        <v>599</v>
      </c>
      <c r="D218" t="s">
        <v>600</v>
      </c>
      <c r="E218">
        <v>1</v>
      </c>
      <c r="H218" t="s">
        <v>469</v>
      </c>
      <c r="I218" t="s">
        <v>135</v>
      </c>
      <c r="J218" t="s">
        <v>135</v>
      </c>
      <c r="K218" t="s">
        <v>135</v>
      </c>
      <c r="L218" t="s">
        <v>135</v>
      </c>
      <c r="M218" t="s">
        <v>135</v>
      </c>
      <c r="N218">
        <v>4</v>
      </c>
      <c r="O218" t="s">
        <v>177</v>
      </c>
      <c r="P218">
        <v>3</v>
      </c>
      <c r="Q218" t="s">
        <v>601</v>
      </c>
      <c r="R218">
        <v>0</v>
      </c>
      <c r="S218" t="s">
        <v>218</v>
      </c>
      <c r="U218">
        <v>0</v>
      </c>
      <c r="V218" t="s">
        <v>24</v>
      </c>
      <c r="W218" t="s">
        <v>216</v>
      </c>
    </row>
    <row r="219" spans="1:23" x14ac:dyDescent="0.15">
      <c r="A219">
        <v>679</v>
      </c>
      <c r="B219">
        <v>1</v>
      </c>
      <c r="C219" t="s">
        <v>599</v>
      </c>
      <c r="D219" t="s">
        <v>600</v>
      </c>
      <c r="E219">
        <v>1</v>
      </c>
      <c r="H219" t="s">
        <v>469</v>
      </c>
      <c r="I219" t="s">
        <v>135</v>
      </c>
      <c r="J219" t="s">
        <v>135</v>
      </c>
      <c r="K219" t="s">
        <v>135</v>
      </c>
      <c r="L219" t="s">
        <v>135</v>
      </c>
      <c r="M219" t="s">
        <v>135</v>
      </c>
      <c r="N219">
        <v>4</v>
      </c>
      <c r="O219" t="s">
        <v>177</v>
      </c>
      <c r="P219">
        <v>3</v>
      </c>
      <c r="Q219" t="s">
        <v>601</v>
      </c>
      <c r="R219">
        <v>0</v>
      </c>
      <c r="S219" t="s">
        <v>218</v>
      </c>
      <c r="U219">
        <v>0</v>
      </c>
      <c r="V219" t="s">
        <v>24</v>
      </c>
      <c r="W219" t="s">
        <v>216</v>
      </c>
    </row>
    <row r="220" spans="1:23" x14ac:dyDescent="0.15">
      <c r="A220">
        <v>680</v>
      </c>
      <c r="B220">
        <v>1</v>
      </c>
      <c r="C220" t="s">
        <v>602</v>
      </c>
      <c r="D220" t="s">
        <v>603</v>
      </c>
      <c r="E220">
        <v>3</v>
      </c>
      <c r="H220" t="s">
        <v>604</v>
      </c>
      <c r="I220" t="s">
        <v>135</v>
      </c>
      <c r="J220" t="s">
        <v>135</v>
      </c>
      <c r="K220" t="s">
        <v>135</v>
      </c>
      <c r="L220" t="s">
        <v>135</v>
      </c>
      <c r="M220" t="s">
        <v>135</v>
      </c>
      <c r="N220">
        <v>4</v>
      </c>
      <c r="O220" t="s">
        <v>179</v>
      </c>
      <c r="P220">
        <v>4</v>
      </c>
      <c r="Q220" t="s">
        <v>605</v>
      </c>
      <c r="R220">
        <v>0</v>
      </c>
      <c r="S220" t="s">
        <v>218</v>
      </c>
      <c r="U220">
        <v>0</v>
      </c>
      <c r="V220" t="s">
        <v>24</v>
      </c>
      <c r="W220" t="s">
        <v>216</v>
      </c>
    </row>
    <row r="221" spans="1:23" x14ac:dyDescent="0.15">
      <c r="A221">
        <v>681</v>
      </c>
      <c r="B221">
        <v>1</v>
      </c>
      <c r="C221" t="s">
        <v>602</v>
      </c>
      <c r="D221" t="s">
        <v>603</v>
      </c>
      <c r="E221">
        <v>3</v>
      </c>
      <c r="H221" t="s">
        <v>604</v>
      </c>
      <c r="I221" t="s">
        <v>135</v>
      </c>
      <c r="J221" t="s">
        <v>135</v>
      </c>
      <c r="K221" t="s">
        <v>135</v>
      </c>
      <c r="L221" t="s">
        <v>135</v>
      </c>
      <c r="M221" t="s">
        <v>135</v>
      </c>
      <c r="N221">
        <v>4</v>
      </c>
      <c r="O221" t="s">
        <v>179</v>
      </c>
      <c r="P221">
        <v>4</v>
      </c>
      <c r="Q221" t="s">
        <v>605</v>
      </c>
      <c r="R221">
        <v>0</v>
      </c>
      <c r="S221" t="s">
        <v>218</v>
      </c>
      <c r="U221">
        <v>0</v>
      </c>
      <c r="V221" t="s">
        <v>24</v>
      </c>
      <c r="W221" t="s">
        <v>216</v>
      </c>
    </row>
    <row r="222" spans="1:23" x14ac:dyDescent="0.15">
      <c r="A222">
        <v>682</v>
      </c>
      <c r="B222">
        <v>1</v>
      </c>
      <c r="C222" t="s">
        <v>606</v>
      </c>
      <c r="D222" t="s">
        <v>607</v>
      </c>
      <c r="E222">
        <v>3</v>
      </c>
      <c r="H222" t="s">
        <v>604</v>
      </c>
      <c r="I222" t="s">
        <v>135</v>
      </c>
      <c r="J222" t="s">
        <v>135</v>
      </c>
      <c r="K222" t="s">
        <v>135</v>
      </c>
      <c r="L222" t="s">
        <v>135</v>
      </c>
      <c r="M222" t="s">
        <v>135</v>
      </c>
      <c r="N222">
        <v>4</v>
      </c>
      <c r="O222" t="s">
        <v>179</v>
      </c>
      <c r="P222">
        <v>4</v>
      </c>
      <c r="Q222" t="s">
        <v>608</v>
      </c>
      <c r="R222">
        <v>0</v>
      </c>
      <c r="S222" t="s">
        <v>218</v>
      </c>
      <c r="U222">
        <v>0</v>
      </c>
      <c r="V222" t="s">
        <v>24</v>
      </c>
      <c r="W222" t="s">
        <v>216</v>
      </c>
    </row>
    <row r="223" spans="1:23" x14ac:dyDescent="0.15">
      <c r="A223">
        <v>683</v>
      </c>
      <c r="B223">
        <v>1</v>
      </c>
      <c r="C223" t="s">
        <v>606</v>
      </c>
      <c r="D223" t="s">
        <v>607</v>
      </c>
      <c r="E223">
        <v>3</v>
      </c>
      <c r="H223" t="s">
        <v>604</v>
      </c>
      <c r="I223" t="s">
        <v>135</v>
      </c>
      <c r="J223" t="s">
        <v>135</v>
      </c>
      <c r="K223" t="s">
        <v>135</v>
      </c>
      <c r="L223" t="s">
        <v>135</v>
      </c>
      <c r="M223" t="s">
        <v>135</v>
      </c>
      <c r="N223">
        <v>4</v>
      </c>
      <c r="O223" t="s">
        <v>179</v>
      </c>
      <c r="P223">
        <v>4</v>
      </c>
      <c r="Q223" t="s">
        <v>608</v>
      </c>
      <c r="R223">
        <v>0</v>
      </c>
      <c r="S223" t="s">
        <v>218</v>
      </c>
      <c r="U223">
        <v>0</v>
      </c>
      <c r="V223" t="s">
        <v>24</v>
      </c>
      <c r="W223" t="s">
        <v>216</v>
      </c>
    </row>
    <row r="224" spans="1:23" x14ac:dyDescent="0.15">
      <c r="A224">
        <v>684</v>
      </c>
      <c r="B224">
        <v>1</v>
      </c>
      <c r="C224" t="s">
        <v>606</v>
      </c>
      <c r="D224" t="s">
        <v>607</v>
      </c>
      <c r="E224">
        <v>3</v>
      </c>
      <c r="H224" t="s">
        <v>604</v>
      </c>
      <c r="I224" t="s">
        <v>135</v>
      </c>
      <c r="J224" t="s">
        <v>135</v>
      </c>
      <c r="K224" t="s">
        <v>135</v>
      </c>
      <c r="L224" t="s">
        <v>135</v>
      </c>
      <c r="M224" t="s">
        <v>135</v>
      </c>
      <c r="N224">
        <v>4</v>
      </c>
      <c r="O224" t="s">
        <v>179</v>
      </c>
      <c r="P224">
        <v>4</v>
      </c>
      <c r="Q224" t="s">
        <v>608</v>
      </c>
      <c r="R224">
        <v>0</v>
      </c>
      <c r="S224" t="s">
        <v>218</v>
      </c>
      <c r="U224">
        <v>0</v>
      </c>
      <c r="V224" t="s">
        <v>24</v>
      </c>
      <c r="W224" t="s">
        <v>216</v>
      </c>
    </row>
    <row r="225" spans="1:23" x14ac:dyDescent="0.15">
      <c r="A225">
        <v>685</v>
      </c>
      <c r="B225">
        <v>1</v>
      </c>
      <c r="C225" t="s">
        <v>606</v>
      </c>
      <c r="D225" t="s">
        <v>607</v>
      </c>
      <c r="E225">
        <v>3</v>
      </c>
      <c r="H225" t="s">
        <v>604</v>
      </c>
      <c r="I225" t="s">
        <v>135</v>
      </c>
      <c r="J225" t="s">
        <v>135</v>
      </c>
      <c r="K225" t="s">
        <v>135</v>
      </c>
      <c r="L225" t="s">
        <v>135</v>
      </c>
      <c r="M225" t="s">
        <v>135</v>
      </c>
      <c r="N225">
        <v>4</v>
      </c>
      <c r="O225" t="s">
        <v>179</v>
      </c>
      <c r="P225">
        <v>4</v>
      </c>
      <c r="Q225" t="s">
        <v>608</v>
      </c>
      <c r="R225">
        <v>0</v>
      </c>
      <c r="S225" t="s">
        <v>218</v>
      </c>
      <c r="U225">
        <v>0</v>
      </c>
      <c r="V225" t="s">
        <v>24</v>
      </c>
      <c r="W225" t="s">
        <v>216</v>
      </c>
    </row>
    <row r="226" spans="1:23" x14ac:dyDescent="0.15">
      <c r="A226">
        <v>686</v>
      </c>
      <c r="B226">
        <v>1</v>
      </c>
      <c r="C226" t="s">
        <v>609</v>
      </c>
      <c r="D226" t="s">
        <v>610</v>
      </c>
      <c r="E226">
        <v>3</v>
      </c>
      <c r="H226" t="s">
        <v>604</v>
      </c>
      <c r="I226" t="s">
        <v>135</v>
      </c>
      <c r="J226" t="s">
        <v>135</v>
      </c>
      <c r="K226" t="s">
        <v>135</v>
      </c>
      <c r="L226" t="s">
        <v>135</v>
      </c>
      <c r="M226" t="s">
        <v>135</v>
      </c>
      <c r="N226">
        <v>4</v>
      </c>
      <c r="O226" t="s">
        <v>177</v>
      </c>
      <c r="P226">
        <v>2</v>
      </c>
      <c r="Q226" t="s">
        <v>611</v>
      </c>
      <c r="R226">
        <v>0</v>
      </c>
      <c r="S226" t="s">
        <v>218</v>
      </c>
      <c r="U226">
        <v>0</v>
      </c>
      <c r="V226" t="s">
        <v>24</v>
      </c>
      <c r="W226" t="s">
        <v>216</v>
      </c>
    </row>
    <row r="227" spans="1:23" x14ac:dyDescent="0.15">
      <c r="A227">
        <v>687</v>
      </c>
      <c r="B227">
        <v>1</v>
      </c>
      <c r="C227" t="s">
        <v>609</v>
      </c>
      <c r="D227" t="s">
        <v>610</v>
      </c>
      <c r="E227">
        <v>3</v>
      </c>
      <c r="H227" t="s">
        <v>604</v>
      </c>
      <c r="I227" t="s">
        <v>135</v>
      </c>
      <c r="J227" t="s">
        <v>135</v>
      </c>
      <c r="K227" t="s">
        <v>135</v>
      </c>
      <c r="L227" t="s">
        <v>135</v>
      </c>
      <c r="M227" t="s">
        <v>135</v>
      </c>
      <c r="N227">
        <v>4</v>
      </c>
      <c r="O227" t="s">
        <v>177</v>
      </c>
      <c r="P227">
        <v>2</v>
      </c>
      <c r="Q227" t="s">
        <v>611</v>
      </c>
      <c r="R227">
        <v>0</v>
      </c>
      <c r="S227" t="s">
        <v>218</v>
      </c>
      <c r="U227">
        <v>0</v>
      </c>
      <c r="V227" t="s">
        <v>24</v>
      </c>
      <c r="W227" t="s">
        <v>216</v>
      </c>
    </row>
    <row r="228" spans="1:23" x14ac:dyDescent="0.15">
      <c r="A228">
        <v>688</v>
      </c>
      <c r="B228">
        <v>1</v>
      </c>
      <c r="C228" t="s">
        <v>609</v>
      </c>
      <c r="D228" t="s">
        <v>610</v>
      </c>
      <c r="E228">
        <v>3</v>
      </c>
      <c r="H228" t="s">
        <v>604</v>
      </c>
      <c r="I228" t="s">
        <v>135</v>
      </c>
      <c r="J228" t="s">
        <v>135</v>
      </c>
      <c r="K228" t="s">
        <v>135</v>
      </c>
      <c r="L228" t="s">
        <v>135</v>
      </c>
      <c r="M228" t="s">
        <v>135</v>
      </c>
      <c r="N228">
        <v>4</v>
      </c>
      <c r="O228" t="s">
        <v>177</v>
      </c>
      <c r="P228">
        <v>2</v>
      </c>
      <c r="Q228" t="s">
        <v>611</v>
      </c>
      <c r="R228">
        <v>0</v>
      </c>
      <c r="S228" t="s">
        <v>218</v>
      </c>
      <c r="U228">
        <v>0</v>
      </c>
      <c r="V228" t="s">
        <v>24</v>
      </c>
      <c r="W228" t="s">
        <v>216</v>
      </c>
    </row>
    <row r="229" spans="1:23" x14ac:dyDescent="0.15">
      <c r="A229">
        <v>689</v>
      </c>
      <c r="B229">
        <v>1</v>
      </c>
      <c r="C229" t="s">
        <v>609</v>
      </c>
      <c r="D229" t="s">
        <v>610</v>
      </c>
      <c r="E229">
        <v>3</v>
      </c>
      <c r="H229" t="s">
        <v>604</v>
      </c>
      <c r="I229" t="s">
        <v>135</v>
      </c>
      <c r="J229" t="s">
        <v>135</v>
      </c>
      <c r="K229" t="s">
        <v>135</v>
      </c>
      <c r="L229" t="s">
        <v>135</v>
      </c>
      <c r="M229" t="s">
        <v>135</v>
      </c>
      <c r="N229">
        <v>4</v>
      </c>
      <c r="O229" t="s">
        <v>177</v>
      </c>
      <c r="P229">
        <v>2</v>
      </c>
      <c r="Q229" t="s">
        <v>611</v>
      </c>
      <c r="R229">
        <v>0</v>
      </c>
      <c r="S229" t="s">
        <v>218</v>
      </c>
      <c r="U229">
        <v>0</v>
      </c>
      <c r="V229" t="s">
        <v>24</v>
      </c>
      <c r="W229" t="s">
        <v>216</v>
      </c>
    </row>
    <row r="230" spans="1:23" x14ac:dyDescent="0.15">
      <c r="A230">
        <v>690</v>
      </c>
      <c r="B230">
        <v>1</v>
      </c>
      <c r="C230" t="s">
        <v>612</v>
      </c>
      <c r="D230" t="s">
        <v>613</v>
      </c>
      <c r="E230">
        <v>3</v>
      </c>
      <c r="H230" t="s">
        <v>604</v>
      </c>
      <c r="I230" t="s">
        <v>135</v>
      </c>
      <c r="J230" t="s">
        <v>135</v>
      </c>
      <c r="K230" t="s">
        <v>135</v>
      </c>
      <c r="L230" t="s">
        <v>135</v>
      </c>
      <c r="M230" t="s">
        <v>135</v>
      </c>
      <c r="N230">
        <v>4</v>
      </c>
      <c r="O230" t="s">
        <v>177</v>
      </c>
      <c r="P230">
        <v>2</v>
      </c>
      <c r="Q230" t="s">
        <v>614</v>
      </c>
      <c r="R230">
        <v>0</v>
      </c>
      <c r="S230" t="s">
        <v>218</v>
      </c>
      <c r="U230">
        <v>0</v>
      </c>
      <c r="V230" t="s">
        <v>24</v>
      </c>
      <c r="W230" t="s">
        <v>216</v>
      </c>
    </row>
    <row r="231" spans="1:23" x14ac:dyDescent="0.15">
      <c r="A231">
        <v>691</v>
      </c>
      <c r="B231">
        <v>1</v>
      </c>
      <c r="C231" t="s">
        <v>612</v>
      </c>
      <c r="D231" t="s">
        <v>613</v>
      </c>
      <c r="E231">
        <v>3</v>
      </c>
      <c r="H231" t="s">
        <v>604</v>
      </c>
      <c r="I231" t="s">
        <v>135</v>
      </c>
      <c r="J231" t="s">
        <v>135</v>
      </c>
      <c r="K231" t="s">
        <v>135</v>
      </c>
      <c r="L231" t="s">
        <v>135</v>
      </c>
      <c r="M231" t="s">
        <v>135</v>
      </c>
      <c r="N231">
        <v>4</v>
      </c>
      <c r="O231" t="s">
        <v>177</v>
      </c>
      <c r="P231">
        <v>2</v>
      </c>
      <c r="Q231" t="s">
        <v>614</v>
      </c>
      <c r="R231">
        <v>0</v>
      </c>
      <c r="S231" t="s">
        <v>218</v>
      </c>
      <c r="U231">
        <v>0</v>
      </c>
      <c r="V231" t="s">
        <v>24</v>
      </c>
      <c r="W231" t="s">
        <v>216</v>
      </c>
    </row>
    <row r="232" spans="1:23" x14ac:dyDescent="0.15">
      <c r="A232">
        <v>692</v>
      </c>
      <c r="B232">
        <v>1</v>
      </c>
      <c r="C232" t="s">
        <v>612</v>
      </c>
      <c r="D232" t="s">
        <v>613</v>
      </c>
      <c r="E232">
        <v>3</v>
      </c>
      <c r="H232" t="s">
        <v>604</v>
      </c>
      <c r="I232" t="s">
        <v>135</v>
      </c>
      <c r="J232" t="s">
        <v>135</v>
      </c>
      <c r="K232" t="s">
        <v>135</v>
      </c>
      <c r="L232" t="s">
        <v>135</v>
      </c>
      <c r="M232" t="s">
        <v>135</v>
      </c>
      <c r="N232">
        <v>4</v>
      </c>
      <c r="O232" t="s">
        <v>177</v>
      </c>
      <c r="P232">
        <v>2</v>
      </c>
      <c r="Q232" t="s">
        <v>614</v>
      </c>
      <c r="R232">
        <v>0</v>
      </c>
      <c r="S232" t="s">
        <v>218</v>
      </c>
      <c r="U232">
        <v>0</v>
      </c>
      <c r="V232" t="s">
        <v>24</v>
      </c>
      <c r="W232" t="s">
        <v>216</v>
      </c>
    </row>
    <row r="233" spans="1:23" x14ac:dyDescent="0.15">
      <c r="A233">
        <v>693</v>
      </c>
      <c r="B233">
        <v>1</v>
      </c>
      <c r="C233" t="s">
        <v>615</v>
      </c>
      <c r="D233" t="s">
        <v>616</v>
      </c>
      <c r="E233">
        <v>3</v>
      </c>
      <c r="H233" t="s">
        <v>604</v>
      </c>
      <c r="I233" t="s">
        <v>135</v>
      </c>
      <c r="J233" t="s">
        <v>135</v>
      </c>
      <c r="K233" t="s">
        <v>135</v>
      </c>
      <c r="L233" t="s">
        <v>135</v>
      </c>
      <c r="M233" t="s">
        <v>135</v>
      </c>
      <c r="N233">
        <v>4</v>
      </c>
      <c r="O233" t="s">
        <v>177</v>
      </c>
      <c r="P233">
        <v>2</v>
      </c>
      <c r="Q233" t="s">
        <v>617</v>
      </c>
      <c r="R233">
        <v>0</v>
      </c>
      <c r="S233" t="s">
        <v>218</v>
      </c>
      <c r="U233">
        <v>0</v>
      </c>
      <c r="V233" t="s">
        <v>24</v>
      </c>
      <c r="W233" t="s">
        <v>216</v>
      </c>
    </row>
    <row r="234" spans="1:23" x14ac:dyDescent="0.15">
      <c r="A234">
        <v>694</v>
      </c>
      <c r="B234">
        <v>1</v>
      </c>
      <c r="C234" t="s">
        <v>615</v>
      </c>
      <c r="D234" t="s">
        <v>616</v>
      </c>
      <c r="E234">
        <v>3</v>
      </c>
      <c r="H234" t="s">
        <v>604</v>
      </c>
      <c r="I234" t="s">
        <v>135</v>
      </c>
      <c r="J234" t="s">
        <v>135</v>
      </c>
      <c r="K234" t="s">
        <v>135</v>
      </c>
      <c r="L234" t="s">
        <v>135</v>
      </c>
      <c r="M234" t="s">
        <v>135</v>
      </c>
      <c r="N234">
        <v>4</v>
      </c>
      <c r="O234" t="s">
        <v>177</v>
      </c>
      <c r="P234">
        <v>2</v>
      </c>
      <c r="Q234" t="s">
        <v>617</v>
      </c>
      <c r="R234">
        <v>0</v>
      </c>
      <c r="S234" t="s">
        <v>218</v>
      </c>
      <c r="U234">
        <v>0</v>
      </c>
      <c r="V234" t="s">
        <v>24</v>
      </c>
      <c r="W234" t="s">
        <v>216</v>
      </c>
    </row>
    <row r="235" spans="1:23" x14ac:dyDescent="0.15">
      <c r="A235">
        <v>695</v>
      </c>
      <c r="B235">
        <v>1</v>
      </c>
      <c r="C235" t="s">
        <v>615</v>
      </c>
      <c r="D235" t="s">
        <v>616</v>
      </c>
      <c r="E235">
        <v>3</v>
      </c>
      <c r="H235" t="s">
        <v>604</v>
      </c>
      <c r="I235" t="s">
        <v>135</v>
      </c>
      <c r="J235" t="s">
        <v>135</v>
      </c>
      <c r="K235" t="s">
        <v>135</v>
      </c>
      <c r="L235" t="s">
        <v>135</v>
      </c>
      <c r="M235" t="s">
        <v>135</v>
      </c>
      <c r="N235">
        <v>4</v>
      </c>
      <c r="O235" t="s">
        <v>177</v>
      </c>
      <c r="P235">
        <v>2</v>
      </c>
      <c r="Q235" t="s">
        <v>617</v>
      </c>
      <c r="R235">
        <v>0</v>
      </c>
      <c r="S235" t="s">
        <v>218</v>
      </c>
      <c r="U235">
        <v>0</v>
      </c>
      <c r="V235" t="s">
        <v>24</v>
      </c>
      <c r="W235" t="s">
        <v>216</v>
      </c>
    </row>
    <row r="236" spans="1:23" x14ac:dyDescent="0.15">
      <c r="A236">
        <v>696</v>
      </c>
      <c r="B236">
        <v>1</v>
      </c>
      <c r="C236" t="s">
        <v>618</v>
      </c>
      <c r="D236" t="s">
        <v>619</v>
      </c>
      <c r="E236">
        <v>3</v>
      </c>
      <c r="H236" t="s">
        <v>604</v>
      </c>
      <c r="I236" t="s">
        <v>135</v>
      </c>
      <c r="J236" t="s">
        <v>135</v>
      </c>
      <c r="K236" t="s">
        <v>135</v>
      </c>
      <c r="L236" t="s">
        <v>135</v>
      </c>
      <c r="M236" t="s">
        <v>135</v>
      </c>
      <c r="N236">
        <v>4</v>
      </c>
      <c r="O236" t="s">
        <v>177</v>
      </c>
      <c r="P236">
        <v>1</v>
      </c>
      <c r="Q236" t="s">
        <v>251</v>
      </c>
      <c r="R236">
        <v>0</v>
      </c>
      <c r="S236" t="s">
        <v>218</v>
      </c>
      <c r="U236">
        <v>0</v>
      </c>
      <c r="V236" t="s">
        <v>24</v>
      </c>
      <c r="W236" t="s">
        <v>216</v>
      </c>
    </row>
    <row r="237" spans="1:23" x14ac:dyDescent="0.15">
      <c r="A237">
        <v>697</v>
      </c>
      <c r="B237">
        <v>1</v>
      </c>
      <c r="C237" t="s">
        <v>618</v>
      </c>
      <c r="D237" t="s">
        <v>619</v>
      </c>
      <c r="E237">
        <v>3</v>
      </c>
      <c r="H237" t="s">
        <v>604</v>
      </c>
      <c r="I237" t="s">
        <v>135</v>
      </c>
      <c r="J237" t="s">
        <v>135</v>
      </c>
      <c r="K237" t="s">
        <v>135</v>
      </c>
      <c r="L237" t="s">
        <v>135</v>
      </c>
      <c r="M237" t="s">
        <v>135</v>
      </c>
      <c r="N237">
        <v>4</v>
      </c>
      <c r="O237" t="s">
        <v>177</v>
      </c>
      <c r="P237">
        <v>1</v>
      </c>
      <c r="Q237" t="s">
        <v>251</v>
      </c>
      <c r="R237">
        <v>0</v>
      </c>
      <c r="S237" t="s">
        <v>218</v>
      </c>
      <c r="U237">
        <v>0</v>
      </c>
      <c r="V237" t="s">
        <v>24</v>
      </c>
      <c r="W237" t="s">
        <v>216</v>
      </c>
    </row>
    <row r="238" spans="1:23" x14ac:dyDescent="0.15">
      <c r="A238">
        <v>698</v>
      </c>
      <c r="B238">
        <v>1</v>
      </c>
      <c r="C238" t="s">
        <v>618</v>
      </c>
      <c r="D238" t="s">
        <v>619</v>
      </c>
      <c r="E238">
        <v>3</v>
      </c>
      <c r="H238" t="s">
        <v>604</v>
      </c>
      <c r="I238" t="s">
        <v>135</v>
      </c>
      <c r="J238" t="s">
        <v>135</v>
      </c>
      <c r="K238" t="s">
        <v>135</v>
      </c>
      <c r="L238" t="s">
        <v>135</v>
      </c>
      <c r="M238" t="s">
        <v>135</v>
      </c>
      <c r="N238">
        <v>4</v>
      </c>
      <c r="O238" t="s">
        <v>177</v>
      </c>
      <c r="P238">
        <v>1</v>
      </c>
      <c r="Q238" t="s">
        <v>251</v>
      </c>
      <c r="R238">
        <v>0</v>
      </c>
      <c r="S238" t="s">
        <v>218</v>
      </c>
      <c r="U238">
        <v>0</v>
      </c>
      <c r="V238" t="s">
        <v>24</v>
      </c>
      <c r="W238" t="s">
        <v>216</v>
      </c>
    </row>
    <row r="239" spans="1:23" x14ac:dyDescent="0.15">
      <c r="A239">
        <v>699</v>
      </c>
      <c r="B239">
        <v>1</v>
      </c>
      <c r="C239" t="s">
        <v>620</v>
      </c>
      <c r="D239" t="s">
        <v>621</v>
      </c>
      <c r="E239">
        <v>3</v>
      </c>
      <c r="H239" t="s">
        <v>604</v>
      </c>
      <c r="I239" t="s">
        <v>135</v>
      </c>
      <c r="J239" t="s">
        <v>135</v>
      </c>
      <c r="K239" t="s">
        <v>135</v>
      </c>
      <c r="L239" t="s">
        <v>135</v>
      </c>
      <c r="M239" t="s">
        <v>135</v>
      </c>
      <c r="N239">
        <v>4</v>
      </c>
      <c r="O239" t="s">
        <v>177</v>
      </c>
      <c r="P239">
        <v>1</v>
      </c>
      <c r="Q239" t="s">
        <v>622</v>
      </c>
      <c r="R239">
        <v>0</v>
      </c>
      <c r="S239" t="s">
        <v>218</v>
      </c>
      <c r="U239">
        <v>0</v>
      </c>
      <c r="V239" t="s">
        <v>24</v>
      </c>
      <c r="W239" t="s">
        <v>216</v>
      </c>
    </row>
    <row r="240" spans="1:23" x14ac:dyDescent="0.15">
      <c r="A240">
        <v>700</v>
      </c>
      <c r="B240">
        <v>1</v>
      </c>
      <c r="C240" t="s">
        <v>620</v>
      </c>
      <c r="D240" t="s">
        <v>621</v>
      </c>
      <c r="E240">
        <v>3</v>
      </c>
      <c r="H240" t="s">
        <v>604</v>
      </c>
      <c r="I240" t="s">
        <v>135</v>
      </c>
      <c r="J240" t="s">
        <v>135</v>
      </c>
      <c r="K240" t="s">
        <v>135</v>
      </c>
      <c r="L240" t="s">
        <v>135</v>
      </c>
      <c r="M240" t="s">
        <v>135</v>
      </c>
      <c r="N240">
        <v>4</v>
      </c>
      <c r="O240" t="s">
        <v>177</v>
      </c>
      <c r="P240">
        <v>1</v>
      </c>
      <c r="Q240" t="s">
        <v>622</v>
      </c>
      <c r="R240">
        <v>0</v>
      </c>
      <c r="S240" t="s">
        <v>218</v>
      </c>
      <c r="U240">
        <v>0</v>
      </c>
      <c r="V240" t="s">
        <v>24</v>
      </c>
      <c r="W240" t="s">
        <v>216</v>
      </c>
    </row>
    <row r="241" spans="1:23" x14ac:dyDescent="0.15">
      <c r="A241">
        <v>701</v>
      </c>
      <c r="B241">
        <v>1</v>
      </c>
      <c r="C241" t="s">
        <v>620</v>
      </c>
      <c r="D241" t="s">
        <v>621</v>
      </c>
      <c r="E241">
        <v>3</v>
      </c>
      <c r="H241" t="s">
        <v>604</v>
      </c>
      <c r="I241" t="s">
        <v>135</v>
      </c>
      <c r="J241" t="s">
        <v>135</v>
      </c>
      <c r="K241" t="s">
        <v>135</v>
      </c>
      <c r="L241" t="s">
        <v>135</v>
      </c>
      <c r="M241" t="s">
        <v>135</v>
      </c>
      <c r="N241">
        <v>4</v>
      </c>
      <c r="O241" t="s">
        <v>177</v>
      </c>
      <c r="P241">
        <v>1</v>
      </c>
      <c r="Q241" t="s">
        <v>622</v>
      </c>
      <c r="R241">
        <v>0</v>
      </c>
      <c r="S241" t="s">
        <v>218</v>
      </c>
      <c r="U241">
        <v>0</v>
      </c>
      <c r="V241" t="s">
        <v>24</v>
      </c>
      <c r="W241" t="s">
        <v>216</v>
      </c>
    </row>
    <row r="242" spans="1:23" x14ac:dyDescent="0.15">
      <c r="A242">
        <v>702</v>
      </c>
      <c r="B242">
        <v>2</v>
      </c>
      <c r="C242" t="s">
        <v>623</v>
      </c>
      <c r="D242" t="s">
        <v>624</v>
      </c>
      <c r="E242">
        <v>3</v>
      </c>
      <c r="H242" t="s">
        <v>604</v>
      </c>
      <c r="I242" t="s">
        <v>135</v>
      </c>
      <c r="J242" t="s">
        <v>135</v>
      </c>
      <c r="K242" t="s">
        <v>135</v>
      </c>
      <c r="L242" t="s">
        <v>135</v>
      </c>
      <c r="M242" t="s">
        <v>135</v>
      </c>
      <c r="N242">
        <v>4</v>
      </c>
      <c r="O242" t="s">
        <v>177</v>
      </c>
      <c r="P242">
        <v>2</v>
      </c>
      <c r="Q242" t="s">
        <v>625</v>
      </c>
      <c r="R242">
        <v>0</v>
      </c>
      <c r="S242" t="s">
        <v>218</v>
      </c>
      <c r="U242">
        <v>0</v>
      </c>
      <c r="V242" t="s">
        <v>24</v>
      </c>
      <c r="W242" t="s">
        <v>216</v>
      </c>
    </row>
    <row r="243" spans="1:23" x14ac:dyDescent="0.15">
      <c r="A243">
        <v>703</v>
      </c>
      <c r="B243">
        <v>2</v>
      </c>
      <c r="C243" t="s">
        <v>623</v>
      </c>
      <c r="D243" t="s">
        <v>624</v>
      </c>
      <c r="E243">
        <v>3</v>
      </c>
      <c r="H243" t="s">
        <v>604</v>
      </c>
      <c r="I243" t="s">
        <v>135</v>
      </c>
      <c r="J243" t="s">
        <v>135</v>
      </c>
      <c r="K243" t="s">
        <v>135</v>
      </c>
      <c r="L243" t="s">
        <v>135</v>
      </c>
      <c r="M243" t="s">
        <v>135</v>
      </c>
      <c r="N243">
        <v>4</v>
      </c>
      <c r="O243" t="s">
        <v>177</v>
      </c>
      <c r="P243">
        <v>2</v>
      </c>
      <c r="Q243" t="s">
        <v>625</v>
      </c>
      <c r="R243">
        <v>0</v>
      </c>
      <c r="S243" t="s">
        <v>218</v>
      </c>
      <c r="U243">
        <v>0</v>
      </c>
      <c r="V243" t="s">
        <v>24</v>
      </c>
      <c r="W243" t="s">
        <v>216</v>
      </c>
    </row>
    <row r="244" spans="1:23" x14ac:dyDescent="0.15">
      <c r="A244">
        <v>704</v>
      </c>
      <c r="B244">
        <v>2</v>
      </c>
      <c r="C244" t="s">
        <v>623</v>
      </c>
      <c r="D244" t="s">
        <v>624</v>
      </c>
      <c r="E244">
        <v>3</v>
      </c>
      <c r="H244" t="s">
        <v>604</v>
      </c>
      <c r="I244" t="s">
        <v>135</v>
      </c>
      <c r="J244" t="s">
        <v>135</v>
      </c>
      <c r="K244" t="s">
        <v>135</v>
      </c>
      <c r="L244" t="s">
        <v>135</v>
      </c>
      <c r="M244" t="s">
        <v>135</v>
      </c>
      <c r="N244">
        <v>4</v>
      </c>
      <c r="O244" t="s">
        <v>177</v>
      </c>
      <c r="P244">
        <v>2</v>
      </c>
      <c r="Q244" t="s">
        <v>625</v>
      </c>
      <c r="R244">
        <v>0</v>
      </c>
      <c r="S244" t="s">
        <v>218</v>
      </c>
      <c r="U244">
        <v>0</v>
      </c>
      <c r="V244" t="s">
        <v>24</v>
      </c>
      <c r="W244" t="s">
        <v>216</v>
      </c>
    </row>
    <row r="245" spans="1:23" x14ac:dyDescent="0.15">
      <c r="A245">
        <v>705</v>
      </c>
      <c r="B245">
        <v>2</v>
      </c>
      <c r="C245" t="s">
        <v>626</v>
      </c>
      <c r="D245" t="s">
        <v>627</v>
      </c>
      <c r="E245">
        <v>3</v>
      </c>
      <c r="H245" t="s">
        <v>604</v>
      </c>
      <c r="I245" t="s">
        <v>135</v>
      </c>
      <c r="J245" t="s">
        <v>135</v>
      </c>
      <c r="K245" t="s">
        <v>135</v>
      </c>
      <c r="L245" t="s">
        <v>135</v>
      </c>
      <c r="M245" t="s">
        <v>135</v>
      </c>
      <c r="N245">
        <v>4</v>
      </c>
      <c r="O245" t="s">
        <v>177</v>
      </c>
      <c r="P245">
        <v>2</v>
      </c>
      <c r="Q245" t="s">
        <v>628</v>
      </c>
      <c r="R245">
        <v>0</v>
      </c>
      <c r="S245" t="s">
        <v>218</v>
      </c>
      <c r="U245">
        <v>0</v>
      </c>
      <c r="V245" t="s">
        <v>24</v>
      </c>
      <c r="W245" t="s">
        <v>216</v>
      </c>
    </row>
    <row r="246" spans="1:23" x14ac:dyDescent="0.15">
      <c r="A246">
        <v>706</v>
      </c>
      <c r="B246">
        <v>2</v>
      </c>
      <c r="C246" t="s">
        <v>626</v>
      </c>
      <c r="D246" t="s">
        <v>627</v>
      </c>
      <c r="E246">
        <v>3</v>
      </c>
      <c r="H246" t="s">
        <v>604</v>
      </c>
      <c r="I246" t="s">
        <v>135</v>
      </c>
      <c r="J246" t="s">
        <v>135</v>
      </c>
      <c r="K246" t="s">
        <v>135</v>
      </c>
      <c r="L246" t="s">
        <v>135</v>
      </c>
      <c r="M246" t="s">
        <v>135</v>
      </c>
      <c r="N246">
        <v>4</v>
      </c>
      <c r="O246" t="s">
        <v>177</v>
      </c>
      <c r="P246">
        <v>2</v>
      </c>
      <c r="Q246" t="s">
        <v>628</v>
      </c>
      <c r="R246">
        <v>0</v>
      </c>
      <c r="S246" t="s">
        <v>218</v>
      </c>
      <c r="U246">
        <v>0</v>
      </c>
      <c r="V246" t="s">
        <v>24</v>
      </c>
      <c r="W246" t="s">
        <v>216</v>
      </c>
    </row>
    <row r="247" spans="1:23" x14ac:dyDescent="0.15">
      <c r="A247">
        <v>707</v>
      </c>
      <c r="B247">
        <v>1</v>
      </c>
      <c r="C247" t="s">
        <v>629</v>
      </c>
      <c r="D247" t="s">
        <v>630</v>
      </c>
      <c r="E247">
        <v>2</v>
      </c>
      <c r="H247" t="s">
        <v>631</v>
      </c>
      <c r="I247" t="s">
        <v>135</v>
      </c>
      <c r="J247" t="s">
        <v>135</v>
      </c>
      <c r="K247" t="s">
        <v>135</v>
      </c>
      <c r="L247" t="s">
        <v>135</v>
      </c>
      <c r="M247" t="s">
        <v>135</v>
      </c>
      <c r="N247">
        <v>4</v>
      </c>
      <c r="O247" t="s">
        <v>179</v>
      </c>
      <c r="P247">
        <v>6</v>
      </c>
      <c r="Q247" t="s">
        <v>632</v>
      </c>
      <c r="R247">
        <v>0</v>
      </c>
      <c r="S247" t="s">
        <v>218</v>
      </c>
      <c r="U247">
        <v>0</v>
      </c>
      <c r="V247" t="s">
        <v>24</v>
      </c>
      <c r="W247" t="s">
        <v>216</v>
      </c>
    </row>
    <row r="248" spans="1:23" x14ac:dyDescent="0.15">
      <c r="A248">
        <v>708</v>
      </c>
      <c r="B248">
        <v>1</v>
      </c>
      <c r="C248" t="s">
        <v>629</v>
      </c>
      <c r="D248" t="s">
        <v>630</v>
      </c>
      <c r="E248">
        <v>2</v>
      </c>
      <c r="H248" t="s">
        <v>631</v>
      </c>
      <c r="I248" t="s">
        <v>135</v>
      </c>
      <c r="J248" t="s">
        <v>135</v>
      </c>
      <c r="K248" t="s">
        <v>135</v>
      </c>
      <c r="L248" t="s">
        <v>135</v>
      </c>
      <c r="M248" t="s">
        <v>135</v>
      </c>
      <c r="N248">
        <v>4</v>
      </c>
      <c r="O248" t="s">
        <v>179</v>
      </c>
      <c r="P248">
        <v>6</v>
      </c>
      <c r="Q248" t="s">
        <v>632</v>
      </c>
      <c r="R248">
        <v>0</v>
      </c>
      <c r="S248" t="s">
        <v>218</v>
      </c>
      <c r="U248">
        <v>0</v>
      </c>
      <c r="V248" t="s">
        <v>24</v>
      </c>
      <c r="W248" t="s">
        <v>216</v>
      </c>
    </row>
    <row r="249" spans="1:23" x14ac:dyDescent="0.15">
      <c r="A249">
        <v>709</v>
      </c>
      <c r="B249">
        <v>1</v>
      </c>
      <c r="C249" t="s">
        <v>629</v>
      </c>
      <c r="D249" t="s">
        <v>630</v>
      </c>
      <c r="E249">
        <v>2</v>
      </c>
      <c r="H249" t="s">
        <v>631</v>
      </c>
      <c r="I249" t="s">
        <v>135</v>
      </c>
      <c r="J249" t="s">
        <v>135</v>
      </c>
      <c r="K249" t="s">
        <v>135</v>
      </c>
      <c r="L249" t="s">
        <v>135</v>
      </c>
      <c r="M249" t="s">
        <v>135</v>
      </c>
      <c r="N249">
        <v>4</v>
      </c>
      <c r="O249" t="s">
        <v>179</v>
      </c>
      <c r="P249">
        <v>6</v>
      </c>
      <c r="Q249" t="s">
        <v>632</v>
      </c>
      <c r="R249">
        <v>0</v>
      </c>
      <c r="S249" t="s">
        <v>218</v>
      </c>
      <c r="U249">
        <v>0</v>
      </c>
      <c r="V249" t="s">
        <v>24</v>
      </c>
      <c r="W249" t="s">
        <v>216</v>
      </c>
    </row>
    <row r="250" spans="1:23" x14ac:dyDescent="0.15">
      <c r="A250">
        <v>710</v>
      </c>
      <c r="B250">
        <v>1</v>
      </c>
      <c r="C250" t="s">
        <v>633</v>
      </c>
      <c r="D250" t="s">
        <v>634</v>
      </c>
      <c r="E250">
        <v>2</v>
      </c>
      <c r="H250" t="s">
        <v>631</v>
      </c>
      <c r="I250" t="s">
        <v>135</v>
      </c>
      <c r="J250" t="s">
        <v>135</v>
      </c>
      <c r="K250" t="s">
        <v>135</v>
      </c>
      <c r="L250" t="s">
        <v>135</v>
      </c>
      <c r="M250" t="s">
        <v>135</v>
      </c>
      <c r="N250">
        <v>4</v>
      </c>
      <c r="O250" t="s">
        <v>179</v>
      </c>
      <c r="P250">
        <v>6</v>
      </c>
      <c r="Q250" t="s">
        <v>635</v>
      </c>
      <c r="R250">
        <v>0</v>
      </c>
      <c r="S250" t="s">
        <v>218</v>
      </c>
      <c r="U250">
        <v>0</v>
      </c>
      <c r="V250" t="s">
        <v>24</v>
      </c>
      <c r="W250" t="s">
        <v>216</v>
      </c>
    </row>
    <row r="251" spans="1:23" x14ac:dyDescent="0.15">
      <c r="A251">
        <v>711</v>
      </c>
      <c r="B251">
        <v>1</v>
      </c>
      <c r="C251" t="s">
        <v>633</v>
      </c>
      <c r="D251" t="s">
        <v>634</v>
      </c>
      <c r="E251">
        <v>2</v>
      </c>
      <c r="H251" t="s">
        <v>631</v>
      </c>
      <c r="I251" t="s">
        <v>135</v>
      </c>
      <c r="J251" t="s">
        <v>135</v>
      </c>
      <c r="K251" t="s">
        <v>135</v>
      </c>
      <c r="L251" t="s">
        <v>135</v>
      </c>
      <c r="M251" t="s">
        <v>135</v>
      </c>
      <c r="N251">
        <v>4</v>
      </c>
      <c r="O251" t="s">
        <v>179</v>
      </c>
      <c r="P251">
        <v>6</v>
      </c>
      <c r="Q251" t="s">
        <v>635</v>
      </c>
      <c r="R251">
        <v>0</v>
      </c>
      <c r="S251" t="s">
        <v>218</v>
      </c>
      <c r="U251">
        <v>0</v>
      </c>
      <c r="V251" t="s">
        <v>24</v>
      </c>
      <c r="W251" t="s">
        <v>216</v>
      </c>
    </row>
    <row r="252" spans="1:23" x14ac:dyDescent="0.15">
      <c r="A252">
        <v>712</v>
      </c>
      <c r="B252">
        <v>1</v>
      </c>
      <c r="C252" t="s">
        <v>636</v>
      </c>
      <c r="D252" t="s">
        <v>637</v>
      </c>
      <c r="E252">
        <v>2</v>
      </c>
      <c r="H252" t="s">
        <v>631</v>
      </c>
      <c r="I252" t="s">
        <v>135</v>
      </c>
      <c r="J252" t="s">
        <v>135</v>
      </c>
      <c r="K252" t="s">
        <v>135</v>
      </c>
      <c r="L252" t="s">
        <v>135</v>
      </c>
      <c r="M252" t="s">
        <v>135</v>
      </c>
      <c r="N252">
        <v>4</v>
      </c>
      <c r="O252" t="s">
        <v>179</v>
      </c>
      <c r="P252">
        <v>6</v>
      </c>
      <c r="Q252" t="s">
        <v>638</v>
      </c>
      <c r="R252">
        <v>0</v>
      </c>
      <c r="S252" t="s">
        <v>218</v>
      </c>
      <c r="U252">
        <v>0</v>
      </c>
      <c r="V252" t="s">
        <v>24</v>
      </c>
      <c r="W252" t="s">
        <v>216</v>
      </c>
    </row>
    <row r="253" spans="1:23" x14ac:dyDescent="0.15">
      <c r="A253">
        <v>713</v>
      </c>
      <c r="B253">
        <v>1</v>
      </c>
      <c r="C253" t="s">
        <v>636</v>
      </c>
      <c r="D253" t="s">
        <v>637</v>
      </c>
      <c r="E253">
        <v>2</v>
      </c>
      <c r="H253" t="s">
        <v>631</v>
      </c>
      <c r="I253" t="s">
        <v>135</v>
      </c>
      <c r="J253" t="s">
        <v>135</v>
      </c>
      <c r="K253" t="s">
        <v>135</v>
      </c>
      <c r="L253" t="s">
        <v>135</v>
      </c>
      <c r="M253" t="s">
        <v>135</v>
      </c>
      <c r="N253">
        <v>4</v>
      </c>
      <c r="O253" t="s">
        <v>179</v>
      </c>
      <c r="P253">
        <v>6</v>
      </c>
      <c r="Q253" t="s">
        <v>638</v>
      </c>
      <c r="R253">
        <v>0</v>
      </c>
      <c r="S253" t="s">
        <v>218</v>
      </c>
      <c r="U253">
        <v>0</v>
      </c>
      <c r="V253" t="s">
        <v>24</v>
      </c>
      <c r="W253" t="s">
        <v>216</v>
      </c>
    </row>
    <row r="254" spans="1:23" x14ac:dyDescent="0.15">
      <c r="A254">
        <v>714</v>
      </c>
      <c r="B254">
        <v>1</v>
      </c>
      <c r="C254" t="s">
        <v>636</v>
      </c>
      <c r="D254" t="s">
        <v>637</v>
      </c>
      <c r="E254">
        <v>2</v>
      </c>
      <c r="H254" t="s">
        <v>631</v>
      </c>
      <c r="I254" t="s">
        <v>135</v>
      </c>
      <c r="J254" t="s">
        <v>135</v>
      </c>
      <c r="K254" t="s">
        <v>135</v>
      </c>
      <c r="L254" t="s">
        <v>135</v>
      </c>
      <c r="M254" t="s">
        <v>135</v>
      </c>
      <c r="N254">
        <v>4</v>
      </c>
      <c r="O254" t="s">
        <v>179</v>
      </c>
      <c r="P254">
        <v>6</v>
      </c>
      <c r="Q254" t="s">
        <v>638</v>
      </c>
      <c r="R254">
        <v>0</v>
      </c>
      <c r="S254" t="s">
        <v>218</v>
      </c>
      <c r="U254">
        <v>0</v>
      </c>
      <c r="V254" t="s">
        <v>24</v>
      </c>
      <c r="W254" t="s">
        <v>216</v>
      </c>
    </row>
    <row r="255" spans="1:23" x14ac:dyDescent="0.15">
      <c r="A255">
        <v>715</v>
      </c>
      <c r="B255">
        <v>1</v>
      </c>
      <c r="C255" t="s">
        <v>639</v>
      </c>
      <c r="D255" t="s">
        <v>640</v>
      </c>
      <c r="E255">
        <v>2</v>
      </c>
      <c r="H255" t="s">
        <v>631</v>
      </c>
      <c r="I255" t="s">
        <v>135</v>
      </c>
      <c r="J255" t="s">
        <v>135</v>
      </c>
      <c r="K255" t="s">
        <v>135</v>
      </c>
      <c r="L255" t="s">
        <v>135</v>
      </c>
      <c r="M255" t="s">
        <v>135</v>
      </c>
      <c r="N255">
        <v>4</v>
      </c>
      <c r="O255" t="s">
        <v>179</v>
      </c>
      <c r="P255">
        <v>5</v>
      </c>
      <c r="Q255" t="s">
        <v>641</v>
      </c>
      <c r="R255">
        <v>0</v>
      </c>
      <c r="S255" t="s">
        <v>218</v>
      </c>
      <c r="U255">
        <v>0</v>
      </c>
      <c r="V255" t="s">
        <v>24</v>
      </c>
      <c r="W255" t="s">
        <v>216</v>
      </c>
    </row>
    <row r="256" spans="1:23" x14ac:dyDescent="0.15">
      <c r="A256">
        <v>716</v>
      </c>
      <c r="B256">
        <v>1</v>
      </c>
      <c r="C256" t="s">
        <v>639</v>
      </c>
      <c r="D256" t="s">
        <v>640</v>
      </c>
      <c r="E256">
        <v>2</v>
      </c>
      <c r="H256" t="s">
        <v>631</v>
      </c>
      <c r="I256" t="s">
        <v>135</v>
      </c>
      <c r="J256" t="s">
        <v>135</v>
      </c>
      <c r="K256" t="s">
        <v>135</v>
      </c>
      <c r="L256" t="s">
        <v>135</v>
      </c>
      <c r="M256" t="s">
        <v>135</v>
      </c>
      <c r="N256">
        <v>4</v>
      </c>
      <c r="O256" t="s">
        <v>179</v>
      </c>
      <c r="P256">
        <v>5</v>
      </c>
      <c r="Q256" t="s">
        <v>641</v>
      </c>
      <c r="R256">
        <v>0</v>
      </c>
      <c r="S256" t="s">
        <v>218</v>
      </c>
      <c r="U256">
        <v>0</v>
      </c>
      <c r="V256" t="s">
        <v>24</v>
      </c>
      <c r="W256" t="s">
        <v>216</v>
      </c>
    </row>
    <row r="257" spans="1:23" x14ac:dyDescent="0.15">
      <c r="A257">
        <v>717</v>
      </c>
      <c r="B257">
        <v>1</v>
      </c>
      <c r="C257" t="s">
        <v>639</v>
      </c>
      <c r="D257" t="s">
        <v>640</v>
      </c>
      <c r="E257">
        <v>2</v>
      </c>
      <c r="H257" t="s">
        <v>631</v>
      </c>
      <c r="I257" t="s">
        <v>135</v>
      </c>
      <c r="J257" t="s">
        <v>135</v>
      </c>
      <c r="K257" t="s">
        <v>135</v>
      </c>
      <c r="L257" t="s">
        <v>135</v>
      </c>
      <c r="M257" t="s">
        <v>135</v>
      </c>
      <c r="N257">
        <v>4</v>
      </c>
      <c r="O257" t="s">
        <v>179</v>
      </c>
      <c r="P257">
        <v>5</v>
      </c>
      <c r="Q257" t="s">
        <v>641</v>
      </c>
      <c r="R257">
        <v>0</v>
      </c>
      <c r="S257" t="s">
        <v>218</v>
      </c>
      <c r="U257">
        <v>0</v>
      </c>
      <c r="V257" t="s">
        <v>24</v>
      </c>
      <c r="W257" t="s">
        <v>216</v>
      </c>
    </row>
    <row r="258" spans="1:23" x14ac:dyDescent="0.15">
      <c r="A258">
        <v>718</v>
      </c>
      <c r="B258">
        <v>1</v>
      </c>
      <c r="C258" t="s">
        <v>642</v>
      </c>
      <c r="D258" t="s">
        <v>643</v>
      </c>
      <c r="E258">
        <v>2</v>
      </c>
      <c r="H258" t="s">
        <v>631</v>
      </c>
      <c r="I258" t="s">
        <v>135</v>
      </c>
      <c r="J258" t="s">
        <v>135</v>
      </c>
      <c r="K258" t="s">
        <v>135</v>
      </c>
      <c r="L258" t="s">
        <v>135</v>
      </c>
      <c r="M258" t="s">
        <v>135</v>
      </c>
      <c r="N258">
        <v>4</v>
      </c>
      <c r="O258" t="s">
        <v>179</v>
      </c>
      <c r="P258">
        <v>5</v>
      </c>
      <c r="Q258" t="s">
        <v>644</v>
      </c>
      <c r="R258">
        <v>0</v>
      </c>
      <c r="S258" t="s">
        <v>218</v>
      </c>
      <c r="U258">
        <v>0</v>
      </c>
      <c r="V258" t="s">
        <v>24</v>
      </c>
      <c r="W258" t="s">
        <v>216</v>
      </c>
    </row>
    <row r="259" spans="1:23" x14ac:dyDescent="0.15">
      <c r="A259">
        <v>719</v>
      </c>
      <c r="B259">
        <v>1</v>
      </c>
      <c r="C259" t="s">
        <v>642</v>
      </c>
      <c r="D259" t="s">
        <v>643</v>
      </c>
      <c r="E259">
        <v>2</v>
      </c>
      <c r="H259" t="s">
        <v>631</v>
      </c>
      <c r="I259" t="s">
        <v>135</v>
      </c>
      <c r="J259" t="s">
        <v>135</v>
      </c>
      <c r="K259" t="s">
        <v>135</v>
      </c>
      <c r="L259" t="s">
        <v>135</v>
      </c>
      <c r="M259" t="s">
        <v>135</v>
      </c>
      <c r="N259">
        <v>4</v>
      </c>
      <c r="O259" t="s">
        <v>179</v>
      </c>
      <c r="P259">
        <v>5</v>
      </c>
      <c r="Q259" t="s">
        <v>644</v>
      </c>
      <c r="R259">
        <v>0</v>
      </c>
      <c r="S259" t="s">
        <v>218</v>
      </c>
      <c r="U259">
        <v>0</v>
      </c>
      <c r="V259" t="s">
        <v>24</v>
      </c>
      <c r="W259" t="s">
        <v>216</v>
      </c>
    </row>
    <row r="260" spans="1:23" x14ac:dyDescent="0.15">
      <c r="A260">
        <v>720</v>
      </c>
      <c r="B260">
        <v>1</v>
      </c>
      <c r="C260" t="s">
        <v>642</v>
      </c>
      <c r="D260" t="s">
        <v>643</v>
      </c>
      <c r="E260">
        <v>2</v>
      </c>
      <c r="H260" t="s">
        <v>631</v>
      </c>
      <c r="I260" t="s">
        <v>135</v>
      </c>
      <c r="J260" t="s">
        <v>135</v>
      </c>
      <c r="K260" t="s">
        <v>135</v>
      </c>
      <c r="L260" t="s">
        <v>135</v>
      </c>
      <c r="M260" t="s">
        <v>135</v>
      </c>
      <c r="N260">
        <v>4</v>
      </c>
      <c r="O260" t="s">
        <v>179</v>
      </c>
      <c r="P260">
        <v>5</v>
      </c>
      <c r="Q260" t="s">
        <v>644</v>
      </c>
      <c r="R260">
        <v>0</v>
      </c>
      <c r="S260" t="s">
        <v>218</v>
      </c>
      <c r="U260">
        <v>0</v>
      </c>
      <c r="V260" t="s">
        <v>24</v>
      </c>
      <c r="W260" t="s">
        <v>216</v>
      </c>
    </row>
    <row r="261" spans="1:23" x14ac:dyDescent="0.15">
      <c r="A261">
        <v>721</v>
      </c>
      <c r="B261">
        <v>1</v>
      </c>
      <c r="C261" t="s">
        <v>645</v>
      </c>
      <c r="D261" t="s">
        <v>646</v>
      </c>
      <c r="E261">
        <v>2</v>
      </c>
      <c r="H261" t="s">
        <v>631</v>
      </c>
      <c r="I261" t="s">
        <v>135</v>
      </c>
      <c r="J261" t="s">
        <v>135</v>
      </c>
      <c r="K261" t="s">
        <v>135</v>
      </c>
      <c r="L261" t="s">
        <v>135</v>
      </c>
      <c r="M261" t="s">
        <v>135</v>
      </c>
      <c r="N261">
        <v>4</v>
      </c>
      <c r="O261" t="s">
        <v>179</v>
      </c>
      <c r="P261">
        <v>5</v>
      </c>
      <c r="Q261" t="s">
        <v>647</v>
      </c>
      <c r="R261">
        <v>0</v>
      </c>
      <c r="S261" t="s">
        <v>218</v>
      </c>
      <c r="U261">
        <v>0</v>
      </c>
      <c r="V261" t="s">
        <v>24</v>
      </c>
      <c r="W261" t="s">
        <v>216</v>
      </c>
    </row>
    <row r="262" spans="1:23" x14ac:dyDescent="0.15">
      <c r="A262">
        <v>722</v>
      </c>
      <c r="B262">
        <v>1</v>
      </c>
      <c r="C262" t="s">
        <v>645</v>
      </c>
      <c r="D262" t="s">
        <v>646</v>
      </c>
      <c r="E262">
        <v>2</v>
      </c>
      <c r="H262" t="s">
        <v>631</v>
      </c>
      <c r="I262" t="s">
        <v>135</v>
      </c>
      <c r="J262" t="s">
        <v>135</v>
      </c>
      <c r="K262" t="s">
        <v>135</v>
      </c>
      <c r="L262" t="s">
        <v>135</v>
      </c>
      <c r="M262" t="s">
        <v>135</v>
      </c>
      <c r="N262">
        <v>4</v>
      </c>
      <c r="O262" t="s">
        <v>179</v>
      </c>
      <c r="P262">
        <v>5</v>
      </c>
      <c r="Q262" t="s">
        <v>647</v>
      </c>
      <c r="R262">
        <v>0</v>
      </c>
      <c r="S262" t="s">
        <v>218</v>
      </c>
      <c r="U262">
        <v>0</v>
      </c>
      <c r="V262" t="s">
        <v>24</v>
      </c>
      <c r="W262" t="s">
        <v>216</v>
      </c>
    </row>
    <row r="263" spans="1:23" x14ac:dyDescent="0.15">
      <c r="A263">
        <v>723</v>
      </c>
      <c r="B263">
        <v>1</v>
      </c>
      <c r="C263" t="s">
        <v>645</v>
      </c>
      <c r="D263" t="s">
        <v>646</v>
      </c>
      <c r="E263">
        <v>2</v>
      </c>
      <c r="H263" t="s">
        <v>631</v>
      </c>
      <c r="I263" t="s">
        <v>135</v>
      </c>
      <c r="J263" t="s">
        <v>135</v>
      </c>
      <c r="K263" t="s">
        <v>135</v>
      </c>
      <c r="L263" t="s">
        <v>135</v>
      </c>
      <c r="M263" t="s">
        <v>135</v>
      </c>
      <c r="N263">
        <v>4</v>
      </c>
      <c r="O263" t="s">
        <v>179</v>
      </c>
      <c r="P263">
        <v>5</v>
      </c>
      <c r="Q263" t="s">
        <v>647</v>
      </c>
      <c r="R263">
        <v>0</v>
      </c>
      <c r="S263" t="s">
        <v>218</v>
      </c>
      <c r="U263">
        <v>0</v>
      </c>
      <c r="V263" t="s">
        <v>24</v>
      </c>
      <c r="W263" t="s">
        <v>216</v>
      </c>
    </row>
    <row r="264" spans="1:23" x14ac:dyDescent="0.15">
      <c r="A264">
        <v>724</v>
      </c>
      <c r="B264">
        <v>1</v>
      </c>
      <c r="C264" t="s">
        <v>648</v>
      </c>
      <c r="D264" t="s">
        <v>649</v>
      </c>
      <c r="E264">
        <v>2</v>
      </c>
      <c r="H264" t="s">
        <v>631</v>
      </c>
      <c r="I264" t="s">
        <v>135</v>
      </c>
      <c r="J264" t="s">
        <v>135</v>
      </c>
      <c r="K264" t="s">
        <v>135</v>
      </c>
      <c r="L264" t="s">
        <v>135</v>
      </c>
      <c r="M264" t="s">
        <v>135</v>
      </c>
      <c r="N264">
        <v>4</v>
      </c>
      <c r="O264" t="s">
        <v>179</v>
      </c>
      <c r="P264">
        <v>5</v>
      </c>
      <c r="Q264" t="s">
        <v>650</v>
      </c>
      <c r="R264">
        <v>0</v>
      </c>
      <c r="S264" t="s">
        <v>218</v>
      </c>
      <c r="U264">
        <v>0</v>
      </c>
      <c r="V264" t="s">
        <v>24</v>
      </c>
      <c r="W264" t="s">
        <v>216</v>
      </c>
    </row>
    <row r="265" spans="1:23" x14ac:dyDescent="0.15">
      <c r="A265">
        <v>725</v>
      </c>
      <c r="B265">
        <v>1</v>
      </c>
      <c r="C265" t="s">
        <v>648</v>
      </c>
      <c r="D265" t="s">
        <v>649</v>
      </c>
      <c r="E265">
        <v>2</v>
      </c>
      <c r="H265" t="s">
        <v>631</v>
      </c>
      <c r="I265" t="s">
        <v>135</v>
      </c>
      <c r="J265" t="s">
        <v>135</v>
      </c>
      <c r="K265" t="s">
        <v>135</v>
      </c>
      <c r="L265" t="s">
        <v>135</v>
      </c>
      <c r="M265" t="s">
        <v>135</v>
      </c>
      <c r="N265">
        <v>4</v>
      </c>
      <c r="O265" t="s">
        <v>179</v>
      </c>
      <c r="P265">
        <v>5</v>
      </c>
      <c r="Q265" t="s">
        <v>650</v>
      </c>
      <c r="R265">
        <v>0</v>
      </c>
      <c r="S265" t="s">
        <v>218</v>
      </c>
      <c r="U265">
        <v>0</v>
      </c>
      <c r="V265" t="s">
        <v>24</v>
      </c>
      <c r="W265" t="s">
        <v>216</v>
      </c>
    </row>
    <row r="266" spans="1:23" x14ac:dyDescent="0.15">
      <c r="A266">
        <v>726</v>
      </c>
      <c r="B266">
        <v>1</v>
      </c>
      <c r="C266" t="s">
        <v>648</v>
      </c>
      <c r="D266" t="s">
        <v>649</v>
      </c>
      <c r="E266">
        <v>2</v>
      </c>
      <c r="H266" t="s">
        <v>631</v>
      </c>
      <c r="I266" t="s">
        <v>135</v>
      </c>
      <c r="J266" t="s">
        <v>135</v>
      </c>
      <c r="K266" t="s">
        <v>135</v>
      </c>
      <c r="L266" t="s">
        <v>135</v>
      </c>
      <c r="M266" t="s">
        <v>135</v>
      </c>
      <c r="N266">
        <v>4</v>
      </c>
      <c r="O266" t="s">
        <v>179</v>
      </c>
      <c r="P266">
        <v>5</v>
      </c>
      <c r="Q266" t="s">
        <v>650</v>
      </c>
      <c r="R266">
        <v>0</v>
      </c>
      <c r="S266" t="s">
        <v>218</v>
      </c>
      <c r="U266">
        <v>0</v>
      </c>
      <c r="V266" t="s">
        <v>24</v>
      </c>
      <c r="W266" t="s">
        <v>216</v>
      </c>
    </row>
    <row r="267" spans="1:23" x14ac:dyDescent="0.15">
      <c r="A267">
        <v>727</v>
      </c>
      <c r="B267">
        <v>1</v>
      </c>
      <c r="C267" t="s">
        <v>651</v>
      </c>
      <c r="D267" t="s">
        <v>652</v>
      </c>
      <c r="E267">
        <v>2</v>
      </c>
      <c r="H267" t="s">
        <v>631</v>
      </c>
      <c r="I267" t="s">
        <v>135</v>
      </c>
      <c r="J267" t="s">
        <v>135</v>
      </c>
      <c r="K267" t="s">
        <v>135</v>
      </c>
      <c r="L267" t="s">
        <v>135</v>
      </c>
      <c r="M267" t="s">
        <v>135</v>
      </c>
      <c r="N267">
        <v>4</v>
      </c>
      <c r="O267" t="s">
        <v>179</v>
      </c>
      <c r="P267">
        <v>5</v>
      </c>
      <c r="Q267" t="s">
        <v>653</v>
      </c>
      <c r="R267">
        <v>0</v>
      </c>
      <c r="S267" t="s">
        <v>218</v>
      </c>
      <c r="U267">
        <v>0</v>
      </c>
      <c r="V267" t="s">
        <v>24</v>
      </c>
      <c r="W267" t="s">
        <v>216</v>
      </c>
    </row>
    <row r="268" spans="1:23" x14ac:dyDescent="0.15">
      <c r="A268">
        <v>728</v>
      </c>
      <c r="B268">
        <v>1</v>
      </c>
      <c r="C268" t="s">
        <v>651</v>
      </c>
      <c r="D268" t="s">
        <v>652</v>
      </c>
      <c r="E268">
        <v>2</v>
      </c>
      <c r="H268" t="s">
        <v>631</v>
      </c>
      <c r="I268" t="s">
        <v>135</v>
      </c>
      <c r="J268" t="s">
        <v>135</v>
      </c>
      <c r="K268" t="s">
        <v>135</v>
      </c>
      <c r="L268" t="s">
        <v>135</v>
      </c>
      <c r="M268" t="s">
        <v>135</v>
      </c>
      <c r="N268">
        <v>4</v>
      </c>
      <c r="O268" t="s">
        <v>179</v>
      </c>
      <c r="P268">
        <v>5</v>
      </c>
      <c r="Q268" t="s">
        <v>653</v>
      </c>
      <c r="R268">
        <v>0</v>
      </c>
      <c r="S268" t="s">
        <v>218</v>
      </c>
      <c r="U268">
        <v>0</v>
      </c>
      <c r="V268" t="s">
        <v>24</v>
      </c>
      <c r="W268" t="s">
        <v>216</v>
      </c>
    </row>
    <row r="269" spans="1:23" x14ac:dyDescent="0.15">
      <c r="A269">
        <v>729</v>
      </c>
      <c r="B269">
        <v>1</v>
      </c>
      <c r="C269" t="s">
        <v>651</v>
      </c>
      <c r="D269" t="s">
        <v>652</v>
      </c>
      <c r="E269">
        <v>2</v>
      </c>
      <c r="H269" t="s">
        <v>631</v>
      </c>
      <c r="I269" t="s">
        <v>135</v>
      </c>
      <c r="J269" t="s">
        <v>135</v>
      </c>
      <c r="K269" t="s">
        <v>135</v>
      </c>
      <c r="L269" t="s">
        <v>135</v>
      </c>
      <c r="M269" t="s">
        <v>135</v>
      </c>
      <c r="N269">
        <v>4</v>
      </c>
      <c r="O269" t="s">
        <v>179</v>
      </c>
      <c r="P269">
        <v>5</v>
      </c>
      <c r="Q269" t="s">
        <v>653</v>
      </c>
      <c r="R269">
        <v>0</v>
      </c>
      <c r="S269" t="s">
        <v>218</v>
      </c>
      <c r="U269">
        <v>0</v>
      </c>
      <c r="V269" t="s">
        <v>24</v>
      </c>
      <c r="W269" t="s">
        <v>216</v>
      </c>
    </row>
    <row r="270" spans="1:23" x14ac:dyDescent="0.15">
      <c r="A270">
        <v>730</v>
      </c>
      <c r="B270">
        <v>1</v>
      </c>
      <c r="C270" t="s">
        <v>651</v>
      </c>
      <c r="D270" t="s">
        <v>652</v>
      </c>
      <c r="E270">
        <v>2</v>
      </c>
      <c r="H270" t="s">
        <v>631</v>
      </c>
      <c r="I270" t="s">
        <v>135</v>
      </c>
      <c r="J270" t="s">
        <v>135</v>
      </c>
      <c r="K270" t="s">
        <v>135</v>
      </c>
      <c r="L270" t="s">
        <v>135</v>
      </c>
      <c r="M270" t="s">
        <v>135</v>
      </c>
      <c r="N270">
        <v>4</v>
      </c>
      <c r="O270" t="s">
        <v>179</v>
      </c>
      <c r="P270">
        <v>5</v>
      </c>
      <c r="Q270" t="s">
        <v>653</v>
      </c>
      <c r="R270">
        <v>0</v>
      </c>
      <c r="S270" t="s">
        <v>218</v>
      </c>
      <c r="U270">
        <v>0</v>
      </c>
      <c r="V270" t="s">
        <v>24</v>
      </c>
      <c r="W270" t="s">
        <v>216</v>
      </c>
    </row>
    <row r="271" spans="1:23" x14ac:dyDescent="0.15">
      <c r="A271">
        <v>731</v>
      </c>
      <c r="B271">
        <v>1</v>
      </c>
      <c r="C271" t="s">
        <v>651</v>
      </c>
      <c r="D271" t="s">
        <v>652</v>
      </c>
      <c r="E271">
        <v>2</v>
      </c>
      <c r="H271" t="s">
        <v>631</v>
      </c>
      <c r="I271" t="s">
        <v>135</v>
      </c>
      <c r="J271" t="s">
        <v>135</v>
      </c>
      <c r="K271" t="s">
        <v>135</v>
      </c>
      <c r="L271" t="s">
        <v>135</v>
      </c>
      <c r="M271" t="s">
        <v>135</v>
      </c>
      <c r="N271">
        <v>4</v>
      </c>
      <c r="O271" t="s">
        <v>179</v>
      </c>
      <c r="P271">
        <v>5</v>
      </c>
      <c r="Q271" t="s">
        <v>653</v>
      </c>
      <c r="R271">
        <v>0</v>
      </c>
      <c r="S271" t="s">
        <v>218</v>
      </c>
      <c r="U271">
        <v>0</v>
      </c>
      <c r="V271" t="s">
        <v>24</v>
      </c>
      <c r="W271" t="s">
        <v>216</v>
      </c>
    </row>
    <row r="272" spans="1:23" x14ac:dyDescent="0.15">
      <c r="A272">
        <v>732</v>
      </c>
      <c r="B272">
        <v>1</v>
      </c>
      <c r="C272" t="s">
        <v>654</v>
      </c>
      <c r="D272" t="s">
        <v>655</v>
      </c>
      <c r="E272">
        <v>2</v>
      </c>
      <c r="H272" t="s">
        <v>631</v>
      </c>
      <c r="I272" t="s">
        <v>135</v>
      </c>
      <c r="J272" t="s">
        <v>135</v>
      </c>
      <c r="K272" t="s">
        <v>135</v>
      </c>
      <c r="L272" t="s">
        <v>135</v>
      </c>
      <c r="M272" t="s">
        <v>135</v>
      </c>
      <c r="N272">
        <v>4</v>
      </c>
      <c r="O272" t="s">
        <v>179</v>
      </c>
      <c r="P272">
        <v>5</v>
      </c>
      <c r="Q272" t="s">
        <v>656</v>
      </c>
      <c r="R272">
        <v>0</v>
      </c>
      <c r="S272" t="s">
        <v>218</v>
      </c>
      <c r="U272">
        <v>0</v>
      </c>
      <c r="V272" t="s">
        <v>24</v>
      </c>
      <c r="W272" t="s">
        <v>216</v>
      </c>
    </row>
    <row r="273" spans="1:23" x14ac:dyDescent="0.15">
      <c r="A273">
        <v>733</v>
      </c>
      <c r="B273">
        <v>1</v>
      </c>
      <c r="C273" t="s">
        <v>654</v>
      </c>
      <c r="D273" t="s">
        <v>655</v>
      </c>
      <c r="E273">
        <v>2</v>
      </c>
      <c r="H273" t="s">
        <v>631</v>
      </c>
      <c r="I273" t="s">
        <v>135</v>
      </c>
      <c r="J273" t="s">
        <v>135</v>
      </c>
      <c r="K273" t="s">
        <v>135</v>
      </c>
      <c r="L273" t="s">
        <v>135</v>
      </c>
      <c r="M273" t="s">
        <v>135</v>
      </c>
      <c r="N273">
        <v>4</v>
      </c>
      <c r="O273" t="s">
        <v>179</v>
      </c>
      <c r="P273">
        <v>5</v>
      </c>
      <c r="Q273" t="s">
        <v>656</v>
      </c>
      <c r="R273">
        <v>0</v>
      </c>
      <c r="S273" t="s">
        <v>218</v>
      </c>
      <c r="U273">
        <v>0</v>
      </c>
      <c r="V273" t="s">
        <v>24</v>
      </c>
      <c r="W273" t="s">
        <v>216</v>
      </c>
    </row>
    <row r="274" spans="1:23" x14ac:dyDescent="0.15">
      <c r="A274">
        <v>734</v>
      </c>
      <c r="B274">
        <v>1</v>
      </c>
      <c r="C274" t="s">
        <v>657</v>
      </c>
      <c r="D274" t="s">
        <v>658</v>
      </c>
      <c r="E274">
        <v>2</v>
      </c>
      <c r="H274" t="s">
        <v>631</v>
      </c>
      <c r="I274" t="s">
        <v>135</v>
      </c>
      <c r="J274" t="s">
        <v>135</v>
      </c>
      <c r="K274" t="s">
        <v>135</v>
      </c>
      <c r="L274" t="s">
        <v>135</v>
      </c>
      <c r="M274" t="s">
        <v>135</v>
      </c>
      <c r="N274">
        <v>4</v>
      </c>
      <c r="O274" t="s">
        <v>179</v>
      </c>
      <c r="P274">
        <v>4</v>
      </c>
      <c r="Q274" t="s">
        <v>257</v>
      </c>
      <c r="R274">
        <v>0</v>
      </c>
      <c r="S274" t="s">
        <v>218</v>
      </c>
      <c r="U274">
        <v>0</v>
      </c>
      <c r="V274" t="s">
        <v>24</v>
      </c>
      <c r="W274" t="s">
        <v>216</v>
      </c>
    </row>
    <row r="275" spans="1:23" x14ac:dyDescent="0.15">
      <c r="A275">
        <v>735</v>
      </c>
      <c r="B275">
        <v>1</v>
      </c>
      <c r="C275" t="s">
        <v>657</v>
      </c>
      <c r="D275" t="s">
        <v>658</v>
      </c>
      <c r="E275">
        <v>2</v>
      </c>
      <c r="H275" t="s">
        <v>631</v>
      </c>
      <c r="I275" t="s">
        <v>135</v>
      </c>
      <c r="J275" t="s">
        <v>135</v>
      </c>
      <c r="K275" t="s">
        <v>135</v>
      </c>
      <c r="L275" t="s">
        <v>135</v>
      </c>
      <c r="M275" t="s">
        <v>135</v>
      </c>
      <c r="N275">
        <v>4</v>
      </c>
      <c r="O275" t="s">
        <v>179</v>
      </c>
      <c r="P275">
        <v>4</v>
      </c>
      <c r="Q275" t="s">
        <v>257</v>
      </c>
      <c r="R275">
        <v>0</v>
      </c>
      <c r="S275" t="s">
        <v>218</v>
      </c>
      <c r="U275">
        <v>0</v>
      </c>
      <c r="V275" t="s">
        <v>24</v>
      </c>
      <c r="W275" t="s">
        <v>216</v>
      </c>
    </row>
    <row r="276" spans="1:23" x14ac:dyDescent="0.15">
      <c r="A276">
        <v>736</v>
      </c>
      <c r="B276">
        <v>1</v>
      </c>
      <c r="C276" t="s">
        <v>657</v>
      </c>
      <c r="D276" t="s">
        <v>658</v>
      </c>
      <c r="E276">
        <v>2</v>
      </c>
      <c r="H276" t="s">
        <v>631</v>
      </c>
      <c r="I276" t="s">
        <v>135</v>
      </c>
      <c r="J276" t="s">
        <v>135</v>
      </c>
      <c r="K276" t="s">
        <v>135</v>
      </c>
      <c r="L276" t="s">
        <v>135</v>
      </c>
      <c r="M276" t="s">
        <v>135</v>
      </c>
      <c r="N276">
        <v>4</v>
      </c>
      <c r="O276" t="s">
        <v>179</v>
      </c>
      <c r="P276">
        <v>4</v>
      </c>
      <c r="Q276" t="s">
        <v>257</v>
      </c>
      <c r="R276">
        <v>0</v>
      </c>
      <c r="S276" t="s">
        <v>218</v>
      </c>
      <c r="U276">
        <v>0</v>
      </c>
      <c r="V276" t="s">
        <v>24</v>
      </c>
      <c r="W276" t="s">
        <v>216</v>
      </c>
    </row>
    <row r="277" spans="1:23" x14ac:dyDescent="0.15">
      <c r="A277">
        <v>737</v>
      </c>
      <c r="B277">
        <v>1</v>
      </c>
      <c r="C277" t="s">
        <v>657</v>
      </c>
      <c r="D277" t="s">
        <v>658</v>
      </c>
      <c r="E277">
        <v>2</v>
      </c>
      <c r="H277" t="s">
        <v>631</v>
      </c>
      <c r="I277" t="s">
        <v>135</v>
      </c>
      <c r="J277" t="s">
        <v>135</v>
      </c>
      <c r="K277" t="s">
        <v>135</v>
      </c>
      <c r="L277" t="s">
        <v>135</v>
      </c>
      <c r="M277" t="s">
        <v>135</v>
      </c>
      <c r="N277">
        <v>4</v>
      </c>
      <c r="O277" t="s">
        <v>179</v>
      </c>
      <c r="P277">
        <v>4</v>
      </c>
      <c r="Q277" t="s">
        <v>257</v>
      </c>
      <c r="R277">
        <v>0</v>
      </c>
      <c r="S277" t="s">
        <v>218</v>
      </c>
      <c r="U277">
        <v>0</v>
      </c>
      <c r="V277" t="s">
        <v>24</v>
      </c>
      <c r="W277" t="s">
        <v>216</v>
      </c>
    </row>
    <row r="278" spans="1:23" x14ac:dyDescent="0.15">
      <c r="A278">
        <v>738</v>
      </c>
      <c r="B278">
        <v>1</v>
      </c>
      <c r="C278" t="s">
        <v>659</v>
      </c>
      <c r="D278" t="s">
        <v>660</v>
      </c>
      <c r="E278">
        <v>2</v>
      </c>
      <c r="H278" t="s">
        <v>631</v>
      </c>
      <c r="I278" t="s">
        <v>135</v>
      </c>
      <c r="J278" t="s">
        <v>135</v>
      </c>
      <c r="K278" t="s">
        <v>135</v>
      </c>
      <c r="L278" t="s">
        <v>135</v>
      </c>
      <c r="M278" t="s">
        <v>135</v>
      </c>
      <c r="N278">
        <v>4</v>
      </c>
      <c r="O278" t="s">
        <v>179</v>
      </c>
      <c r="P278">
        <v>4</v>
      </c>
      <c r="Q278" t="s">
        <v>661</v>
      </c>
      <c r="R278">
        <v>0</v>
      </c>
      <c r="S278" t="s">
        <v>218</v>
      </c>
      <c r="U278">
        <v>0</v>
      </c>
      <c r="V278" t="s">
        <v>24</v>
      </c>
      <c r="W278" t="s">
        <v>216</v>
      </c>
    </row>
    <row r="279" spans="1:23" x14ac:dyDescent="0.15">
      <c r="A279">
        <v>739</v>
      </c>
      <c r="B279">
        <v>1</v>
      </c>
      <c r="C279" t="s">
        <v>659</v>
      </c>
      <c r="D279" t="s">
        <v>660</v>
      </c>
      <c r="E279">
        <v>2</v>
      </c>
      <c r="H279" t="s">
        <v>631</v>
      </c>
      <c r="I279" t="s">
        <v>135</v>
      </c>
      <c r="J279" t="s">
        <v>135</v>
      </c>
      <c r="K279" t="s">
        <v>135</v>
      </c>
      <c r="L279" t="s">
        <v>135</v>
      </c>
      <c r="M279" t="s">
        <v>135</v>
      </c>
      <c r="N279">
        <v>4</v>
      </c>
      <c r="O279" t="s">
        <v>179</v>
      </c>
      <c r="P279">
        <v>4</v>
      </c>
      <c r="Q279" t="s">
        <v>661</v>
      </c>
      <c r="R279">
        <v>0</v>
      </c>
      <c r="S279" t="s">
        <v>218</v>
      </c>
      <c r="U279">
        <v>0</v>
      </c>
      <c r="V279" t="s">
        <v>24</v>
      </c>
      <c r="W279" t="s">
        <v>216</v>
      </c>
    </row>
    <row r="280" spans="1:23" x14ac:dyDescent="0.15">
      <c r="A280">
        <v>740</v>
      </c>
      <c r="B280">
        <v>1</v>
      </c>
      <c r="C280" t="s">
        <v>659</v>
      </c>
      <c r="D280" t="s">
        <v>660</v>
      </c>
      <c r="E280">
        <v>2</v>
      </c>
      <c r="H280" t="s">
        <v>631</v>
      </c>
      <c r="I280" t="s">
        <v>135</v>
      </c>
      <c r="J280" t="s">
        <v>135</v>
      </c>
      <c r="K280" t="s">
        <v>135</v>
      </c>
      <c r="L280" t="s">
        <v>135</v>
      </c>
      <c r="M280" t="s">
        <v>135</v>
      </c>
      <c r="N280">
        <v>4</v>
      </c>
      <c r="O280" t="s">
        <v>179</v>
      </c>
      <c r="P280">
        <v>4</v>
      </c>
      <c r="Q280" t="s">
        <v>661</v>
      </c>
      <c r="R280">
        <v>0</v>
      </c>
      <c r="S280" t="s">
        <v>218</v>
      </c>
      <c r="U280">
        <v>0</v>
      </c>
      <c r="V280" t="s">
        <v>24</v>
      </c>
      <c r="W280" t="s">
        <v>216</v>
      </c>
    </row>
    <row r="281" spans="1:23" x14ac:dyDescent="0.15">
      <c r="A281">
        <v>741</v>
      </c>
      <c r="B281">
        <v>1</v>
      </c>
      <c r="C281" t="s">
        <v>662</v>
      </c>
      <c r="D281" t="s">
        <v>663</v>
      </c>
      <c r="E281">
        <v>2</v>
      </c>
      <c r="H281" t="s">
        <v>631</v>
      </c>
      <c r="I281" t="s">
        <v>135</v>
      </c>
      <c r="J281" t="s">
        <v>135</v>
      </c>
      <c r="K281" t="s">
        <v>135</v>
      </c>
      <c r="L281" t="s">
        <v>135</v>
      </c>
      <c r="M281" t="s">
        <v>135</v>
      </c>
      <c r="N281">
        <v>4</v>
      </c>
      <c r="O281" t="s">
        <v>179</v>
      </c>
      <c r="P281">
        <v>4</v>
      </c>
      <c r="Q281" t="s">
        <v>664</v>
      </c>
      <c r="R281">
        <v>0</v>
      </c>
      <c r="S281" t="s">
        <v>218</v>
      </c>
      <c r="U281">
        <v>0</v>
      </c>
      <c r="V281" t="s">
        <v>24</v>
      </c>
      <c r="W281" t="s">
        <v>216</v>
      </c>
    </row>
    <row r="282" spans="1:23" x14ac:dyDescent="0.15">
      <c r="A282">
        <v>742</v>
      </c>
      <c r="B282">
        <v>1</v>
      </c>
      <c r="C282" t="s">
        <v>662</v>
      </c>
      <c r="D282" t="s">
        <v>663</v>
      </c>
      <c r="E282">
        <v>2</v>
      </c>
      <c r="H282" t="s">
        <v>631</v>
      </c>
      <c r="I282" t="s">
        <v>135</v>
      </c>
      <c r="J282" t="s">
        <v>135</v>
      </c>
      <c r="K282" t="s">
        <v>135</v>
      </c>
      <c r="L282" t="s">
        <v>135</v>
      </c>
      <c r="M282" t="s">
        <v>135</v>
      </c>
      <c r="N282">
        <v>4</v>
      </c>
      <c r="O282" t="s">
        <v>179</v>
      </c>
      <c r="P282">
        <v>4</v>
      </c>
      <c r="Q282" t="s">
        <v>664</v>
      </c>
      <c r="R282">
        <v>0</v>
      </c>
      <c r="S282" t="s">
        <v>218</v>
      </c>
      <c r="U282">
        <v>0</v>
      </c>
      <c r="V282" t="s">
        <v>24</v>
      </c>
      <c r="W282" t="s">
        <v>216</v>
      </c>
    </row>
    <row r="283" spans="1:23" x14ac:dyDescent="0.15">
      <c r="A283">
        <v>743</v>
      </c>
      <c r="B283">
        <v>1</v>
      </c>
      <c r="C283" t="s">
        <v>662</v>
      </c>
      <c r="D283" t="s">
        <v>663</v>
      </c>
      <c r="E283">
        <v>2</v>
      </c>
      <c r="H283" t="s">
        <v>631</v>
      </c>
      <c r="I283" t="s">
        <v>135</v>
      </c>
      <c r="J283" t="s">
        <v>135</v>
      </c>
      <c r="K283" t="s">
        <v>135</v>
      </c>
      <c r="L283" t="s">
        <v>135</v>
      </c>
      <c r="M283" t="s">
        <v>135</v>
      </c>
      <c r="N283">
        <v>4</v>
      </c>
      <c r="O283" t="s">
        <v>179</v>
      </c>
      <c r="P283">
        <v>4</v>
      </c>
      <c r="Q283" t="s">
        <v>664</v>
      </c>
      <c r="R283">
        <v>0</v>
      </c>
      <c r="S283" t="s">
        <v>218</v>
      </c>
      <c r="U283">
        <v>0</v>
      </c>
      <c r="V283" t="s">
        <v>24</v>
      </c>
      <c r="W283" t="s">
        <v>216</v>
      </c>
    </row>
    <row r="284" spans="1:23" x14ac:dyDescent="0.15">
      <c r="A284">
        <v>744</v>
      </c>
      <c r="B284">
        <v>1</v>
      </c>
      <c r="C284" t="s">
        <v>665</v>
      </c>
      <c r="D284" t="s">
        <v>666</v>
      </c>
      <c r="E284">
        <v>2</v>
      </c>
      <c r="H284" t="s">
        <v>631</v>
      </c>
      <c r="I284" t="s">
        <v>135</v>
      </c>
      <c r="J284" t="s">
        <v>135</v>
      </c>
      <c r="K284" t="s">
        <v>135</v>
      </c>
      <c r="L284" t="s">
        <v>135</v>
      </c>
      <c r="M284" t="s">
        <v>135</v>
      </c>
      <c r="N284">
        <v>4</v>
      </c>
      <c r="O284" t="s">
        <v>179</v>
      </c>
      <c r="P284">
        <v>3</v>
      </c>
      <c r="Q284" t="s">
        <v>667</v>
      </c>
      <c r="R284">
        <v>0</v>
      </c>
      <c r="S284" t="s">
        <v>218</v>
      </c>
      <c r="U284">
        <v>0</v>
      </c>
      <c r="V284" t="s">
        <v>24</v>
      </c>
      <c r="W284" t="s">
        <v>216</v>
      </c>
    </row>
    <row r="285" spans="1:23" x14ac:dyDescent="0.15">
      <c r="A285">
        <v>745</v>
      </c>
      <c r="B285">
        <v>1</v>
      </c>
      <c r="C285" t="s">
        <v>665</v>
      </c>
      <c r="D285" t="s">
        <v>666</v>
      </c>
      <c r="E285">
        <v>2</v>
      </c>
      <c r="H285" t="s">
        <v>631</v>
      </c>
      <c r="I285" t="s">
        <v>135</v>
      </c>
      <c r="J285" t="s">
        <v>135</v>
      </c>
      <c r="K285" t="s">
        <v>135</v>
      </c>
      <c r="L285" t="s">
        <v>135</v>
      </c>
      <c r="M285" t="s">
        <v>135</v>
      </c>
      <c r="N285">
        <v>4</v>
      </c>
      <c r="O285" t="s">
        <v>179</v>
      </c>
      <c r="P285">
        <v>3</v>
      </c>
      <c r="Q285" t="s">
        <v>667</v>
      </c>
      <c r="R285">
        <v>0</v>
      </c>
      <c r="S285" t="s">
        <v>218</v>
      </c>
      <c r="U285">
        <v>0</v>
      </c>
      <c r="V285" t="s">
        <v>24</v>
      </c>
      <c r="W285" t="s">
        <v>216</v>
      </c>
    </row>
    <row r="286" spans="1:23" x14ac:dyDescent="0.15">
      <c r="A286">
        <v>746</v>
      </c>
      <c r="B286">
        <v>1</v>
      </c>
      <c r="C286" t="s">
        <v>665</v>
      </c>
      <c r="D286" t="s">
        <v>666</v>
      </c>
      <c r="E286">
        <v>2</v>
      </c>
      <c r="H286" t="s">
        <v>631</v>
      </c>
      <c r="I286" t="s">
        <v>135</v>
      </c>
      <c r="J286" t="s">
        <v>135</v>
      </c>
      <c r="K286" t="s">
        <v>135</v>
      </c>
      <c r="L286" t="s">
        <v>135</v>
      </c>
      <c r="M286" t="s">
        <v>135</v>
      </c>
      <c r="N286">
        <v>4</v>
      </c>
      <c r="O286" t="s">
        <v>179</v>
      </c>
      <c r="P286">
        <v>3</v>
      </c>
      <c r="Q286" t="s">
        <v>667</v>
      </c>
      <c r="R286">
        <v>0</v>
      </c>
      <c r="S286" t="s">
        <v>218</v>
      </c>
      <c r="U286">
        <v>0</v>
      </c>
      <c r="V286" t="s">
        <v>24</v>
      </c>
      <c r="W286" t="s">
        <v>216</v>
      </c>
    </row>
    <row r="287" spans="1:23" x14ac:dyDescent="0.15">
      <c r="A287">
        <v>747</v>
      </c>
      <c r="B287">
        <v>1</v>
      </c>
      <c r="C287" t="s">
        <v>665</v>
      </c>
      <c r="D287" t="s">
        <v>666</v>
      </c>
      <c r="E287">
        <v>2</v>
      </c>
      <c r="H287" t="s">
        <v>631</v>
      </c>
      <c r="I287" t="s">
        <v>135</v>
      </c>
      <c r="J287" t="s">
        <v>135</v>
      </c>
      <c r="K287" t="s">
        <v>135</v>
      </c>
      <c r="L287" t="s">
        <v>135</v>
      </c>
      <c r="M287" t="s">
        <v>135</v>
      </c>
      <c r="N287">
        <v>4</v>
      </c>
      <c r="O287" t="s">
        <v>179</v>
      </c>
      <c r="P287">
        <v>3</v>
      </c>
      <c r="Q287" t="s">
        <v>667</v>
      </c>
      <c r="R287">
        <v>0</v>
      </c>
      <c r="S287" t="s">
        <v>218</v>
      </c>
      <c r="U287">
        <v>0</v>
      </c>
      <c r="V287" t="s">
        <v>24</v>
      </c>
      <c r="W287" t="s">
        <v>216</v>
      </c>
    </row>
    <row r="288" spans="1:23" x14ac:dyDescent="0.15">
      <c r="A288">
        <v>748</v>
      </c>
      <c r="B288">
        <v>1</v>
      </c>
      <c r="C288" t="s">
        <v>668</v>
      </c>
      <c r="D288" t="s">
        <v>669</v>
      </c>
      <c r="E288">
        <v>2</v>
      </c>
      <c r="H288" t="s">
        <v>631</v>
      </c>
      <c r="I288" t="s">
        <v>135</v>
      </c>
      <c r="J288" t="s">
        <v>135</v>
      </c>
      <c r="K288" t="s">
        <v>135</v>
      </c>
      <c r="L288" t="s">
        <v>135</v>
      </c>
      <c r="M288" t="s">
        <v>135</v>
      </c>
      <c r="N288">
        <v>4</v>
      </c>
      <c r="O288" t="s">
        <v>179</v>
      </c>
      <c r="P288">
        <v>3</v>
      </c>
      <c r="Q288" t="s">
        <v>670</v>
      </c>
      <c r="R288">
        <v>0</v>
      </c>
      <c r="S288" t="s">
        <v>218</v>
      </c>
      <c r="U288">
        <v>0</v>
      </c>
      <c r="V288" t="s">
        <v>24</v>
      </c>
      <c r="W288" t="s">
        <v>216</v>
      </c>
    </row>
    <row r="289" spans="1:23" x14ac:dyDescent="0.15">
      <c r="A289">
        <v>749</v>
      </c>
      <c r="B289">
        <v>1</v>
      </c>
      <c r="C289" t="s">
        <v>668</v>
      </c>
      <c r="D289" t="s">
        <v>669</v>
      </c>
      <c r="E289">
        <v>2</v>
      </c>
      <c r="H289" t="s">
        <v>631</v>
      </c>
      <c r="I289" t="s">
        <v>135</v>
      </c>
      <c r="J289" t="s">
        <v>135</v>
      </c>
      <c r="K289" t="s">
        <v>135</v>
      </c>
      <c r="L289" t="s">
        <v>135</v>
      </c>
      <c r="M289" t="s">
        <v>135</v>
      </c>
      <c r="N289">
        <v>4</v>
      </c>
      <c r="O289" t="s">
        <v>179</v>
      </c>
      <c r="P289">
        <v>3</v>
      </c>
      <c r="Q289" t="s">
        <v>670</v>
      </c>
      <c r="R289">
        <v>0</v>
      </c>
      <c r="S289" t="s">
        <v>218</v>
      </c>
      <c r="U289">
        <v>0</v>
      </c>
      <c r="V289" t="s">
        <v>24</v>
      </c>
      <c r="W289" t="s">
        <v>216</v>
      </c>
    </row>
    <row r="290" spans="1:23" x14ac:dyDescent="0.15">
      <c r="A290">
        <v>750</v>
      </c>
      <c r="B290">
        <v>1</v>
      </c>
      <c r="C290" t="s">
        <v>668</v>
      </c>
      <c r="D290" t="s">
        <v>669</v>
      </c>
      <c r="E290">
        <v>2</v>
      </c>
      <c r="H290" t="s">
        <v>631</v>
      </c>
      <c r="I290" t="s">
        <v>135</v>
      </c>
      <c r="J290" t="s">
        <v>135</v>
      </c>
      <c r="K290" t="s">
        <v>135</v>
      </c>
      <c r="L290" t="s">
        <v>135</v>
      </c>
      <c r="M290" t="s">
        <v>135</v>
      </c>
      <c r="N290">
        <v>4</v>
      </c>
      <c r="O290" t="s">
        <v>179</v>
      </c>
      <c r="P290">
        <v>3</v>
      </c>
      <c r="Q290" t="s">
        <v>670</v>
      </c>
      <c r="R290">
        <v>0</v>
      </c>
      <c r="S290" t="s">
        <v>218</v>
      </c>
      <c r="U290">
        <v>0</v>
      </c>
      <c r="V290" t="s">
        <v>24</v>
      </c>
      <c r="W290" t="s">
        <v>216</v>
      </c>
    </row>
    <row r="291" spans="1:23" x14ac:dyDescent="0.15">
      <c r="A291">
        <v>751</v>
      </c>
      <c r="B291">
        <v>1</v>
      </c>
      <c r="C291" t="s">
        <v>668</v>
      </c>
      <c r="D291" t="s">
        <v>669</v>
      </c>
      <c r="E291">
        <v>2</v>
      </c>
      <c r="H291" t="s">
        <v>631</v>
      </c>
      <c r="I291" t="s">
        <v>135</v>
      </c>
      <c r="J291" t="s">
        <v>135</v>
      </c>
      <c r="K291" t="s">
        <v>135</v>
      </c>
      <c r="L291" t="s">
        <v>135</v>
      </c>
      <c r="M291" t="s">
        <v>135</v>
      </c>
      <c r="N291">
        <v>4</v>
      </c>
      <c r="O291" t="s">
        <v>179</v>
      </c>
      <c r="P291">
        <v>3</v>
      </c>
      <c r="Q291" t="s">
        <v>670</v>
      </c>
      <c r="R291">
        <v>0</v>
      </c>
      <c r="S291" t="s">
        <v>218</v>
      </c>
      <c r="U291">
        <v>0</v>
      </c>
      <c r="V291" t="s">
        <v>24</v>
      </c>
      <c r="W291" t="s">
        <v>216</v>
      </c>
    </row>
    <row r="292" spans="1:23" x14ac:dyDescent="0.15">
      <c r="A292">
        <v>752</v>
      </c>
      <c r="B292">
        <v>1</v>
      </c>
      <c r="C292" t="s">
        <v>671</v>
      </c>
      <c r="D292" t="s">
        <v>672</v>
      </c>
      <c r="E292">
        <v>2</v>
      </c>
      <c r="H292" t="s">
        <v>631</v>
      </c>
      <c r="I292" t="s">
        <v>135</v>
      </c>
      <c r="J292" t="s">
        <v>135</v>
      </c>
      <c r="K292" t="s">
        <v>135</v>
      </c>
      <c r="L292" t="s">
        <v>135</v>
      </c>
      <c r="M292" t="s">
        <v>135</v>
      </c>
      <c r="N292">
        <v>4</v>
      </c>
      <c r="O292" t="s">
        <v>179</v>
      </c>
      <c r="P292">
        <v>3</v>
      </c>
      <c r="Q292" t="s">
        <v>332</v>
      </c>
      <c r="R292">
        <v>0</v>
      </c>
      <c r="S292" t="s">
        <v>218</v>
      </c>
      <c r="U292">
        <v>0</v>
      </c>
      <c r="V292" t="s">
        <v>24</v>
      </c>
      <c r="W292" t="s">
        <v>216</v>
      </c>
    </row>
    <row r="293" spans="1:23" x14ac:dyDescent="0.15">
      <c r="A293">
        <v>753</v>
      </c>
      <c r="B293">
        <v>1</v>
      </c>
      <c r="C293" t="s">
        <v>671</v>
      </c>
      <c r="D293" t="s">
        <v>672</v>
      </c>
      <c r="E293">
        <v>2</v>
      </c>
      <c r="H293" t="s">
        <v>631</v>
      </c>
      <c r="I293" t="s">
        <v>135</v>
      </c>
      <c r="J293" t="s">
        <v>135</v>
      </c>
      <c r="K293" t="s">
        <v>135</v>
      </c>
      <c r="L293" t="s">
        <v>135</v>
      </c>
      <c r="M293" t="s">
        <v>135</v>
      </c>
      <c r="N293">
        <v>4</v>
      </c>
      <c r="O293" t="s">
        <v>179</v>
      </c>
      <c r="P293">
        <v>3</v>
      </c>
      <c r="Q293" t="s">
        <v>332</v>
      </c>
      <c r="R293">
        <v>0</v>
      </c>
      <c r="S293" t="s">
        <v>218</v>
      </c>
      <c r="U293">
        <v>0</v>
      </c>
      <c r="V293" t="s">
        <v>24</v>
      </c>
      <c r="W293" t="s">
        <v>216</v>
      </c>
    </row>
    <row r="294" spans="1:23" x14ac:dyDescent="0.15">
      <c r="A294">
        <v>754</v>
      </c>
      <c r="B294">
        <v>1</v>
      </c>
      <c r="C294" t="s">
        <v>671</v>
      </c>
      <c r="D294" t="s">
        <v>672</v>
      </c>
      <c r="E294">
        <v>2</v>
      </c>
      <c r="H294" t="s">
        <v>631</v>
      </c>
      <c r="I294" t="s">
        <v>135</v>
      </c>
      <c r="J294" t="s">
        <v>135</v>
      </c>
      <c r="K294" t="s">
        <v>135</v>
      </c>
      <c r="L294" t="s">
        <v>135</v>
      </c>
      <c r="M294" t="s">
        <v>135</v>
      </c>
      <c r="N294">
        <v>4</v>
      </c>
      <c r="O294" t="s">
        <v>179</v>
      </c>
      <c r="P294">
        <v>3</v>
      </c>
      <c r="Q294" t="s">
        <v>332</v>
      </c>
      <c r="R294">
        <v>0</v>
      </c>
      <c r="S294" t="s">
        <v>218</v>
      </c>
      <c r="U294">
        <v>0</v>
      </c>
      <c r="V294" t="s">
        <v>24</v>
      </c>
      <c r="W294" t="s">
        <v>216</v>
      </c>
    </row>
    <row r="295" spans="1:23" x14ac:dyDescent="0.15">
      <c r="A295">
        <v>755</v>
      </c>
      <c r="B295">
        <v>1</v>
      </c>
      <c r="C295" t="s">
        <v>673</v>
      </c>
      <c r="D295" t="s">
        <v>674</v>
      </c>
      <c r="E295">
        <v>2</v>
      </c>
      <c r="H295" t="s">
        <v>631</v>
      </c>
      <c r="I295" t="s">
        <v>135</v>
      </c>
      <c r="J295" t="s">
        <v>135</v>
      </c>
      <c r="K295" t="s">
        <v>135</v>
      </c>
      <c r="L295" t="s">
        <v>135</v>
      </c>
      <c r="M295" t="s">
        <v>135</v>
      </c>
      <c r="N295">
        <v>4</v>
      </c>
      <c r="O295" t="s">
        <v>179</v>
      </c>
      <c r="P295">
        <v>2</v>
      </c>
      <c r="Q295" t="s">
        <v>675</v>
      </c>
      <c r="R295">
        <v>0</v>
      </c>
      <c r="S295" t="s">
        <v>218</v>
      </c>
      <c r="U295">
        <v>0</v>
      </c>
      <c r="V295" t="s">
        <v>24</v>
      </c>
      <c r="W295" t="s">
        <v>216</v>
      </c>
    </row>
    <row r="296" spans="1:23" x14ac:dyDescent="0.15">
      <c r="A296">
        <v>756</v>
      </c>
      <c r="B296">
        <v>1</v>
      </c>
      <c r="C296" t="s">
        <v>673</v>
      </c>
      <c r="D296" t="s">
        <v>674</v>
      </c>
      <c r="E296">
        <v>2</v>
      </c>
      <c r="H296" t="s">
        <v>631</v>
      </c>
      <c r="I296" t="s">
        <v>135</v>
      </c>
      <c r="J296" t="s">
        <v>135</v>
      </c>
      <c r="K296" t="s">
        <v>135</v>
      </c>
      <c r="L296" t="s">
        <v>135</v>
      </c>
      <c r="M296" t="s">
        <v>135</v>
      </c>
      <c r="N296">
        <v>4</v>
      </c>
      <c r="O296" t="s">
        <v>179</v>
      </c>
      <c r="P296">
        <v>2</v>
      </c>
      <c r="Q296" t="s">
        <v>675</v>
      </c>
      <c r="R296">
        <v>0</v>
      </c>
      <c r="S296" t="s">
        <v>218</v>
      </c>
      <c r="U296">
        <v>0</v>
      </c>
      <c r="V296" t="s">
        <v>24</v>
      </c>
      <c r="W296" t="s">
        <v>216</v>
      </c>
    </row>
    <row r="297" spans="1:23" x14ac:dyDescent="0.15">
      <c r="A297">
        <v>757</v>
      </c>
      <c r="B297">
        <v>1</v>
      </c>
      <c r="C297" t="s">
        <v>673</v>
      </c>
      <c r="D297" t="s">
        <v>674</v>
      </c>
      <c r="E297">
        <v>2</v>
      </c>
      <c r="H297" t="s">
        <v>631</v>
      </c>
      <c r="I297" t="s">
        <v>135</v>
      </c>
      <c r="J297" t="s">
        <v>135</v>
      </c>
      <c r="K297" t="s">
        <v>135</v>
      </c>
      <c r="L297" t="s">
        <v>135</v>
      </c>
      <c r="M297" t="s">
        <v>135</v>
      </c>
      <c r="N297">
        <v>4</v>
      </c>
      <c r="O297" t="s">
        <v>179</v>
      </c>
      <c r="P297">
        <v>2</v>
      </c>
      <c r="Q297" t="s">
        <v>675</v>
      </c>
      <c r="R297">
        <v>0</v>
      </c>
      <c r="S297" t="s">
        <v>218</v>
      </c>
      <c r="U297">
        <v>0</v>
      </c>
      <c r="V297" t="s">
        <v>24</v>
      </c>
      <c r="W297" t="s">
        <v>216</v>
      </c>
    </row>
    <row r="298" spans="1:23" x14ac:dyDescent="0.15">
      <c r="A298">
        <v>758</v>
      </c>
      <c r="B298">
        <v>1</v>
      </c>
      <c r="C298" t="s">
        <v>673</v>
      </c>
      <c r="D298" t="s">
        <v>674</v>
      </c>
      <c r="E298">
        <v>2</v>
      </c>
      <c r="H298" t="s">
        <v>631</v>
      </c>
      <c r="I298" t="s">
        <v>135</v>
      </c>
      <c r="J298" t="s">
        <v>135</v>
      </c>
      <c r="K298" t="s">
        <v>135</v>
      </c>
      <c r="L298" t="s">
        <v>135</v>
      </c>
      <c r="M298" t="s">
        <v>135</v>
      </c>
      <c r="N298">
        <v>4</v>
      </c>
      <c r="O298" t="s">
        <v>179</v>
      </c>
      <c r="P298">
        <v>2</v>
      </c>
      <c r="Q298" t="s">
        <v>675</v>
      </c>
      <c r="R298">
        <v>0</v>
      </c>
      <c r="S298" t="s">
        <v>218</v>
      </c>
      <c r="U298">
        <v>0</v>
      </c>
      <c r="V298" t="s">
        <v>24</v>
      </c>
      <c r="W298" t="s">
        <v>216</v>
      </c>
    </row>
    <row r="299" spans="1:23" x14ac:dyDescent="0.15">
      <c r="A299">
        <v>759</v>
      </c>
      <c r="B299">
        <v>1</v>
      </c>
      <c r="C299" t="s">
        <v>676</v>
      </c>
      <c r="D299" t="s">
        <v>677</v>
      </c>
      <c r="E299">
        <v>2</v>
      </c>
      <c r="H299" t="s">
        <v>631</v>
      </c>
      <c r="I299" t="s">
        <v>135</v>
      </c>
      <c r="J299" t="s">
        <v>135</v>
      </c>
      <c r="K299" t="s">
        <v>135</v>
      </c>
      <c r="L299" t="s">
        <v>135</v>
      </c>
      <c r="M299" t="s">
        <v>135</v>
      </c>
      <c r="N299">
        <v>4</v>
      </c>
      <c r="O299" t="s">
        <v>179</v>
      </c>
      <c r="P299">
        <v>2</v>
      </c>
      <c r="Q299" t="s">
        <v>678</v>
      </c>
      <c r="R299">
        <v>0</v>
      </c>
      <c r="S299" t="s">
        <v>218</v>
      </c>
      <c r="U299">
        <v>0</v>
      </c>
      <c r="V299" t="s">
        <v>24</v>
      </c>
      <c r="W299" t="s">
        <v>216</v>
      </c>
    </row>
    <row r="300" spans="1:23" x14ac:dyDescent="0.15">
      <c r="A300">
        <v>760</v>
      </c>
      <c r="B300">
        <v>1</v>
      </c>
      <c r="C300" t="s">
        <v>676</v>
      </c>
      <c r="D300" t="s">
        <v>677</v>
      </c>
      <c r="E300">
        <v>2</v>
      </c>
      <c r="H300" t="s">
        <v>631</v>
      </c>
      <c r="I300" t="s">
        <v>135</v>
      </c>
      <c r="J300" t="s">
        <v>135</v>
      </c>
      <c r="K300" t="s">
        <v>135</v>
      </c>
      <c r="L300" t="s">
        <v>135</v>
      </c>
      <c r="M300" t="s">
        <v>135</v>
      </c>
      <c r="N300">
        <v>4</v>
      </c>
      <c r="O300" t="s">
        <v>179</v>
      </c>
      <c r="P300">
        <v>2</v>
      </c>
      <c r="Q300" t="s">
        <v>678</v>
      </c>
      <c r="R300">
        <v>0</v>
      </c>
      <c r="S300" t="s">
        <v>218</v>
      </c>
      <c r="U300">
        <v>0</v>
      </c>
      <c r="V300" t="s">
        <v>24</v>
      </c>
      <c r="W300" t="s">
        <v>216</v>
      </c>
    </row>
    <row r="301" spans="1:23" x14ac:dyDescent="0.15">
      <c r="A301">
        <v>761</v>
      </c>
      <c r="B301">
        <v>1</v>
      </c>
      <c r="C301" t="s">
        <v>676</v>
      </c>
      <c r="D301" t="s">
        <v>677</v>
      </c>
      <c r="E301">
        <v>2</v>
      </c>
      <c r="H301" t="s">
        <v>631</v>
      </c>
      <c r="I301" t="s">
        <v>135</v>
      </c>
      <c r="J301" t="s">
        <v>135</v>
      </c>
      <c r="K301" t="s">
        <v>135</v>
      </c>
      <c r="L301" t="s">
        <v>135</v>
      </c>
      <c r="M301" t="s">
        <v>135</v>
      </c>
      <c r="N301">
        <v>4</v>
      </c>
      <c r="O301" t="s">
        <v>179</v>
      </c>
      <c r="P301">
        <v>2</v>
      </c>
      <c r="Q301" t="s">
        <v>678</v>
      </c>
      <c r="R301">
        <v>0</v>
      </c>
      <c r="S301" t="s">
        <v>218</v>
      </c>
      <c r="U301">
        <v>0</v>
      </c>
      <c r="V301" t="s">
        <v>24</v>
      </c>
      <c r="W301" t="s">
        <v>216</v>
      </c>
    </row>
    <row r="302" spans="1:23" x14ac:dyDescent="0.15">
      <c r="A302">
        <v>762</v>
      </c>
      <c r="B302">
        <v>1</v>
      </c>
      <c r="C302" t="s">
        <v>676</v>
      </c>
      <c r="D302" t="s">
        <v>677</v>
      </c>
      <c r="E302">
        <v>2</v>
      </c>
      <c r="H302" t="s">
        <v>631</v>
      </c>
      <c r="I302" t="s">
        <v>135</v>
      </c>
      <c r="J302" t="s">
        <v>135</v>
      </c>
      <c r="K302" t="s">
        <v>135</v>
      </c>
      <c r="L302" t="s">
        <v>135</v>
      </c>
      <c r="M302" t="s">
        <v>135</v>
      </c>
      <c r="N302">
        <v>4</v>
      </c>
      <c r="O302" t="s">
        <v>179</v>
      </c>
      <c r="P302">
        <v>2</v>
      </c>
      <c r="Q302" t="s">
        <v>678</v>
      </c>
      <c r="R302">
        <v>0</v>
      </c>
      <c r="S302" t="s">
        <v>218</v>
      </c>
      <c r="U302">
        <v>0</v>
      </c>
      <c r="V302" t="s">
        <v>24</v>
      </c>
      <c r="W302" t="s">
        <v>216</v>
      </c>
    </row>
    <row r="303" spans="1:23" x14ac:dyDescent="0.15">
      <c r="A303">
        <v>763</v>
      </c>
      <c r="B303">
        <v>1</v>
      </c>
      <c r="C303" t="s">
        <v>679</v>
      </c>
      <c r="D303" t="s">
        <v>680</v>
      </c>
      <c r="E303">
        <v>2</v>
      </c>
      <c r="H303" t="s">
        <v>631</v>
      </c>
      <c r="I303" t="s">
        <v>135</v>
      </c>
      <c r="J303" t="s">
        <v>135</v>
      </c>
      <c r="K303" t="s">
        <v>135</v>
      </c>
      <c r="L303" t="s">
        <v>135</v>
      </c>
      <c r="M303" t="s">
        <v>135</v>
      </c>
      <c r="N303">
        <v>4</v>
      </c>
      <c r="O303" t="s">
        <v>179</v>
      </c>
      <c r="P303">
        <v>2</v>
      </c>
      <c r="Q303" t="s">
        <v>681</v>
      </c>
      <c r="R303">
        <v>0</v>
      </c>
      <c r="S303" t="s">
        <v>218</v>
      </c>
      <c r="U303">
        <v>0</v>
      </c>
      <c r="V303" t="s">
        <v>24</v>
      </c>
      <c r="W303" t="s">
        <v>216</v>
      </c>
    </row>
    <row r="304" spans="1:23" x14ac:dyDescent="0.15">
      <c r="A304">
        <v>764</v>
      </c>
      <c r="B304">
        <v>1</v>
      </c>
      <c r="C304" t="s">
        <v>679</v>
      </c>
      <c r="D304" t="s">
        <v>680</v>
      </c>
      <c r="E304">
        <v>2</v>
      </c>
      <c r="H304" t="s">
        <v>631</v>
      </c>
      <c r="I304" t="s">
        <v>135</v>
      </c>
      <c r="J304" t="s">
        <v>135</v>
      </c>
      <c r="K304" t="s">
        <v>135</v>
      </c>
      <c r="L304" t="s">
        <v>135</v>
      </c>
      <c r="M304" t="s">
        <v>135</v>
      </c>
      <c r="N304">
        <v>4</v>
      </c>
      <c r="O304" t="s">
        <v>179</v>
      </c>
      <c r="P304">
        <v>2</v>
      </c>
      <c r="Q304" t="s">
        <v>681</v>
      </c>
      <c r="R304">
        <v>0</v>
      </c>
      <c r="S304" t="s">
        <v>218</v>
      </c>
      <c r="U304">
        <v>0</v>
      </c>
      <c r="V304" t="s">
        <v>24</v>
      </c>
      <c r="W304" t="s">
        <v>216</v>
      </c>
    </row>
    <row r="305" spans="1:23" x14ac:dyDescent="0.15">
      <c r="A305">
        <v>765</v>
      </c>
      <c r="B305">
        <v>1</v>
      </c>
      <c r="C305" t="s">
        <v>679</v>
      </c>
      <c r="D305" t="s">
        <v>680</v>
      </c>
      <c r="E305">
        <v>2</v>
      </c>
      <c r="H305" t="s">
        <v>631</v>
      </c>
      <c r="I305" t="s">
        <v>135</v>
      </c>
      <c r="J305" t="s">
        <v>135</v>
      </c>
      <c r="K305" t="s">
        <v>135</v>
      </c>
      <c r="L305" t="s">
        <v>135</v>
      </c>
      <c r="M305" t="s">
        <v>135</v>
      </c>
      <c r="N305">
        <v>4</v>
      </c>
      <c r="O305" t="s">
        <v>179</v>
      </c>
      <c r="P305">
        <v>2</v>
      </c>
      <c r="Q305" t="s">
        <v>681</v>
      </c>
      <c r="R305">
        <v>0</v>
      </c>
      <c r="S305" t="s">
        <v>218</v>
      </c>
      <c r="U305">
        <v>0</v>
      </c>
      <c r="V305" t="s">
        <v>24</v>
      </c>
      <c r="W305" t="s">
        <v>216</v>
      </c>
    </row>
    <row r="306" spans="1:23" x14ac:dyDescent="0.15">
      <c r="A306">
        <v>766</v>
      </c>
      <c r="B306">
        <v>1</v>
      </c>
      <c r="C306" t="s">
        <v>682</v>
      </c>
      <c r="D306" t="s">
        <v>683</v>
      </c>
      <c r="E306">
        <v>2</v>
      </c>
      <c r="H306" t="s">
        <v>631</v>
      </c>
      <c r="I306" t="s">
        <v>135</v>
      </c>
      <c r="J306" t="s">
        <v>135</v>
      </c>
      <c r="K306" t="s">
        <v>135</v>
      </c>
      <c r="L306" t="s">
        <v>135</v>
      </c>
      <c r="M306" t="s">
        <v>135</v>
      </c>
      <c r="N306">
        <v>4</v>
      </c>
      <c r="O306" t="s">
        <v>179</v>
      </c>
      <c r="P306">
        <v>2</v>
      </c>
      <c r="Q306" t="s">
        <v>684</v>
      </c>
      <c r="R306">
        <v>0</v>
      </c>
      <c r="S306" t="s">
        <v>218</v>
      </c>
      <c r="U306">
        <v>0</v>
      </c>
      <c r="V306" t="s">
        <v>24</v>
      </c>
      <c r="W306" t="s">
        <v>216</v>
      </c>
    </row>
    <row r="307" spans="1:23" x14ac:dyDescent="0.15">
      <c r="A307">
        <v>767</v>
      </c>
      <c r="B307">
        <v>1</v>
      </c>
      <c r="C307" t="s">
        <v>682</v>
      </c>
      <c r="D307" t="s">
        <v>683</v>
      </c>
      <c r="E307">
        <v>2</v>
      </c>
      <c r="H307" t="s">
        <v>631</v>
      </c>
      <c r="I307" t="s">
        <v>135</v>
      </c>
      <c r="J307" t="s">
        <v>135</v>
      </c>
      <c r="K307" t="s">
        <v>135</v>
      </c>
      <c r="L307" t="s">
        <v>135</v>
      </c>
      <c r="M307" t="s">
        <v>135</v>
      </c>
      <c r="N307">
        <v>4</v>
      </c>
      <c r="O307" t="s">
        <v>179</v>
      </c>
      <c r="P307">
        <v>2</v>
      </c>
      <c r="Q307" t="s">
        <v>684</v>
      </c>
      <c r="R307">
        <v>0</v>
      </c>
      <c r="S307" t="s">
        <v>218</v>
      </c>
      <c r="U307">
        <v>0</v>
      </c>
      <c r="V307" t="s">
        <v>24</v>
      </c>
      <c r="W307" t="s">
        <v>216</v>
      </c>
    </row>
    <row r="308" spans="1:23" x14ac:dyDescent="0.15">
      <c r="A308">
        <v>768</v>
      </c>
      <c r="B308">
        <v>1</v>
      </c>
      <c r="C308" t="s">
        <v>682</v>
      </c>
      <c r="D308" t="s">
        <v>683</v>
      </c>
      <c r="E308">
        <v>2</v>
      </c>
      <c r="H308" t="s">
        <v>631</v>
      </c>
      <c r="I308" t="s">
        <v>135</v>
      </c>
      <c r="J308" t="s">
        <v>135</v>
      </c>
      <c r="K308" t="s">
        <v>135</v>
      </c>
      <c r="L308" t="s">
        <v>135</v>
      </c>
      <c r="M308" t="s">
        <v>135</v>
      </c>
      <c r="N308">
        <v>4</v>
      </c>
      <c r="O308" t="s">
        <v>179</v>
      </c>
      <c r="P308">
        <v>2</v>
      </c>
      <c r="Q308" t="s">
        <v>684</v>
      </c>
      <c r="R308">
        <v>0</v>
      </c>
      <c r="S308" t="s">
        <v>218</v>
      </c>
      <c r="U308">
        <v>0</v>
      </c>
      <c r="V308" t="s">
        <v>24</v>
      </c>
      <c r="W308" t="s">
        <v>216</v>
      </c>
    </row>
    <row r="309" spans="1:23" x14ac:dyDescent="0.15">
      <c r="A309">
        <v>769</v>
      </c>
      <c r="B309">
        <v>1</v>
      </c>
      <c r="C309" t="s">
        <v>682</v>
      </c>
      <c r="D309" t="s">
        <v>683</v>
      </c>
      <c r="E309">
        <v>2</v>
      </c>
      <c r="H309" t="s">
        <v>631</v>
      </c>
      <c r="I309" t="s">
        <v>135</v>
      </c>
      <c r="J309" t="s">
        <v>135</v>
      </c>
      <c r="K309" t="s">
        <v>135</v>
      </c>
      <c r="L309" t="s">
        <v>135</v>
      </c>
      <c r="M309" t="s">
        <v>135</v>
      </c>
      <c r="N309">
        <v>4</v>
      </c>
      <c r="O309" t="s">
        <v>179</v>
      </c>
      <c r="P309">
        <v>2</v>
      </c>
      <c r="Q309" t="s">
        <v>684</v>
      </c>
      <c r="R309">
        <v>0</v>
      </c>
      <c r="S309" t="s">
        <v>218</v>
      </c>
      <c r="U309">
        <v>0</v>
      </c>
      <c r="V309" t="s">
        <v>24</v>
      </c>
      <c r="W309" t="s">
        <v>216</v>
      </c>
    </row>
    <row r="310" spans="1:23" x14ac:dyDescent="0.15">
      <c r="A310">
        <v>770</v>
      </c>
      <c r="B310">
        <v>2</v>
      </c>
      <c r="C310" t="s">
        <v>685</v>
      </c>
      <c r="D310" t="s">
        <v>686</v>
      </c>
      <c r="E310">
        <v>2</v>
      </c>
      <c r="H310" t="s">
        <v>631</v>
      </c>
      <c r="I310" t="s">
        <v>135</v>
      </c>
      <c r="J310" t="s">
        <v>135</v>
      </c>
      <c r="K310" t="s">
        <v>135</v>
      </c>
      <c r="L310" t="s">
        <v>135</v>
      </c>
      <c r="M310" t="s">
        <v>135</v>
      </c>
      <c r="N310">
        <v>4</v>
      </c>
      <c r="O310" t="s">
        <v>179</v>
      </c>
      <c r="P310">
        <v>6</v>
      </c>
      <c r="Q310" t="s">
        <v>687</v>
      </c>
      <c r="R310">
        <v>0</v>
      </c>
      <c r="S310" t="s">
        <v>218</v>
      </c>
      <c r="U310">
        <v>0</v>
      </c>
      <c r="V310" t="s">
        <v>24</v>
      </c>
      <c r="W310" t="s">
        <v>216</v>
      </c>
    </row>
    <row r="311" spans="1:23" x14ac:dyDescent="0.15">
      <c r="A311">
        <v>771</v>
      </c>
      <c r="B311">
        <v>2</v>
      </c>
      <c r="C311" t="s">
        <v>685</v>
      </c>
      <c r="D311" t="s">
        <v>686</v>
      </c>
      <c r="E311">
        <v>2</v>
      </c>
      <c r="H311" t="s">
        <v>631</v>
      </c>
      <c r="I311" t="s">
        <v>135</v>
      </c>
      <c r="J311" t="s">
        <v>135</v>
      </c>
      <c r="K311" t="s">
        <v>135</v>
      </c>
      <c r="L311" t="s">
        <v>135</v>
      </c>
      <c r="M311" t="s">
        <v>135</v>
      </c>
      <c r="N311">
        <v>4</v>
      </c>
      <c r="O311" t="s">
        <v>179</v>
      </c>
      <c r="P311">
        <v>6</v>
      </c>
      <c r="Q311" t="s">
        <v>687</v>
      </c>
      <c r="R311">
        <v>0</v>
      </c>
      <c r="S311" t="s">
        <v>218</v>
      </c>
      <c r="U311">
        <v>0</v>
      </c>
      <c r="V311" t="s">
        <v>24</v>
      </c>
      <c r="W311" t="s">
        <v>216</v>
      </c>
    </row>
    <row r="312" spans="1:23" x14ac:dyDescent="0.15">
      <c r="A312">
        <v>772</v>
      </c>
      <c r="B312">
        <v>2</v>
      </c>
      <c r="C312" t="s">
        <v>688</v>
      </c>
      <c r="D312" t="s">
        <v>689</v>
      </c>
      <c r="E312">
        <v>2</v>
      </c>
      <c r="H312" t="s">
        <v>631</v>
      </c>
      <c r="I312" t="s">
        <v>135</v>
      </c>
      <c r="J312" t="s">
        <v>135</v>
      </c>
      <c r="K312" t="s">
        <v>135</v>
      </c>
      <c r="L312" t="s">
        <v>135</v>
      </c>
      <c r="M312" t="s">
        <v>135</v>
      </c>
      <c r="N312">
        <v>4</v>
      </c>
      <c r="O312" t="s">
        <v>179</v>
      </c>
      <c r="P312">
        <v>5</v>
      </c>
      <c r="Q312" t="s">
        <v>690</v>
      </c>
      <c r="R312">
        <v>0</v>
      </c>
      <c r="S312" t="s">
        <v>218</v>
      </c>
      <c r="U312">
        <v>0</v>
      </c>
      <c r="V312" t="s">
        <v>24</v>
      </c>
      <c r="W312" t="s">
        <v>216</v>
      </c>
    </row>
    <row r="313" spans="1:23" x14ac:dyDescent="0.15">
      <c r="A313">
        <v>773</v>
      </c>
      <c r="B313">
        <v>2</v>
      </c>
      <c r="C313" t="s">
        <v>688</v>
      </c>
      <c r="D313" t="s">
        <v>689</v>
      </c>
      <c r="E313">
        <v>2</v>
      </c>
      <c r="H313" t="s">
        <v>631</v>
      </c>
      <c r="I313" t="s">
        <v>135</v>
      </c>
      <c r="J313" t="s">
        <v>135</v>
      </c>
      <c r="K313" t="s">
        <v>135</v>
      </c>
      <c r="L313" t="s">
        <v>135</v>
      </c>
      <c r="M313" t="s">
        <v>135</v>
      </c>
      <c r="N313">
        <v>4</v>
      </c>
      <c r="O313" t="s">
        <v>179</v>
      </c>
      <c r="P313">
        <v>5</v>
      </c>
      <c r="Q313" t="s">
        <v>690</v>
      </c>
      <c r="R313">
        <v>0</v>
      </c>
      <c r="S313" t="s">
        <v>218</v>
      </c>
      <c r="U313">
        <v>0</v>
      </c>
      <c r="V313" t="s">
        <v>24</v>
      </c>
      <c r="W313" t="s">
        <v>216</v>
      </c>
    </row>
    <row r="314" spans="1:23" x14ac:dyDescent="0.15">
      <c r="A314">
        <v>774</v>
      </c>
      <c r="B314">
        <v>2</v>
      </c>
      <c r="C314" t="s">
        <v>691</v>
      </c>
      <c r="D314" t="s">
        <v>692</v>
      </c>
      <c r="E314">
        <v>2</v>
      </c>
      <c r="H314" t="s">
        <v>631</v>
      </c>
      <c r="I314" t="s">
        <v>135</v>
      </c>
      <c r="J314" t="s">
        <v>135</v>
      </c>
      <c r="K314" t="s">
        <v>135</v>
      </c>
      <c r="L314" t="s">
        <v>135</v>
      </c>
      <c r="M314" t="s">
        <v>135</v>
      </c>
      <c r="N314">
        <v>4</v>
      </c>
      <c r="O314" t="s">
        <v>179</v>
      </c>
      <c r="P314">
        <v>5</v>
      </c>
      <c r="Q314" t="s">
        <v>693</v>
      </c>
      <c r="R314">
        <v>0</v>
      </c>
      <c r="S314" t="s">
        <v>218</v>
      </c>
      <c r="U314">
        <v>0</v>
      </c>
      <c r="V314" t="s">
        <v>24</v>
      </c>
      <c r="W314" t="s">
        <v>216</v>
      </c>
    </row>
    <row r="315" spans="1:23" x14ac:dyDescent="0.15">
      <c r="A315">
        <v>775</v>
      </c>
      <c r="B315">
        <v>2</v>
      </c>
      <c r="C315" t="s">
        <v>691</v>
      </c>
      <c r="D315" t="s">
        <v>692</v>
      </c>
      <c r="E315">
        <v>2</v>
      </c>
      <c r="H315" t="s">
        <v>631</v>
      </c>
      <c r="I315" t="s">
        <v>135</v>
      </c>
      <c r="J315" t="s">
        <v>135</v>
      </c>
      <c r="K315" t="s">
        <v>135</v>
      </c>
      <c r="L315" t="s">
        <v>135</v>
      </c>
      <c r="M315" t="s">
        <v>135</v>
      </c>
      <c r="N315">
        <v>4</v>
      </c>
      <c r="O315" t="s">
        <v>179</v>
      </c>
      <c r="P315">
        <v>5</v>
      </c>
      <c r="Q315" t="s">
        <v>693</v>
      </c>
      <c r="R315">
        <v>0</v>
      </c>
      <c r="S315" t="s">
        <v>218</v>
      </c>
      <c r="U315">
        <v>0</v>
      </c>
      <c r="V315" t="s">
        <v>24</v>
      </c>
      <c r="W315" t="s">
        <v>216</v>
      </c>
    </row>
    <row r="316" spans="1:23" x14ac:dyDescent="0.15">
      <c r="A316">
        <v>776</v>
      </c>
      <c r="B316">
        <v>2</v>
      </c>
      <c r="C316" t="s">
        <v>691</v>
      </c>
      <c r="D316" t="s">
        <v>692</v>
      </c>
      <c r="E316">
        <v>2</v>
      </c>
      <c r="H316" t="s">
        <v>631</v>
      </c>
      <c r="I316" t="s">
        <v>135</v>
      </c>
      <c r="J316" t="s">
        <v>135</v>
      </c>
      <c r="K316" t="s">
        <v>135</v>
      </c>
      <c r="L316" t="s">
        <v>135</v>
      </c>
      <c r="M316" t="s">
        <v>135</v>
      </c>
      <c r="N316">
        <v>4</v>
      </c>
      <c r="O316" t="s">
        <v>179</v>
      </c>
      <c r="P316">
        <v>5</v>
      </c>
      <c r="Q316" t="s">
        <v>693</v>
      </c>
      <c r="R316">
        <v>0</v>
      </c>
      <c r="S316" t="s">
        <v>218</v>
      </c>
      <c r="U316">
        <v>0</v>
      </c>
      <c r="V316" t="s">
        <v>24</v>
      </c>
      <c r="W316" t="s">
        <v>216</v>
      </c>
    </row>
    <row r="317" spans="1:23" x14ac:dyDescent="0.15">
      <c r="A317">
        <v>777</v>
      </c>
      <c r="B317">
        <v>2</v>
      </c>
      <c r="C317" t="s">
        <v>691</v>
      </c>
      <c r="D317" t="s">
        <v>692</v>
      </c>
      <c r="E317">
        <v>2</v>
      </c>
      <c r="H317" t="s">
        <v>631</v>
      </c>
      <c r="I317" t="s">
        <v>135</v>
      </c>
      <c r="J317" t="s">
        <v>135</v>
      </c>
      <c r="K317" t="s">
        <v>135</v>
      </c>
      <c r="L317" t="s">
        <v>135</v>
      </c>
      <c r="M317" t="s">
        <v>135</v>
      </c>
      <c r="N317">
        <v>4</v>
      </c>
      <c r="O317" t="s">
        <v>179</v>
      </c>
      <c r="P317">
        <v>5</v>
      </c>
      <c r="Q317" t="s">
        <v>693</v>
      </c>
      <c r="R317">
        <v>0</v>
      </c>
      <c r="S317" t="s">
        <v>218</v>
      </c>
      <c r="U317">
        <v>0</v>
      </c>
      <c r="V317" t="s">
        <v>24</v>
      </c>
      <c r="W317" t="s">
        <v>216</v>
      </c>
    </row>
    <row r="318" spans="1:23" x14ac:dyDescent="0.15">
      <c r="A318">
        <v>778</v>
      </c>
      <c r="B318">
        <v>2</v>
      </c>
      <c r="C318" t="s">
        <v>694</v>
      </c>
      <c r="D318" t="s">
        <v>695</v>
      </c>
      <c r="E318">
        <v>2</v>
      </c>
      <c r="H318" t="s">
        <v>631</v>
      </c>
      <c r="I318" t="s">
        <v>135</v>
      </c>
      <c r="J318" t="s">
        <v>135</v>
      </c>
      <c r="K318" t="s">
        <v>135</v>
      </c>
      <c r="L318" t="s">
        <v>135</v>
      </c>
      <c r="M318" t="s">
        <v>135</v>
      </c>
      <c r="N318">
        <v>4</v>
      </c>
      <c r="O318" t="s">
        <v>179</v>
      </c>
      <c r="P318">
        <v>4</v>
      </c>
      <c r="Q318" t="s">
        <v>696</v>
      </c>
      <c r="R318">
        <v>0</v>
      </c>
      <c r="S318" t="s">
        <v>218</v>
      </c>
      <c r="U318">
        <v>0</v>
      </c>
      <c r="V318" t="s">
        <v>24</v>
      </c>
      <c r="W318" t="s">
        <v>216</v>
      </c>
    </row>
    <row r="319" spans="1:23" x14ac:dyDescent="0.15">
      <c r="A319">
        <v>779</v>
      </c>
      <c r="B319">
        <v>2</v>
      </c>
      <c r="C319" t="s">
        <v>694</v>
      </c>
      <c r="D319" t="s">
        <v>695</v>
      </c>
      <c r="E319">
        <v>2</v>
      </c>
      <c r="H319" t="s">
        <v>631</v>
      </c>
      <c r="I319" t="s">
        <v>135</v>
      </c>
      <c r="J319" t="s">
        <v>135</v>
      </c>
      <c r="K319" t="s">
        <v>135</v>
      </c>
      <c r="L319" t="s">
        <v>135</v>
      </c>
      <c r="M319" t="s">
        <v>135</v>
      </c>
      <c r="N319">
        <v>4</v>
      </c>
      <c r="O319" t="s">
        <v>179</v>
      </c>
      <c r="P319">
        <v>4</v>
      </c>
      <c r="Q319" t="s">
        <v>696</v>
      </c>
      <c r="R319">
        <v>0</v>
      </c>
      <c r="S319" t="s">
        <v>218</v>
      </c>
      <c r="U319">
        <v>0</v>
      </c>
      <c r="V319" t="s">
        <v>24</v>
      </c>
      <c r="W319" t="s">
        <v>216</v>
      </c>
    </row>
    <row r="320" spans="1:23" x14ac:dyDescent="0.15">
      <c r="A320">
        <v>780</v>
      </c>
      <c r="B320">
        <v>2</v>
      </c>
      <c r="C320" t="s">
        <v>694</v>
      </c>
      <c r="D320" t="s">
        <v>695</v>
      </c>
      <c r="E320">
        <v>2</v>
      </c>
      <c r="H320" t="s">
        <v>631</v>
      </c>
      <c r="I320" t="s">
        <v>135</v>
      </c>
      <c r="J320" t="s">
        <v>135</v>
      </c>
      <c r="K320" t="s">
        <v>135</v>
      </c>
      <c r="L320" t="s">
        <v>135</v>
      </c>
      <c r="M320" t="s">
        <v>135</v>
      </c>
      <c r="N320">
        <v>4</v>
      </c>
      <c r="O320" t="s">
        <v>179</v>
      </c>
      <c r="P320">
        <v>4</v>
      </c>
      <c r="Q320" t="s">
        <v>696</v>
      </c>
      <c r="R320">
        <v>0</v>
      </c>
      <c r="S320" t="s">
        <v>218</v>
      </c>
      <c r="U320">
        <v>0</v>
      </c>
      <c r="V320" t="s">
        <v>24</v>
      </c>
      <c r="W320" t="s">
        <v>216</v>
      </c>
    </row>
    <row r="321" spans="1:23" x14ac:dyDescent="0.15">
      <c r="A321">
        <v>781</v>
      </c>
      <c r="B321">
        <v>2</v>
      </c>
      <c r="C321" t="s">
        <v>694</v>
      </c>
      <c r="D321" t="s">
        <v>695</v>
      </c>
      <c r="E321">
        <v>2</v>
      </c>
      <c r="H321" t="s">
        <v>631</v>
      </c>
      <c r="I321" t="s">
        <v>135</v>
      </c>
      <c r="J321" t="s">
        <v>135</v>
      </c>
      <c r="K321" t="s">
        <v>135</v>
      </c>
      <c r="L321" t="s">
        <v>135</v>
      </c>
      <c r="M321" t="s">
        <v>135</v>
      </c>
      <c r="N321">
        <v>4</v>
      </c>
      <c r="O321" t="s">
        <v>179</v>
      </c>
      <c r="P321">
        <v>4</v>
      </c>
      <c r="Q321" t="s">
        <v>696</v>
      </c>
      <c r="R321">
        <v>0</v>
      </c>
      <c r="S321" t="s">
        <v>218</v>
      </c>
      <c r="U321">
        <v>0</v>
      </c>
      <c r="V321" t="s">
        <v>24</v>
      </c>
      <c r="W321" t="s">
        <v>216</v>
      </c>
    </row>
    <row r="322" spans="1:23" x14ac:dyDescent="0.15">
      <c r="A322">
        <v>782</v>
      </c>
      <c r="B322">
        <v>2</v>
      </c>
      <c r="C322" t="s">
        <v>694</v>
      </c>
      <c r="D322" t="s">
        <v>695</v>
      </c>
      <c r="E322">
        <v>2</v>
      </c>
      <c r="H322" t="s">
        <v>631</v>
      </c>
      <c r="I322" t="s">
        <v>135</v>
      </c>
      <c r="J322" t="s">
        <v>135</v>
      </c>
      <c r="K322" t="s">
        <v>135</v>
      </c>
      <c r="L322" t="s">
        <v>135</v>
      </c>
      <c r="M322" t="s">
        <v>135</v>
      </c>
      <c r="N322">
        <v>4</v>
      </c>
      <c r="O322" t="s">
        <v>179</v>
      </c>
      <c r="P322">
        <v>4</v>
      </c>
      <c r="Q322" t="s">
        <v>696</v>
      </c>
      <c r="R322">
        <v>0</v>
      </c>
      <c r="S322" t="s">
        <v>218</v>
      </c>
      <c r="U322">
        <v>0</v>
      </c>
      <c r="V322" t="s">
        <v>24</v>
      </c>
      <c r="W322" t="s">
        <v>216</v>
      </c>
    </row>
    <row r="323" spans="1:23" x14ac:dyDescent="0.15">
      <c r="A323">
        <v>783</v>
      </c>
      <c r="B323">
        <v>2</v>
      </c>
      <c r="C323" t="s">
        <v>697</v>
      </c>
      <c r="D323" t="s">
        <v>698</v>
      </c>
      <c r="E323">
        <v>2</v>
      </c>
      <c r="H323" t="s">
        <v>631</v>
      </c>
      <c r="I323" t="s">
        <v>135</v>
      </c>
      <c r="J323" t="s">
        <v>135</v>
      </c>
      <c r="K323" t="s">
        <v>135</v>
      </c>
      <c r="L323" t="s">
        <v>135</v>
      </c>
      <c r="M323" t="s">
        <v>135</v>
      </c>
      <c r="N323">
        <v>4</v>
      </c>
      <c r="O323" t="s">
        <v>179</v>
      </c>
      <c r="P323">
        <v>4</v>
      </c>
      <c r="Q323" t="s">
        <v>699</v>
      </c>
      <c r="R323">
        <v>0</v>
      </c>
      <c r="S323" t="s">
        <v>218</v>
      </c>
      <c r="U323">
        <v>0</v>
      </c>
      <c r="V323" t="s">
        <v>24</v>
      </c>
      <c r="W323" t="s">
        <v>216</v>
      </c>
    </row>
    <row r="324" spans="1:23" x14ac:dyDescent="0.15">
      <c r="A324">
        <v>784</v>
      </c>
      <c r="B324">
        <v>2</v>
      </c>
      <c r="C324" t="s">
        <v>697</v>
      </c>
      <c r="D324" t="s">
        <v>698</v>
      </c>
      <c r="E324">
        <v>2</v>
      </c>
      <c r="H324" t="s">
        <v>631</v>
      </c>
      <c r="I324" t="s">
        <v>135</v>
      </c>
      <c r="J324" t="s">
        <v>135</v>
      </c>
      <c r="K324" t="s">
        <v>135</v>
      </c>
      <c r="L324" t="s">
        <v>135</v>
      </c>
      <c r="M324" t="s">
        <v>135</v>
      </c>
      <c r="N324">
        <v>4</v>
      </c>
      <c r="O324" t="s">
        <v>179</v>
      </c>
      <c r="P324">
        <v>4</v>
      </c>
      <c r="Q324" t="s">
        <v>699</v>
      </c>
      <c r="R324">
        <v>0</v>
      </c>
      <c r="S324" t="s">
        <v>218</v>
      </c>
      <c r="U324">
        <v>0</v>
      </c>
      <c r="V324" t="s">
        <v>24</v>
      </c>
      <c r="W324" t="s">
        <v>216</v>
      </c>
    </row>
    <row r="325" spans="1:23" x14ac:dyDescent="0.15">
      <c r="A325">
        <v>785</v>
      </c>
      <c r="B325">
        <v>2</v>
      </c>
      <c r="C325" t="s">
        <v>697</v>
      </c>
      <c r="D325" t="s">
        <v>698</v>
      </c>
      <c r="E325">
        <v>2</v>
      </c>
      <c r="H325" t="s">
        <v>631</v>
      </c>
      <c r="I325" t="s">
        <v>135</v>
      </c>
      <c r="J325" t="s">
        <v>135</v>
      </c>
      <c r="K325" t="s">
        <v>135</v>
      </c>
      <c r="L325" t="s">
        <v>135</v>
      </c>
      <c r="M325" t="s">
        <v>135</v>
      </c>
      <c r="N325">
        <v>4</v>
      </c>
      <c r="O325" t="s">
        <v>179</v>
      </c>
      <c r="P325">
        <v>4</v>
      </c>
      <c r="Q325" t="s">
        <v>699</v>
      </c>
      <c r="R325">
        <v>0</v>
      </c>
      <c r="S325" t="s">
        <v>218</v>
      </c>
      <c r="U325">
        <v>0</v>
      </c>
      <c r="V325" t="s">
        <v>24</v>
      </c>
      <c r="W325" t="s">
        <v>216</v>
      </c>
    </row>
    <row r="326" spans="1:23" x14ac:dyDescent="0.15">
      <c r="A326">
        <v>786</v>
      </c>
      <c r="B326">
        <v>2</v>
      </c>
      <c r="C326" t="s">
        <v>700</v>
      </c>
      <c r="D326" t="s">
        <v>701</v>
      </c>
      <c r="E326">
        <v>2</v>
      </c>
      <c r="H326" t="s">
        <v>631</v>
      </c>
      <c r="I326" t="s">
        <v>135</v>
      </c>
      <c r="J326" t="s">
        <v>135</v>
      </c>
      <c r="K326" t="s">
        <v>135</v>
      </c>
      <c r="L326" t="s">
        <v>135</v>
      </c>
      <c r="M326" t="s">
        <v>135</v>
      </c>
      <c r="N326">
        <v>4</v>
      </c>
      <c r="O326" t="s">
        <v>179</v>
      </c>
      <c r="P326">
        <v>4</v>
      </c>
      <c r="Q326" t="s">
        <v>702</v>
      </c>
      <c r="R326">
        <v>0</v>
      </c>
      <c r="S326" t="s">
        <v>218</v>
      </c>
      <c r="U326">
        <v>0</v>
      </c>
      <c r="V326" t="s">
        <v>24</v>
      </c>
      <c r="W326" t="s">
        <v>216</v>
      </c>
    </row>
    <row r="327" spans="1:23" x14ac:dyDescent="0.15">
      <c r="A327">
        <v>787</v>
      </c>
      <c r="B327">
        <v>2</v>
      </c>
      <c r="C327" t="s">
        <v>700</v>
      </c>
      <c r="D327" t="s">
        <v>701</v>
      </c>
      <c r="E327">
        <v>2</v>
      </c>
      <c r="H327" t="s">
        <v>631</v>
      </c>
      <c r="I327" t="s">
        <v>135</v>
      </c>
      <c r="J327" t="s">
        <v>135</v>
      </c>
      <c r="K327" t="s">
        <v>135</v>
      </c>
      <c r="L327" t="s">
        <v>135</v>
      </c>
      <c r="M327" t="s">
        <v>135</v>
      </c>
      <c r="N327">
        <v>4</v>
      </c>
      <c r="O327" t="s">
        <v>179</v>
      </c>
      <c r="P327">
        <v>4</v>
      </c>
      <c r="Q327" t="s">
        <v>702</v>
      </c>
      <c r="R327">
        <v>0</v>
      </c>
      <c r="S327" t="s">
        <v>218</v>
      </c>
      <c r="U327">
        <v>0</v>
      </c>
      <c r="V327" t="s">
        <v>24</v>
      </c>
      <c r="W327" t="s">
        <v>216</v>
      </c>
    </row>
    <row r="328" spans="1:23" x14ac:dyDescent="0.15">
      <c r="A328">
        <v>788</v>
      </c>
      <c r="B328">
        <v>2</v>
      </c>
      <c r="C328" t="s">
        <v>700</v>
      </c>
      <c r="D328" t="s">
        <v>701</v>
      </c>
      <c r="E328">
        <v>2</v>
      </c>
      <c r="H328" t="s">
        <v>631</v>
      </c>
      <c r="I328" t="s">
        <v>135</v>
      </c>
      <c r="J328" t="s">
        <v>135</v>
      </c>
      <c r="K328" t="s">
        <v>135</v>
      </c>
      <c r="L328" t="s">
        <v>135</v>
      </c>
      <c r="M328" t="s">
        <v>135</v>
      </c>
      <c r="N328">
        <v>4</v>
      </c>
      <c r="O328" t="s">
        <v>179</v>
      </c>
      <c r="P328">
        <v>4</v>
      </c>
      <c r="Q328" t="s">
        <v>702</v>
      </c>
      <c r="R328">
        <v>0</v>
      </c>
      <c r="S328" t="s">
        <v>218</v>
      </c>
      <c r="U328">
        <v>0</v>
      </c>
      <c r="V328" t="s">
        <v>24</v>
      </c>
      <c r="W328" t="s">
        <v>216</v>
      </c>
    </row>
    <row r="329" spans="1:23" x14ac:dyDescent="0.15">
      <c r="A329">
        <v>789</v>
      </c>
      <c r="B329">
        <v>2</v>
      </c>
      <c r="C329" t="s">
        <v>700</v>
      </c>
      <c r="D329" t="s">
        <v>701</v>
      </c>
      <c r="E329">
        <v>2</v>
      </c>
      <c r="H329" t="s">
        <v>631</v>
      </c>
      <c r="I329" t="s">
        <v>135</v>
      </c>
      <c r="J329" t="s">
        <v>135</v>
      </c>
      <c r="K329" t="s">
        <v>135</v>
      </c>
      <c r="L329" t="s">
        <v>135</v>
      </c>
      <c r="M329" t="s">
        <v>135</v>
      </c>
      <c r="N329">
        <v>4</v>
      </c>
      <c r="O329" t="s">
        <v>179</v>
      </c>
      <c r="P329">
        <v>4</v>
      </c>
      <c r="Q329" t="s">
        <v>702</v>
      </c>
      <c r="R329">
        <v>0</v>
      </c>
      <c r="S329" t="s">
        <v>218</v>
      </c>
      <c r="U329">
        <v>0</v>
      </c>
      <c r="V329" t="s">
        <v>24</v>
      </c>
      <c r="W329" t="s">
        <v>216</v>
      </c>
    </row>
    <row r="330" spans="1:23" x14ac:dyDescent="0.15">
      <c r="A330">
        <v>790</v>
      </c>
      <c r="B330">
        <v>2</v>
      </c>
      <c r="C330" t="s">
        <v>703</v>
      </c>
      <c r="D330" t="s">
        <v>704</v>
      </c>
      <c r="E330">
        <v>2</v>
      </c>
      <c r="H330" t="s">
        <v>631</v>
      </c>
      <c r="I330" t="s">
        <v>135</v>
      </c>
      <c r="J330" t="s">
        <v>135</v>
      </c>
      <c r="K330" t="s">
        <v>135</v>
      </c>
      <c r="L330" t="s">
        <v>135</v>
      </c>
      <c r="M330" t="s">
        <v>135</v>
      </c>
      <c r="N330">
        <v>4</v>
      </c>
      <c r="O330" t="s">
        <v>179</v>
      </c>
      <c r="P330">
        <v>4</v>
      </c>
      <c r="Q330" t="s">
        <v>253</v>
      </c>
      <c r="R330">
        <v>0</v>
      </c>
      <c r="S330" t="s">
        <v>218</v>
      </c>
      <c r="U330">
        <v>0</v>
      </c>
      <c r="V330" t="s">
        <v>24</v>
      </c>
      <c r="W330" t="s">
        <v>216</v>
      </c>
    </row>
    <row r="331" spans="1:23" x14ac:dyDescent="0.15">
      <c r="A331">
        <v>791</v>
      </c>
      <c r="B331">
        <v>2</v>
      </c>
      <c r="C331" t="s">
        <v>703</v>
      </c>
      <c r="D331" t="s">
        <v>704</v>
      </c>
      <c r="E331">
        <v>2</v>
      </c>
      <c r="H331" t="s">
        <v>631</v>
      </c>
      <c r="I331" t="s">
        <v>135</v>
      </c>
      <c r="J331" t="s">
        <v>135</v>
      </c>
      <c r="K331" t="s">
        <v>135</v>
      </c>
      <c r="L331" t="s">
        <v>135</v>
      </c>
      <c r="M331" t="s">
        <v>135</v>
      </c>
      <c r="N331">
        <v>4</v>
      </c>
      <c r="O331" t="s">
        <v>179</v>
      </c>
      <c r="P331">
        <v>4</v>
      </c>
      <c r="Q331" t="s">
        <v>253</v>
      </c>
      <c r="R331">
        <v>0</v>
      </c>
      <c r="S331" t="s">
        <v>218</v>
      </c>
      <c r="U331">
        <v>0</v>
      </c>
      <c r="V331" t="s">
        <v>24</v>
      </c>
      <c r="W331" t="s">
        <v>216</v>
      </c>
    </row>
    <row r="332" spans="1:23" x14ac:dyDescent="0.15">
      <c r="A332">
        <v>792</v>
      </c>
      <c r="B332">
        <v>2</v>
      </c>
      <c r="C332" t="s">
        <v>703</v>
      </c>
      <c r="D332" t="s">
        <v>704</v>
      </c>
      <c r="E332">
        <v>2</v>
      </c>
      <c r="H332" t="s">
        <v>631</v>
      </c>
      <c r="I332" t="s">
        <v>135</v>
      </c>
      <c r="J332" t="s">
        <v>135</v>
      </c>
      <c r="K332" t="s">
        <v>135</v>
      </c>
      <c r="L332" t="s">
        <v>135</v>
      </c>
      <c r="M332" t="s">
        <v>135</v>
      </c>
      <c r="N332">
        <v>4</v>
      </c>
      <c r="O332" t="s">
        <v>179</v>
      </c>
      <c r="P332">
        <v>4</v>
      </c>
      <c r="Q332" t="s">
        <v>253</v>
      </c>
      <c r="R332">
        <v>0</v>
      </c>
      <c r="S332" t="s">
        <v>218</v>
      </c>
      <c r="U332">
        <v>0</v>
      </c>
      <c r="V332" t="s">
        <v>24</v>
      </c>
      <c r="W332" t="s">
        <v>216</v>
      </c>
    </row>
    <row r="333" spans="1:23" x14ac:dyDescent="0.15">
      <c r="A333">
        <v>793</v>
      </c>
      <c r="B333">
        <v>2</v>
      </c>
      <c r="C333" t="s">
        <v>703</v>
      </c>
      <c r="D333" t="s">
        <v>704</v>
      </c>
      <c r="E333">
        <v>2</v>
      </c>
      <c r="H333" t="s">
        <v>631</v>
      </c>
      <c r="I333" t="s">
        <v>135</v>
      </c>
      <c r="J333" t="s">
        <v>135</v>
      </c>
      <c r="K333" t="s">
        <v>135</v>
      </c>
      <c r="L333" t="s">
        <v>135</v>
      </c>
      <c r="M333" t="s">
        <v>135</v>
      </c>
      <c r="N333">
        <v>4</v>
      </c>
      <c r="O333" t="s">
        <v>179</v>
      </c>
      <c r="P333">
        <v>4</v>
      </c>
      <c r="Q333" t="s">
        <v>253</v>
      </c>
      <c r="R333">
        <v>0</v>
      </c>
      <c r="S333" t="s">
        <v>218</v>
      </c>
      <c r="U333">
        <v>0</v>
      </c>
      <c r="V333" t="s">
        <v>24</v>
      </c>
      <c r="W333" t="s">
        <v>216</v>
      </c>
    </row>
    <row r="334" spans="1:23" x14ac:dyDescent="0.15">
      <c r="A334">
        <v>794</v>
      </c>
      <c r="B334">
        <v>2</v>
      </c>
      <c r="C334" t="s">
        <v>705</v>
      </c>
      <c r="D334" t="s">
        <v>706</v>
      </c>
      <c r="E334">
        <v>2</v>
      </c>
      <c r="H334" t="s">
        <v>631</v>
      </c>
      <c r="I334" t="s">
        <v>135</v>
      </c>
      <c r="J334" t="s">
        <v>135</v>
      </c>
      <c r="K334" t="s">
        <v>135</v>
      </c>
      <c r="L334" t="s">
        <v>135</v>
      </c>
      <c r="M334" t="s">
        <v>135</v>
      </c>
      <c r="N334">
        <v>4</v>
      </c>
      <c r="O334" t="s">
        <v>179</v>
      </c>
      <c r="P334">
        <v>4</v>
      </c>
      <c r="Q334" t="s">
        <v>707</v>
      </c>
      <c r="R334">
        <v>0</v>
      </c>
      <c r="S334" t="s">
        <v>218</v>
      </c>
      <c r="U334">
        <v>0</v>
      </c>
      <c r="V334" t="s">
        <v>24</v>
      </c>
      <c r="W334" t="s">
        <v>216</v>
      </c>
    </row>
    <row r="335" spans="1:23" x14ac:dyDescent="0.15">
      <c r="A335">
        <v>795</v>
      </c>
      <c r="B335">
        <v>2</v>
      </c>
      <c r="C335" t="s">
        <v>705</v>
      </c>
      <c r="D335" t="s">
        <v>706</v>
      </c>
      <c r="E335">
        <v>2</v>
      </c>
      <c r="H335" t="s">
        <v>631</v>
      </c>
      <c r="I335" t="s">
        <v>135</v>
      </c>
      <c r="J335" t="s">
        <v>135</v>
      </c>
      <c r="K335" t="s">
        <v>135</v>
      </c>
      <c r="L335" t="s">
        <v>135</v>
      </c>
      <c r="M335" t="s">
        <v>135</v>
      </c>
      <c r="N335">
        <v>4</v>
      </c>
      <c r="O335" t="s">
        <v>179</v>
      </c>
      <c r="P335">
        <v>4</v>
      </c>
      <c r="Q335" t="s">
        <v>707</v>
      </c>
      <c r="R335">
        <v>0</v>
      </c>
      <c r="S335" t="s">
        <v>218</v>
      </c>
      <c r="U335">
        <v>0</v>
      </c>
      <c r="V335" t="s">
        <v>24</v>
      </c>
      <c r="W335" t="s">
        <v>216</v>
      </c>
    </row>
    <row r="336" spans="1:23" x14ac:dyDescent="0.15">
      <c r="A336">
        <v>796</v>
      </c>
      <c r="B336">
        <v>2</v>
      </c>
      <c r="C336" t="s">
        <v>705</v>
      </c>
      <c r="D336" t="s">
        <v>706</v>
      </c>
      <c r="E336">
        <v>2</v>
      </c>
      <c r="H336" t="s">
        <v>631</v>
      </c>
      <c r="I336" t="s">
        <v>135</v>
      </c>
      <c r="J336" t="s">
        <v>135</v>
      </c>
      <c r="K336" t="s">
        <v>135</v>
      </c>
      <c r="L336" t="s">
        <v>135</v>
      </c>
      <c r="M336" t="s">
        <v>135</v>
      </c>
      <c r="N336">
        <v>4</v>
      </c>
      <c r="O336" t="s">
        <v>179</v>
      </c>
      <c r="P336">
        <v>4</v>
      </c>
      <c r="Q336" t="s">
        <v>707</v>
      </c>
      <c r="R336">
        <v>0</v>
      </c>
      <c r="S336" t="s">
        <v>218</v>
      </c>
      <c r="U336">
        <v>0</v>
      </c>
      <c r="V336" t="s">
        <v>24</v>
      </c>
      <c r="W336" t="s">
        <v>216</v>
      </c>
    </row>
    <row r="337" spans="1:23" x14ac:dyDescent="0.15">
      <c r="A337">
        <v>797</v>
      </c>
      <c r="B337">
        <v>2</v>
      </c>
      <c r="C337" t="s">
        <v>708</v>
      </c>
      <c r="D337" t="s">
        <v>709</v>
      </c>
      <c r="E337">
        <v>2</v>
      </c>
      <c r="H337" t="s">
        <v>631</v>
      </c>
      <c r="I337" t="s">
        <v>135</v>
      </c>
      <c r="J337" t="s">
        <v>135</v>
      </c>
      <c r="K337" t="s">
        <v>135</v>
      </c>
      <c r="L337" t="s">
        <v>135</v>
      </c>
      <c r="M337" t="s">
        <v>135</v>
      </c>
      <c r="N337">
        <v>4</v>
      </c>
      <c r="O337" t="s">
        <v>179</v>
      </c>
      <c r="P337">
        <v>3</v>
      </c>
      <c r="Q337" t="s">
        <v>710</v>
      </c>
      <c r="R337">
        <v>0</v>
      </c>
      <c r="S337" t="s">
        <v>218</v>
      </c>
      <c r="U337">
        <v>0</v>
      </c>
      <c r="V337" t="s">
        <v>24</v>
      </c>
      <c r="W337" t="s">
        <v>216</v>
      </c>
    </row>
    <row r="338" spans="1:23" x14ac:dyDescent="0.15">
      <c r="A338">
        <v>798</v>
      </c>
      <c r="B338">
        <v>2</v>
      </c>
      <c r="C338" t="s">
        <v>708</v>
      </c>
      <c r="D338" t="s">
        <v>709</v>
      </c>
      <c r="E338">
        <v>2</v>
      </c>
      <c r="H338" t="s">
        <v>631</v>
      </c>
      <c r="I338" t="s">
        <v>135</v>
      </c>
      <c r="J338" t="s">
        <v>135</v>
      </c>
      <c r="K338" t="s">
        <v>135</v>
      </c>
      <c r="L338" t="s">
        <v>135</v>
      </c>
      <c r="M338" t="s">
        <v>135</v>
      </c>
      <c r="N338">
        <v>4</v>
      </c>
      <c r="O338" t="s">
        <v>179</v>
      </c>
      <c r="P338">
        <v>3</v>
      </c>
      <c r="Q338" t="s">
        <v>710</v>
      </c>
      <c r="R338">
        <v>0</v>
      </c>
      <c r="S338" t="s">
        <v>218</v>
      </c>
      <c r="U338">
        <v>0</v>
      </c>
      <c r="V338" t="s">
        <v>24</v>
      </c>
      <c r="W338" t="s">
        <v>216</v>
      </c>
    </row>
    <row r="339" spans="1:23" x14ac:dyDescent="0.15">
      <c r="A339">
        <v>799</v>
      </c>
      <c r="B339">
        <v>2</v>
      </c>
      <c r="C339" t="s">
        <v>708</v>
      </c>
      <c r="D339" t="s">
        <v>709</v>
      </c>
      <c r="E339">
        <v>2</v>
      </c>
      <c r="H339" t="s">
        <v>631</v>
      </c>
      <c r="I339" t="s">
        <v>135</v>
      </c>
      <c r="J339" t="s">
        <v>135</v>
      </c>
      <c r="K339" t="s">
        <v>135</v>
      </c>
      <c r="L339" t="s">
        <v>135</v>
      </c>
      <c r="M339" t="s">
        <v>135</v>
      </c>
      <c r="N339">
        <v>4</v>
      </c>
      <c r="O339" t="s">
        <v>179</v>
      </c>
      <c r="P339">
        <v>3</v>
      </c>
      <c r="Q339" t="s">
        <v>710</v>
      </c>
      <c r="R339">
        <v>0</v>
      </c>
      <c r="S339" t="s">
        <v>218</v>
      </c>
      <c r="U339">
        <v>0</v>
      </c>
      <c r="V339" t="s">
        <v>24</v>
      </c>
      <c r="W339" t="s">
        <v>216</v>
      </c>
    </row>
    <row r="340" spans="1:23" x14ac:dyDescent="0.15">
      <c r="A340">
        <v>800</v>
      </c>
      <c r="B340">
        <v>2</v>
      </c>
      <c r="C340" t="s">
        <v>708</v>
      </c>
      <c r="D340" t="s">
        <v>709</v>
      </c>
      <c r="E340">
        <v>2</v>
      </c>
      <c r="H340" t="s">
        <v>631</v>
      </c>
      <c r="I340" t="s">
        <v>135</v>
      </c>
      <c r="J340" t="s">
        <v>135</v>
      </c>
      <c r="K340" t="s">
        <v>135</v>
      </c>
      <c r="L340" t="s">
        <v>135</v>
      </c>
      <c r="M340" t="s">
        <v>135</v>
      </c>
      <c r="N340">
        <v>4</v>
      </c>
      <c r="O340" t="s">
        <v>179</v>
      </c>
      <c r="P340">
        <v>3</v>
      </c>
      <c r="Q340" t="s">
        <v>710</v>
      </c>
      <c r="R340">
        <v>0</v>
      </c>
      <c r="S340" t="s">
        <v>218</v>
      </c>
      <c r="U340">
        <v>0</v>
      </c>
      <c r="V340" t="s">
        <v>24</v>
      </c>
      <c r="W340" t="s">
        <v>216</v>
      </c>
    </row>
    <row r="341" spans="1:23" x14ac:dyDescent="0.15">
      <c r="A341">
        <v>801</v>
      </c>
      <c r="B341">
        <v>2</v>
      </c>
      <c r="C341" t="s">
        <v>708</v>
      </c>
      <c r="D341" t="s">
        <v>709</v>
      </c>
      <c r="E341">
        <v>2</v>
      </c>
      <c r="H341" t="s">
        <v>631</v>
      </c>
      <c r="I341" t="s">
        <v>135</v>
      </c>
      <c r="J341" t="s">
        <v>135</v>
      </c>
      <c r="K341" t="s">
        <v>135</v>
      </c>
      <c r="L341" t="s">
        <v>135</v>
      </c>
      <c r="M341" t="s">
        <v>135</v>
      </c>
      <c r="N341">
        <v>4</v>
      </c>
      <c r="O341" t="s">
        <v>179</v>
      </c>
      <c r="P341">
        <v>3</v>
      </c>
      <c r="Q341" t="s">
        <v>710</v>
      </c>
      <c r="R341">
        <v>0</v>
      </c>
      <c r="S341" t="s">
        <v>218</v>
      </c>
      <c r="U341">
        <v>0</v>
      </c>
      <c r="V341" t="s">
        <v>24</v>
      </c>
      <c r="W341" t="s">
        <v>216</v>
      </c>
    </row>
    <row r="342" spans="1:23" x14ac:dyDescent="0.15">
      <c r="A342">
        <v>802</v>
      </c>
      <c r="B342">
        <v>2</v>
      </c>
      <c r="C342" t="s">
        <v>711</v>
      </c>
      <c r="D342" t="s">
        <v>712</v>
      </c>
      <c r="E342">
        <v>2</v>
      </c>
      <c r="H342" t="s">
        <v>631</v>
      </c>
      <c r="I342" t="s">
        <v>135</v>
      </c>
      <c r="J342" t="s">
        <v>135</v>
      </c>
      <c r="K342" t="s">
        <v>135</v>
      </c>
      <c r="L342" t="s">
        <v>135</v>
      </c>
      <c r="M342" t="s">
        <v>135</v>
      </c>
      <c r="N342">
        <v>4</v>
      </c>
      <c r="O342" t="s">
        <v>179</v>
      </c>
      <c r="P342">
        <v>3</v>
      </c>
      <c r="Q342" t="s">
        <v>713</v>
      </c>
      <c r="R342">
        <v>0</v>
      </c>
      <c r="S342" t="s">
        <v>218</v>
      </c>
      <c r="U342">
        <v>0</v>
      </c>
      <c r="V342" t="s">
        <v>24</v>
      </c>
      <c r="W342" t="s">
        <v>216</v>
      </c>
    </row>
    <row r="343" spans="1:23" x14ac:dyDescent="0.15">
      <c r="A343">
        <v>803</v>
      </c>
      <c r="B343">
        <v>2</v>
      </c>
      <c r="C343" t="s">
        <v>711</v>
      </c>
      <c r="D343" t="s">
        <v>712</v>
      </c>
      <c r="E343">
        <v>2</v>
      </c>
      <c r="H343" t="s">
        <v>631</v>
      </c>
      <c r="I343" t="s">
        <v>135</v>
      </c>
      <c r="J343" t="s">
        <v>135</v>
      </c>
      <c r="K343" t="s">
        <v>135</v>
      </c>
      <c r="L343" t="s">
        <v>135</v>
      </c>
      <c r="M343" t="s">
        <v>135</v>
      </c>
      <c r="N343">
        <v>4</v>
      </c>
      <c r="O343" t="s">
        <v>179</v>
      </c>
      <c r="P343">
        <v>3</v>
      </c>
      <c r="Q343" t="s">
        <v>713</v>
      </c>
      <c r="R343">
        <v>0</v>
      </c>
      <c r="S343" t="s">
        <v>218</v>
      </c>
      <c r="U343">
        <v>0</v>
      </c>
      <c r="V343" t="s">
        <v>24</v>
      </c>
      <c r="W343" t="s">
        <v>216</v>
      </c>
    </row>
    <row r="344" spans="1:23" x14ac:dyDescent="0.15">
      <c r="A344">
        <v>804</v>
      </c>
      <c r="B344">
        <v>2</v>
      </c>
      <c r="C344" t="s">
        <v>711</v>
      </c>
      <c r="D344" t="s">
        <v>712</v>
      </c>
      <c r="E344">
        <v>2</v>
      </c>
      <c r="H344" t="s">
        <v>631</v>
      </c>
      <c r="I344" t="s">
        <v>135</v>
      </c>
      <c r="J344" t="s">
        <v>135</v>
      </c>
      <c r="K344" t="s">
        <v>135</v>
      </c>
      <c r="L344" t="s">
        <v>135</v>
      </c>
      <c r="M344" t="s">
        <v>135</v>
      </c>
      <c r="N344">
        <v>4</v>
      </c>
      <c r="O344" t="s">
        <v>179</v>
      </c>
      <c r="P344">
        <v>3</v>
      </c>
      <c r="Q344" t="s">
        <v>713</v>
      </c>
      <c r="R344">
        <v>0</v>
      </c>
      <c r="S344" t="s">
        <v>218</v>
      </c>
      <c r="U344">
        <v>0</v>
      </c>
      <c r="V344" t="s">
        <v>24</v>
      </c>
      <c r="W344" t="s">
        <v>216</v>
      </c>
    </row>
    <row r="345" spans="1:23" x14ac:dyDescent="0.15">
      <c r="A345">
        <v>805</v>
      </c>
      <c r="B345">
        <v>2</v>
      </c>
      <c r="C345" t="s">
        <v>714</v>
      </c>
      <c r="D345" t="s">
        <v>715</v>
      </c>
      <c r="E345">
        <v>2</v>
      </c>
      <c r="H345" t="s">
        <v>631</v>
      </c>
      <c r="I345" t="s">
        <v>135</v>
      </c>
      <c r="J345" t="s">
        <v>135</v>
      </c>
      <c r="K345" t="s">
        <v>135</v>
      </c>
      <c r="L345" t="s">
        <v>135</v>
      </c>
      <c r="M345" t="s">
        <v>135</v>
      </c>
      <c r="N345">
        <v>4</v>
      </c>
      <c r="O345" t="s">
        <v>179</v>
      </c>
      <c r="P345">
        <v>3</v>
      </c>
      <c r="Q345" t="s">
        <v>713</v>
      </c>
      <c r="R345">
        <v>0</v>
      </c>
      <c r="S345" t="s">
        <v>218</v>
      </c>
      <c r="U345">
        <v>0</v>
      </c>
      <c r="V345" t="s">
        <v>24</v>
      </c>
      <c r="W345" t="s">
        <v>216</v>
      </c>
    </row>
    <row r="346" spans="1:23" x14ac:dyDescent="0.15">
      <c r="A346">
        <v>806</v>
      </c>
      <c r="B346">
        <v>2</v>
      </c>
      <c r="C346" t="s">
        <v>714</v>
      </c>
      <c r="D346" t="s">
        <v>715</v>
      </c>
      <c r="E346">
        <v>2</v>
      </c>
      <c r="H346" t="s">
        <v>631</v>
      </c>
      <c r="I346" t="s">
        <v>135</v>
      </c>
      <c r="J346" t="s">
        <v>135</v>
      </c>
      <c r="K346" t="s">
        <v>135</v>
      </c>
      <c r="L346" t="s">
        <v>135</v>
      </c>
      <c r="M346" t="s">
        <v>135</v>
      </c>
      <c r="N346">
        <v>4</v>
      </c>
      <c r="O346" t="s">
        <v>179</v>
      </c>
      <c r="P346">
        <v>3</v>
      </c>
      <c r="Q346" t="s">
        <v>713</v>
      </c>
      <c r="R346">
        <v>0</v>
      </c>
      <c r="S346" t="s">
        <v>218</v>
      </c>
      <c r="U346">
        <v>0</v>
      </c>
      <c r="V346" t="s">
        <v>24</v>
      </c>
      <c r="W346" t="s">
        <v>216</v>
      </c>
    </row>
    <row r="347" spans="1:23" x14ac:dyDescent="0.15">
      <c r="A347">
        <v>807</v>
      </c>
      <c r="B347">
        <v>2</v>
      </c>
      <c r="C347" t="s">
        <v>714</v>
      </c>
      <c r="D347" t="s">
        <v>715</v>
      </c>
      <c r="E347">
        <v>2</v>
      </c>
      <c r="H347" t="s">
        <v>631</v>
      </c>
      <c r="I347" t="s">
        <v>135</v>
      </c>
      <c r="J347" t="s">
        <v>135</v>
      </c>
      <c r="K347" t="s">
        <v>135</v>
      </c>
      <c r="L347" t="s">
        <v>135</v>
      </c>
      <c r="M347" t="s">
        <v>135</v>
      </c>
      <c r="N347">
        <v>4</v>
      </c>
      <c r="O347" t="s">
        <v>179</v>
      </c>
      <c r="P347">
        <v>3</v>
      </c>
      <c r="Q347" t="s">
        <v>713</v>
      </c>
      <c r="R347">
        <v>0</v>
      </c>
      <c r="S347" t="s">
        <v>218</v>
      </c>
      <c r="U347">
        <v>0</v>
      </c>
      <c r="V347" t="s">
        <v>24</v>
      </c>
      <c r="W347" t="s">
        <v>216</v>
      </c>
    </row>
    <row r="348" spans="1:23" x14ac:dyDescent="0.15">
      <c r="A348">
        <v>808</v>
      </c>
      <c r="B348">
        <v>2</v>
      </c>
      <c r="C348" t="s">
        <v>716</v>
      </c>
      <c r="D348" t="s">
        <v>717</v>
      </c>
      <c r="E348">
        <v>2</v>
      </c>
      <c r="H348" t="s">
        <v>631</v>
      </c>
      <c r="I348" t="s">
        <v>135</v>
      </c>
      <c r="J348" t="s">
        <v>135</v>
      </c>
      <c r="K348" t="s">
        <v>135</v>
      </c>
      <c r="L348" t="s">
        <v>135</v>
      </c>
      <c r="M348" t="s">
        <v>135</v>
      </c>
      <c r="N348">
        <v>4</v>
      </c>
      <c r="O348" t="s">
        <v>179</v>
      </c>
      <c r="P348">
        <v>2</v>
      </c>
      <c r="Q348" t="s">
        <v>718</v>
      </c>
      <c r="R348">
        <v>0</v>
      </c>
      <c r="S348" t="s">
        <v>218</v>
      </c>
      <c r="U348">
        <v>0</v>
      </c>
      <c r="V348" t="s">
        <v>24</v>
      </c>
      <c r="W348" t="s">
        <v>216</v>
      </c>
    </row>
    <row r="349" spans="1:23" x14ac:dyDescent="0.15">
      <c r="A349">
        <v>809</v>
      </c>
      <c r="B349">
        <v>2</v>
      </c>
      <c r="C349" t="s">
        <v>716</v>
      </c>
      <c r="D349" t="s">
        <v>717</v>
      </c>
      <c r="E349">
        <v>2</v>
      </c>
      <c r="H349" t="s">
        <v>631</v>
      </c>
      <c r="I349" t="s">
        <v>135</v>
      </c>
      <c r="J349" t="s">
        <v>135</v>
      </c>
      <c r="K349" t="s">
        <v>135</v>
      </c>
      <c r="L349" t="s">
        <v>135</v>
      </c>
      <c r="M349" t="s">
        <v>135</v>
      </c>
      <c r="N349">
        <v>4</v>
      </c>
      <c r="O349" t="s">
        <v>179</v>
      </c>
      <c r="P349">
        <v>2</v>
      </c>
      <c r="Q349" t="s">
        <v>718</v>
      </c>
      <c r="R349">
        <v>0</v>
      </c>
      <c r="S349" t="s">
        <v>218</v>
      </c>
      <c r="U349">
        <v>0</v>
      </c>
      <c r="V349" t="s">
        <v>24</v>
      </c>
      <c r="W349" t="s">
        <v>216</v>
      </c>
    </row>
    <row r="350" spans="1:23" x14ac:dyDescent="0.15">
      <c r="A350">
        <v>810</v>
      </c>
      <c r="B350">
        <v>2</v>
      </c>
      <c r="C350" t="s">
        <v>716</v>
      </c>
      <c r="D350" t="s">
        <v>717</v>
      </c>
      <c r="E350">
        <v>2</v>
      </c>
      <c r="H350" t="s">
        <v>631</v>
      </c>
      <c r="I350" t="s">
        <v>135</v>
      </c>
      <c r="J350" t="s">
        <v>135</v>
      </c>
      <c r="K350" t="s">
        <v>135</v>
      </c>
      <c r="L350" t="s">
        <v>135</v>
      </c>
      <c r="M350" t="s">
        <v>135</v>
      </c>
      <c r="N350">
        <v>4</v>
      </c>
      <c r="O350" t="s">
        <v>179</v>
      </c>
      <c r="P350">
        <v>2</v>
      </c>
      <c r="Q350" t="s">
        <v>718</v>
      </c>
      <c r="R350">
        <v>0</v>
      </c>
      <c r="S350" t="s">
        <v>218</v>
      </c>
      <c r="U350">
        <v>0</v>
      </c>
      <c r="V350" t="s">
        <v>24</v>
      </c>
      <c r="W350" t="s">
        <v>216</v>
      </c>
    </row>
    <row r="351" spans="1:23" x14ac:dyDescent="0.15">
      <c r="A351">
        <v>811</v>
      </c>
      <c r="B351">
        <v>2</v>
      </c>
      <c r="C351" t="s">
        <v>719</v>
      </c>
      <c r="D351" t="s">
        <v>720</v>
      </c>
      <c r="E351">
        <v>2</v>
      </c>
      <c r="H351" t="s">
        <v>631</v>
      </c>
      <c r="I351" t="s">
        <v>135</v>
      </c>
      <c r="J351" t="s">
        <v>135</v>
      </c>
      <c r="K351" t="s">
        <v>135</v>
      </c>
      <c r="L351" t="s">
        <v>135</v>
      </c>
      <c r="M351" t="s">
        <v>135</v>
      </c>
      <c r="N351">
        <v>4</v>
      </c>
      <c r="O351" t="s">
        <v>179</v>
      </c>
      <c r="P351">
        <v>2</v>
      </c>
      <c r="Q351" t="s">
        <v>721</v>
      </c>
      <c r="R351">
        <v>0</v>
      </c>
      <c r="S351" t="s">
        <v>218</v>
      </c>
      <c r="U351">
        <v>0</v>
      </c>
      <c r="V351" t="s">
        <v>24</v>
      </c>
      <c r="W351" t="s">
        <v>216</v>
      </c>
    </row>
    <row r="352" spans="1:23" x14ac:dyDescent="0.15">
      <c r="A352">
        <v>812</v>
      </c>
      <c r="B352">
        <v>2</v>
      </c>
      <c r="C352" t="s">
        <v>719</v>
      </c>
      <c r="D352" t="s">
        <v>720</v>
      </c>
      <c r="E352">
        <v>2</v>
      </c>
      <c r="H352" t="s">
        <v>631</v>
      </c>
      <c r="I352" t="s">
        <v>135</v>
      </c>
      <c r="J352" t="s">
        <v>135</v>
      </c>
      <c r="K352" t="s">
        <v>135</v>
      </c>
      <c r="L352" t="s">
        <v>135</v>
      </c>
      <c r="M352" t="s">
        <v>135</v>
      </c>
      <c r="N352">
        <v>4</v>
      </c>
      <c r="O352" t="s">
        <v>179</v>
      </c>
      <c r="P352">
        <v>2</v>
      </c>
      <c r="Q352" t="s">
        <v>721</v>
      </c>
      <c r="R352">
        <v>0</v>
      </c>
      <c r="S352" t="s">
        <v>218</v>
      </c>
      <c r="U352">
        <v>0</v>
      </c>
      <c r="V352" t="s">
        <v>24</v>
      </c>
      <c r="W352" t="s">
        <v>216</v>
      </c>
    </row>
    <row r="353" spans="1:23" x14ac:dyDescent="0.15">
      <c r="A353">
        <v>813</v>
      </c>
      <c r="B353">
        <v>2</v>
      </c>
      <c r="C353" t="s">
        <v>719</v>
      </c>
      <c r="D353" t="s">
        <v>720</v>
      </c>
      <c r="E353">
        <v>2</v>
      </c>
      <c r="H353" t="s">
        <v>631</v>
      </c>
      <c r="I353" t="s">
        <v>135</v>
      </c>
      <c r="J353" t="s">
        <v>135</v>
      </c>
      <c r="K353" t="s">
        <v>135</v>
      </c>
      <c r="L353" t="s">
        <v>135</v>
      </c>
      <c r="M353" t="s">
        <v>135</v>
      </c>
      <c r="N353">
        <v>4</v>
      </c>
      <c r="O353" t="s">
        <v>179</v>
      </c>
      <c r="P353">
        <v>2</v>
      </c>
      <c r="Q353" t="s">
        <v>721</v>
      </c>
      <c r="R353">
        <v>0</v>
      </c>
      <c r="S353" t="s">
        <v>218</v>
      </c>
      <c r="U353">
        <v>0</v>
      </c>
      <c r="V353" t="s">
        <v>24</v>
      </c>
      <c r="W353" t="s">
        <v>216</v>
      </c>
    </row>
    <row r="354" spans="1:23" x14ac:dyDescent="0.15">
      <c r="A354">
        <v>814</v>
      </c>
      <c r="B354">
        <v>2</v>
      </c>
      <c r="C354" t="s">
        <v>722</v>
      </c>
      <c r="D354" t="s">
        <v>723</v>
      </c>
      <c r="E354">
        <v>2</v>
      </c>
      <c r="H354" t="s">
        <v>631</v>
      </c>
      <c r="I354" t="s">
        <v>135</v>
      </c>
      <c r="J354" t="s">
        <v>135</v>
      </c>
      <c r="K354" t="s">
        <v>135</v>
      </c>
      <c r="L354" t="s">
        <v>135</v>
      </c>
      <c r="M354" t="s">
        <v>135</v>
      </c>
      <c r="N354">
        <v>4</v>
      </c>
      <c r="O354" t="s">
        <v>179</v>
      </c>
      <c r="P354">
        <v>2</v>
      </c>
      <c r="Q354" t="s">
        <v>724</v>
      </c>
      <c r="R354">
        <v>0</v>
      </c>
      <c r="S354" t="s">
        <v>218</v>
      </c>
      <c r="U354">
        <v>0</v>
      </c>
      <c r="V354" t="s">
        <v>24</v>
      </c>
      <c r="W354" t="s">
        <v>216</v>
      </c>
    </row>
    <row r="355" spans="1:23" x14ac:dyDescent="0.15">
      <c r="A355">
        <v>815</v>
      </c>
      <c r="B355">
        <v>2</v>
      </c>
      <c r="C355" t="s">
        <v>722</v>
      </c>
      <c r="D355" t="s">
        <v>723</v>
      </c>
      <c r="E355">
        <v>2</v>
      </c>
      <c r="H355" t="s">
        <v>631</v>
      </c>
      <c r="I355" t="s">
        <v>135</v>
      </c>
      <c r="J355" t="s">
        <v>135</v>
      </c>
      <c r="K355" t="s">
        <v>135</v>
      </c>
      <c r="L355" t="s">
        <v>135</v>
      </c>
      <c r="M355" t="s">
        <v>135</v>
      </c>
      <c r="N355">
        <v>4</v>
      </c>
      <c r="O355" t="s">
        <v>179</v>
      </c>
      <c r="P355">
        <v>2</v>
      </c>
      <c r="Q355" t="s">
        <v>724</v>
      </c>
      <c r="R355">
        <v>0</v>
      </c>
      <c r="S355" t="s">
        <v>218</v>
      </c>
      <c r="U355">
        <v>0</v>
      </c>
      <c r="V355" t="s">
        <v>24</v>
      </c>
      <c r="W355" t="s">
        <v>216</v>
      </c>
    </row>
    <row r="356" spans="1:23" x14ac:dyDescent="0.15">
      <c r="A356">
        <v>816</v>
      </c>
      <c r="B356">
        <v>2</v>
      </c>
      <c r="C356" t="s">
        <v>722</v>
      </c>
      <c r="D356" t="s">
        <v>723</v>
      </c>
      <c r="E356">
        <v>2</v>
      </c>
      <c r="H356" t="s">
        <v>631</v>
      </c>
      <c r="I356" t="s">
        <v>135</v>
      </c>
      <c r="J356" t="s">
        <v>135</v>
      </c>
      <c r="K356" t="s">
        <v>135</v>
      </c>
      <c r="L356" t="s">
        <v>135</v>
      </c>
      <c r="M356" t="s">
        <v>135</v>
      </c>
      <c r="N356">
        <v>4</v>
      </c>
      <c r="O356" t="s">
        <v>179</v>
      </c>
      <c r="P356">
        <v>2</v>
      </c>
      <c r="Q356" t="s">
        <v>724</v>
      </c>
      <c r="R356">
        <v>0</v>
      </c>
      <c r="S356" t="s">
        <v>218</v>
      </c>
      <c r="U356">
        <v>0</v>
      </c>
      <c r="V356" t="s">
        <v>24</v>
      </c>
      <c r="W356" t="s">
        <v>216</v>
      </c>
    </row>
    <row r="357" spans="1:23" x14ac:dyDescent="0.15">
      <c r="A357">
        <v>817</v>
      </c>
      <c r="B357">
        <v>2</v>
      </c>
      <c r="C357" t="s">
        <v>722</v>
      </c>
      <c r="D357" t="s">
        <v>723</v>
      </c>
      <c r="E357">
        <v>2</v>
      </c>
      <c r="H357" t="s">
        <v>631</v>
      </c>
      <c r="I357" t="s">
        <v>135</v>
      </c>
      <c r="J357" t="s">
        <v>135</v>
      </c>
      <c r="K357" t="s">
        <v>135</v>
      </c>
      <c r="L357" t="s">
        <v>135</v>
      </c>
      <c r="M357" t="s">
        <v>135</v>
      </c>
      <c r="N357">
        <v>4</v>
      </c>
      <c r="O357" t="s">
        <v>179</v>
      </c>
      <c r="P357">
        <v>2</v>
      </c>
      <c r="Q357" t="s">
        <v>724</v>
      </c>
      <c r="R357">
        <v>0</v>
      </c>
      <c r="S357" t="s">
        <v>218</v>
      </c>
      <c r="U357">
        <v>0</v>
      </c>
      <c r="V357" t="s">
        <v>24</v>
      </c>
      <c r="W357" t="s">
        <v>216</v>
      </c>
    </row>
    <row r="358" spans="1:23" x14ac:dyDescent="0.15">
      <c r="A358">
        <v>818</v>
      </c>
      <c r="B358">
        <v>2</v>
      </c>
      <c r="C358" t="s">
        <v>725</v>
      </c>
      <c r="D358" t="s">
        <v>726</v>
      </c>
      <c r="E358">
        <v>2</v>
      </c>
      <c r="H358" t="s">
        <v>631</v>
      </c>
      <c r="I358" t="s">
        <v>135</v>
      </c>
      <c r="J358" t="s">
        <v>135</v>
      </c>
      <c r="K358" t="s">
        <v>135</v>
      </c>
      <c r="L358" t="s">
        <v>135</v>
      </c>
      <c r="M358" t="s">
        <v>135</v>
      </c>
      <c r="N358">
        <v>4</v>
      </c>
      <c r="O358" t="s">
        <v>179</v>
      </c>
      <c r="P358">
        <v>2</v>
      </c>
      <c r="Q358" t="s">
        <v>727</v>
      </c>
      <c r="R358">
        <v>0</v>
      </c>
      <c r="S358" t="s">
        <v>218</v>
      </c>
      <c r="U358">
        <v>0</v>
      </c>
      <c r="V358" t="s">
        <v>24</v>
      </c>
      <c r="W358" t="s">
        <v>216</v>
      </c>
    </row>
    <row r="359" spans="1:23" x14ac:dyDescent="0.15">
      <c r="A359">
        <v>819</v>
      </c>
      <c r="B359">
        <v>2</v>
      </c>
      <c r="C359" t="s">
        <v>725</v>
      </c>
      <c r="D359" t="s">
        <v>726</v>
      </c>
      <c r="E359">
        <v>2</v>
      </c>
      <c r="H359" t="s">
        <v>631</v>
      </c>
      <c r="I359" t="s">
        <v>135</v>
      </c>
      <c r="J359" t="s">
        <v>135</v>
      </c>
      <c r="K359" t="s">
        <v>135</v>
      </c>
      <c r="L359" t="s">
        <v>135</v>
      </c>
      <c r="M359" t="s">
        <v>135</v>
      </c>
      <c r="N359">
        <v>4</v>
      </c>
      <c r="O359" t="s">
        <v>179</v>
      </c>
      <c r="P359">
        <v>2</v>
      </c>
      <c r="Q359" t="s">
        <v>727</v>
      </c>
      <c r="R359">
        <v>0</v>
      </c>
      <c r="S359" t="s">
        <v>218</v>
      </c>
      <c r="U359">
        <v>0</v>
      </c>
      <c r="V359" t="s">
        <v>24</v>
      </c>
      <c r="W359" t="s">
        <v>216</v>
      </c>
    </row>
    <row r="360" spans="1:23" x14ac:dyDescent="0.15">
      <c r="A360">
        <v>820</v>
      </c>
      <c r="B360">
        <v>2</v>
      </c>
      <c r="C360" t="s">
        <v>725</v>
      </c>
      <c r="D360" t="s">
        <v>726</v>
      </c>
      <c r="E360">
        <v>2</v>
      </c>
      <c r="H360" t="s">
        <v>631</v>
      </c>
      <c r="I360" t="s">
        <v>135</v>
      </c>
      <c r="J360" t="s">
        <v>135</v>
      </c>
      <c r="K360" t="s">
        <v>135</v>
      </c>
      <c r="L360" t="s">
        <v>135</v>
      </c>
      <c r="M360" t="s">
        <v>135</v>
      </c>
      <c r="N360">
        <v>4</v>
      </c>
      <c r="O360" t="s">
        <v>179</v>
      </c>
      <c r="P360">
        <v>2</v>
      </c>
      <c r="Q360" t="s">
        <v>727</v>
      </c>
      <c r="R360">
        <v>0</v>
      </c>
      <c r="S360" t="s">
        <v>218</v>
      </c>
      <c r="U360">
        <v>0</v>
      </c>
      <c r="V360" t="s">
        <v>24</v>
      </c>
      <c r="W360" t="s">
        <v>216</v>
      </c>
    </row>
    <row r="361" spans="1:23" x14ac:dyDescent="0.15">
      <c r="A361">
        <v>821</v>
      </c>
      <c r="B361">
        <v>2</v>
      </c>
      <c r="C361" t="s">
        <v>728</v>
      </c>
      <c r="D361" t="s">
        <v>729</v>
      </c>
      <c r="E361">
        <v>2</v>
      </c>
      <c r="H361" t="s">
        <v>631</v>
      </c>
      <c r="I361" t="s">
        <v>135</v>
      </c>
      <c r="J361" t="s">
        <v>135</v>
      </c>
      <c r="K361" t="s">
        <v>135</v>
      </c>
      <c r="L361" t="s">
        <v>135</v>
      </c>
      <c r="M361" t="s">
        <v>135</v>
      </c>
      <c r="N361">
        <v>4</v>
      </c>
      <c r="O361" t="s">
        <v>179</v>
      </c>
      <c r="P361">
        <v>2</v>
      </c>
      <c r="Q361" t="s">
        <v>730</v>
      </c>
      <c r="R361">
        <v>0</v>
      </c>
      <c r="S361" t="s">
        <v>218</v>
      </c>
      <c r="U361">
        <v>0</v>
      </c>
      <c r="V361" t="s">
        <v>24</v>
      </c>
      <c r="W361" t="s">
        <v>216</v>
      </c>
    </row>
    <row r="362" spans="1:23" x14ac:dyDescent="0.15">
      <c r="A362">
        <v>822</v>
      </c>
      <c r="B362">
        <v>2</v>
      </c>
      <c r="C362" t="s">
        <v>728</v>
      </c>
      <c r="D362" t="s">
        <v>729</v>
      </c>
      <c r="E362">
        <v>2</v>
      </c>
      <c r="H362" t="s">
        <v>631</v>
      </c>
      <c r="I362" t="s">
        <v>135</v>
      </c>
      <c r="J362" t="s">
        <v>135</v>
      </c>
      <c r="K362" t="s">
        <v>135</v>
      </c>
      <c r="L362" t="s">
        <v>135</v>
      </c>
      <c r="M362" t="s">
        <v>135</v>
      </c>
      <c r="N362">
        <v>4</v>
      </c>
      <c r="O362" t="s">
        <v>179</v>
      </c>
      <c r="P362">
        <v>2</v>
      </c>
      <c r="Q362" t="s">
        <v>730</v>
      </c>
      <c r="R362">
        <v>0</v>
      </c>
      <c r="S362" t="s">
        <v>218</v>
      </c>
      <c r="U362">
        <v>0</v>
      </c>
      <c r="V362" t="s">
        <v>24</v>
      </c>
      <c r="W362" t="s">
        <v>216</v>
      </c>
    </row>
    <row r="363" spans="1:23" x14ac:dyDescent="0.15">
      <c r="A363">
        <v>823</v>
      </c>
      <c r="B363">
        <v>2</v>
      </c>
      <c r="C363" t="s">
        <v>728</v>
      </c>
      <c r="D363" t="s">
        <v>729</v>
      </c>
      <c r="E363">
        <v>2</v>
      </c>
      <c r="H363" t="s">
        <v>631</v>
      </c>
      <c r="I363" t="s">
        <v>135</v>
      </c>
      <c r="J363" t="s">
        <v>135</v>
      </c>
      <c r="K363" t="s">
        <v>135</v>
      </c>
      <c r="L363" t="s">
        <v>135</v>
      </c>
      <c r="M363" t="s">
        <v>135</v>
      </c>
      <c r="N363">
        <v>4</v>
      </c>
      <c r="O363" t="s">
        <v>179</v>
      </c>
      <c r="P363">
        <v>2</v>
      </c>
      <c r="Q363" t="s">
        <v>730</v>
      </c>
      <c r="R363">
        <v>0</v>
      </c>
      <c r="S363" t="s">
        <v>218</v>
      </c>
      <c r="U363">
        <v>0</v>
      </c>
      <c r="V363" t="s">
        <v>24</v>
      </c>
      <c r="W363" t="s">
        <v>216</v>
      </c>
    </row>
    <row r="364" spans="1:23" x14ac:dyDescent="0.15">
      <c r="A364">
        <v>824</v>
      </c>
      <c r="B364">
        <v>2</v>
      </c>
      <c r="C364" t="s">
        <v>731</v>
      </c>
      <c r="D364" t="s">
        <v>732</v>
      </c>
      <c r="E364">
        <v>2</v>
      </c>
      <c r="H364" t="s">
        <v>631</v>
      </c>
      <c r="I364" t="s">
        <v>135</v>
      </c>
      <c r="J364" t="s">
        <v>135</v>
      </c>
      <c r="K364" t="s">
        <v>135</v>
      </c>
      <c r="L364" t="s">
        <v>135</v>
      </c>
      <c r="M364" t="s">
        <v>135</v>
      </c>
      <c r="N364">
        <v>4</v>
      </c>
      <c r="O364" t="s">
        <v>179</v>
      </c>
      <c r="P364">
        <v>2</v>
      </c>
      <c r="Q364" t="s">
        <v>224</v>
      </c>
      <c r="R364">
        <v>0</v>
      </c>
      <c r="S364" t="s">
        <v>218</v>
      </c>
      <c r="U364">
        <v>0</v>
      </c>
      <c r="V364" t="s">
        <v>24</v>
      </c>
      <c r="W364" t="s">
        <v>216</v>
      </c>
    </row>
    <row r="365" spans="1:23" x14ac:dyDescent="0.15">
      <c r="A365">
        <v>825</v>
      </c>
      <c r="B365">
        <v>2</v>
      </c>
      <c r="C365" t="s">
        <v>731</v>
      </c>
      <c r="D365" t="s">
        <v>732</v>
      </c>
      <c r="E365">
        <v>2</v>
      </c>
      <c r="H365" t="s">
        <v>631</v>
      </c>
      <c r="I365" t="s">
        <v>135</v>
      </c>
      <c r="J365" t="s">
        <v>135</v>
      </c>
      <c r="K365" t="s">
        <v>135</v>
      </c>
      <c r="L365" t="s">
        <v>135</v>
      </c>
      <c r="M365" t="s">
        <v>135</v>
      </c>
      <c r="N365">
        <v>4</v>
      </c>
      <c r="O365" t="s">
        <v>179</v>
      </c>
      <c r="P365">
        <v>2</v>
      </c>
      <c r="Q365" t="s">
        <v>224</v>
      </c>
      <c r="R365">
        <v>0</v>
      </c>
      <c r="S365" t="s">
        <v>218</v>
      </c>
      <c r="U365">
        <v>0</v>
      </c>
      <c r="V365" t="s">
        <v>24</v>
      </c>
      <c r="W365" t="s">
        <v>216</v>
      </c>
    </row>
    <row r="366" spans="1:23" x14ac:dyDescent="0.15">
      <c r="A366">
        <v>826</v>
      </c>
      <c r="B366">
        <v>2</v>
      </c>
      <c r="C366" t="s">
        <v>731</v>
      </c>
      <c r="D366" t="s">
        <v>732</v>
      </c>
      <c r="E366">
        <v>2</v>
      </c>
      <c r="H366" t="s">
        <v>631</v>
      </c>
      <c r="I366" t="s">
        <v>135</v>
      </c>
      <c r="J366" t="s">
        <v>135</v>
      </c>
      <c r="K366" t="s">
        <v>135</v>
      </c>
      <c r="L366" t="s">
        <v>135</v>
      </c>
      <c r="M366" t="s">
        <v>135</v>
      </c>
      <c r="N366">
        <v>4</v>
      </c>
      <c r="O366" t="s">
        <v>179</v>
      </c>
      <c r="P366">
        <v>2</v>
      </c>
      <c r="Q366" t="s">
        <v>224</v>
      </c>
      <c r="R366">
        <v>0</v>
      </c>
      <c r="S366" t="s">
        <v>218</v>
      </c>
      <c r="U366">
        <v>0</v>
      </c>
      <c r="V366" t="s">
        <v>24</v>
      </c>
      <c r="W366" t="s">
        <v>216</v>
      </c>
    </row>
    <row r="367" spans="1:23" x14ac:dyDescent="0.15">
      <c r="A367">
        <v>827</v>
      </c>
      <c r="B367">
        <v>2</v>
      </c>
      <c r="C367" t="s">
        <v>731</v>
      </c>
      <c r="D367" t="s">
        <v>732</v>
      </c>
      <c r="E367">
        <v>2</v>
      </c>
      <c r="H367" t="s">
        <v>631</v>
      </c>
      <c r="I367" t="s">
        <v>135</v>
      </c>
      <c r="J367" t="s">
        <v>135</v>
      </c>
      <c r="K367" t="s">
        <v>135</v>
      </c>
      <c r="L367" t="s">
        <v>135</v>
      </c>
      <c r="M367" t="s">
        <v>135</v>
      </c>
      <c r="N367">
        <v>4</v>
      </c>
      <c r="O367" t="s">
        <v>179</v>
      </c>
      <c r="P367">
        <v>2</v>
      </c>
      <c r="Q367" t="s">
        <v>224</v>
      </c>
      <c r="R367">
        <v>0</v>
      </c>
      <c r="S367" t="s">
        <v>218</v>
      </c>
      <c r="U367">
        <v>0</v>
      </c>
      <c r="V367" t="s">
        <v>24</v>
      </c>
      <c r="W367" t="s">
        <v>216</v>
      </c>
    </row>
    <row r="368" spans="1:23" x14ac:dyDescent="0.15">
      <c r="A368">
        <v>828</v>
      </c>
      <c r="B368">
        <v>1</v>
      </c>
      <c r="C368" t="s">
        <v>733</v>
      </c>
      <c r="D368" t="s">
        <v>734</v>
      </c>
      <c r="E368">
        <v>2</v>
      </c>
      <c r="H368" t="s">
        <v>631</v>
      </c>
      <c r="I368" t="s">
        <v>135</v>
      </c>
      <c r="J368" t="s">
        <v>135</v>
      </c>
      <c r="K368" t="s">
        <v>135</v>
      </c>
      <c r="L368" t="s">
        <v>135</v>
      </c>
      <c r="M368" t="s">
        <v>135</v>
      </c>
      <c r="N368">
        <v>4</v>
      </c>
      <c r="O368" t="s">
        <v>178</v>
      </c>
      <c r="P368">
        <v>1</v>
      </c>
      <c r="Q368" t="s">
        <v>735</v>
      </c>
      <c r="R368">
        <v>0</v>
      </c>
      <c r="S368" t="s">
        <v>218</v>
      </c>
      <c r="U368">
        <v>0</v>
      </c>
      <c r="V368" t="s">
        <v>24</v>
      </c>
      <c r="W368" t="s">
        <v>216</v>
      </c>
    </row>
    <row r="369" spans="1:23" x14ac:dyDescent="0.15">
      <c r="A369">
        <v>829</v>
      </c>
      <c r="B369">
        <v>1</v>
      </c>
      <c r="C369" t="s">
        <v>733</v>
      </c>
      <c r="D369" t="s">
        <v>734</v>
      </c>
      <c r="E369">
        <v>2</v>
      </c>
      <c r="H369" t="s">
        <v>631</v>
      </c>
      <c r="I369" t="s">
        <v>135</v>
      </c>
      <c r="J369" t="s">
        <v>135</v>
      </c>
      <c r="K369" t="s">
        <v>135</v>
      </c>
      <c r="L369" t="s">
        <v>135</v>
      </c>
      <c r="M369" t="s">
        <v>135</v>
      </c>
      <c r="N369">
        <v>4</v>
      </c>
      <c r="O369" t="s">
        <v>178</v>
      </c>
      <c r="P369">
        <v>1</v>
      </c>
      <c r="Q369" t="s">
        <v>735</v>
      </c>
      <c r="R369">
        <v>0</v>
      </c>
      <c r="S369" t="s">
        <v>218</v>
      </c>
      <c r="U369">
        <v>0</v>
      </c>
      <c r="V369" t="s">
        <v>24</v>
      </c>
      <c r="W369" t="s">
        <v>216</v>
      </c>
    </row>
    <row r="370" spans="1:23" x14ac:dyDescent="0.15">
      <c r="A370">
        <v>830</v>
      </c>
      <c r="B370">
        <v>1</v>
      </c>
      <c r="C370" t="s">
        <v>736</v>
      </c>
      <c r="D370" t="s">
        <v>737</v>
      </c>
      <c r="E370">
        <v>2</v>
      </c>
      <c r="H370" t="s">
        <v>631</v>
      </c>
      <c r="I370" t="s">
        <v>135</v>
      </c>
      <c r="J370" t="s">
        <v>135</v>
      </c>
      <c r="K370" t="s">
        <v>135</v>
      </c>
      <c r="L370" t="s">
        <v>135</v>
      </c>
      <c r="M370" t="s">
        <v>135</v>
      </c>
      <c r="N370">
        <v>4</v>
      </c>
      <c r="O370" t="s">
        <v>177</v>
      </c>
      <c r="P370">
        <v>2</v>
      </c>
      <c r="Q370" t="s">
        <v>738</v>
      </c>
      <c r="R370">
        <v>0</v>
      </c>
      <c r="S370" t="s">
        <v>218</v>
      </c>
      <c r="U370">
        <v>0</v>
      </c>
      <c r="V370" t="s">
        <v>24</v>
      </c>
      <c r="W370" t="s">
        <v>216</v>
      </c>
    </row>
    <row r="371" spans="1:23" x14ac:dyDescent="0.15">
      <c r="A371">
        <v>831</v>
      </c>
      <c r="B371">
        <v>1</v>
      </c>
      <c r="C371" t="s">
        <v>736</v>
      </c>
      <c r="D371" t="s">
        <v>737</v>
      </c>
      <c r="E371">
        <v>2</v>
      </c>
      <c r="H371" t="s">
        <v>631</v>
      </c>
      <c r="I371" t="s">
        <v>135</v>
      </c>
      <c r="J371" t="s">
        <v>135</v>
      </c>
      <c r="K371" t="s">
        <v>135</v>
      </c>
      <c r="L371" t="s">
        <v>135</v>
      </c>
      <c r="M371" t="s">
        <v>135</v>
      </c>
      <c r="N371">
        <v>4</v>
      </c>
      <c r="O371" t="s">
        <v>177</v>
      </c>
      <c r="P371">
        <v>2</v>
      </c>
      <c r="Q371" t="s">
        <v>738</v>
      </c>
      <c r="R371">
        <v>0</v>
      </c>
      <c r="S371" t="s">
        <v>218</v>
      </c>
      <c r="U371">
        <v>0</v>
      </c>
      <c r="V371" t="s">
        <v>24</v>
      </c>
      <c r="W371" t="s">
        <v>216</v>
      </c>
    </row>
    <row r="372" spans="1:23" x14ac:dyDescent="0.15">
      <c r="A372">
        <v>832</v>
      </c>
      <c r="B372">
        <v>1</v>
      </c>
      <c r="C372" t="s">
        <v>739</v>
      </c>
      <c r="D372" t="s">
        <v>740</v>
      </c>
      <c r="E372">
        <v>2</v>
      </c>
      <c r="H372" t="s">
        <v>631</v>
      </c>
      <c r="I372" t="s">
        <v>135</v>
      </c>
      <c r="J372" t="s">
        <v>135</v>
      </c>
      <c r="K372" t="s">
        <v>135</v>
      </c>
      <c r="L372" t="s">
        <v>135</v>
      </c>
      <c r="M372" t="s">
        <v>135</v>
      </c>
      <c r="N372">
        <v>4</v>
      </c>
      <c r="O372" t="s">
        <v>177</v>
      </c>
      <c r="P372">
        <v>2</v>
      </c>
      <c r="Q372" t="s">
        <v>741</v>
      </c>
      <c r="R372">
        <v>0</v>
      </c>
      <c r="S372" t="s">
        <v>218</v>
      </c>
      <c r="U372">
        <v>0</v>
      </c>
      <c r="V372" t="s">
        <v>24</v>
      </c>
      <c r="W372" t="s">
        <v>216</v>
      </c>
    </row>
    <row r="373" spans="1:23" x14ac:dyDescent="0.15">
      <c r="A373">
        <v>833</v>
      </c>
      <c r="B373">
        <v>1</v>
      </c>
      <c r="C373" t="s">
        <v>739</v>
      </c>
      <c r="D373" t="s">
        <v>740</v>
      </c>
      <c r="E373">
        <v>2</v>
      </c>
      <c r="H373" t="s">
        <v>631</v>
      </c>
      <c r="I373" t="s">
        <v>135</v>
      </c>
      <c r="J373" t="s">
        <v>135</v>
      </c>
      <c r="K373" t="s">
        <v>135</v>
      </c>
      <c r="L373" t="s">
        <v>135</v>
      </c>
      <c r="M373" t="s">
        <v>135</v>
      </c>
      <c r="N373">
        <v>4</v>
      </c>
      <c r="O373" t="s">
        <v>177</v>
      </c>
      <c r="P373">
        <v>2</v>
      </c>
      <c r="Q373" t="s">
        <v>741</v>
      </c>
      <c r="R373">
        <v>0</v>
      </c>
      <c r="S373" t="s">
        <v>218</v>
      </c>
      <c r="U373">
        <v>0</v>
      </c>
      <c r="V373" t="s">
        <v>24</v>
      </c>
      <c r="W373" t="s">
        <v>216</v>
      </c>
    </row>
    <row r="374" spans="1:23" x14ac:dyDescent="0.15">
      <c r="A374">
        <v>834</v>
      </c>
      <c r="B374">
        <v>2</v>
      </c>
      <c r="C374" t="s">
        <v>742</v>
      </c>
      <c r="D374" t="s">
        <v>743</v>
      </c>
      <c r="E374">
        <v>2</v>
      </c>
      <c r="H374" t="s">
        <v>631</v>
      </c>
      <c r="I374" t="s">
        <v>135</v>
      </c>
      <c r="J374" t="s">
        <v>135</v>
      </c>
      <c r="K374" t="s">
        <v>135</v>
      </c>
      <c r="L374" t="s">
        <v>135</v>
      </c>
      <c r="M374" t="s">
        <v>135</v>
      </c>
      <c r="N374">
        <v>4</v>
      </c>
      <c r="O374" t="s">
        <v>178</v>
      </c>
      <c r="P374">
        <v>1</v>
      </c>
      <c r="Q374" t="s">
        <v>744</v>
      </c>
      <c r="R374">
        <v>0</v>
      </c>
      <c r="S374" t="s">
        <v>218</v>
      </c>
      <c r="U374">
        <v>0</v>
      </c>
      <c r="V374" t="s">
        <v>24</v>
      </c>
      <c r="W374" t="s">
        <v>216</v>
      </c>
    </row>
    <row r="375" spans="1:23" x14ac:dyDescent="0.15">
      <c r="A375">
        <v>835</v>
      </c>
      <c r="B375">
        <v>2</v>
      </c>
      <c r="C375" t="s">
        <v>742</v>
      </c>
      <c r="D375" t="s">
        <v>743</v>
      </c>
      <c r="E375">
        <v>2</v>
      </c>
      <c r="H375" t="s">
        <v>631</v>
      </c>
      <c r="I375" t="s">
        <v>135</v>
      </c>
      <c r="J375" t="s">
        <v>135</v>
      </c>
      <c r="K375" t="s">
        <v>135</v>
      </c>
      <c r="L375" t="s">
        <v>135</v>
      </c>
      <c r="M375" t="s">
        <v>135</v>
      </c>
      <c r="N375">
        <v>4</v>
      </c>
      <c r="O375" t="s">
        <v>178</v>
      </c>
      <c r="P375">
        <v>1</v>
      </c>
      <c r="Q375" t="s">
        <v>744</v>
      </c>
      <c r="R375">
        <v>0</v>
      </c>
      <c r="S375" t="s">
        <v>218</v>
      </c>
      <c r="U375">
        <v>0</v>
      </c>
      <c r="V375" t="s">
        <v>24</v>
      </c>
      <c r="W375" t="s">
        <v>216</v>
      </c>
    </row>
    <row r="376" spans="1:23" x14ac:dyDescent="0.15">
      <c r="A376">
        <v>836</v>
      </c>
      <c r="B376">
        <v>2</v>
      </c>
      <c r="C376" t="s">
        <v>745</v>
      </c>
      <c r="D376" t="s">
        <v>746</v>
      </c>
      <c r="E376">
        <v>2</v>
      </c>
      <c r="H376" t="s">
        <v>631</v>
      </c>
      <c r="I376" t="s">
        <v>135</v>
      </c>
      <c r="J376" t="s">
        <v>135</v>
      </c>
      <c r="K376" t="s">
        <v>135</v>
      </c>
      <c r="L376" t="s">
        <v>135</v>
      </c>
      <c r="M376" t="s">
        <v>135</v>
      </c>
      <c r="N376">
        <v>4</v>
      </c>
      <c r="O376" t="s">
        <v>177</v>
      </c>
      <c r="P376">
        <v>3</v>
      </c>
      <c r="Q376" t="s">
        <v>747</v>
      </c>
      <c r="R376">
        <v>0</v>
      </c>
      <c r="S376" t="s">
        <v>218</v>
      </c>
      <c r="U376">
        <v>0</v>
      </c>
      <c r="V376" t="s">
        <v>24</v>
      </c>
      <c r="W376" t="s">
        <v>216</v>
      </c>
    </row>
    <row r="377" spans="1:23" x14ac:dyDescent="0.15">
      <c r="A377">
        <v>837</v>
      </c>
      <c r="B377">
        <v>2</v>
      </c>
      <c r="C377" t="s">
        <v>748</v>
      </c>
      <c r="D377" t="s">
        <v>749</v>
      </c>
      <c r="E377">
        <v>2</v>
      </c>
      <c r="H377" t="s">
        <v>631</v>
      </c>
      <c r="I377" t="s">
        <v>135</v>
      </c>
      <c r="J377" t="s">
        <v>135</v>
      </c>
      <c r="K377" t="s">
        <v>135</v>
      </c>
      <c r="L377" t="s">
        <v>135</v>
      </c>
      <c r="M377" t="s">
        <v>135</v>
      </c>
      <c r="N377">
        <v>4</v>
      </c>
      <c r="O377" t="s">
        <v>177</v>
      </c>
      <c r="P377">
        <v>3</v>
      </c>
      <c r="Q377" t="s">
        <v>750</v>
      </c>
      <c r="R377">
        <v>0</v>
      </c>
      <c r="S377" t="s">
        <v>218</v>
      </c>
      <c r="U377">
        <v>0</v>
      </c>
      <c r="V377" t="s">
        <v>24</v>
      </c>
      <c r="W377" t="s">
        <v>216</v>
      </c>
    </row>
    <row r="378" spans="1:23" x14ac:dyDescent="0.15">
      <c r="A378">
        <v>838</v>
      </c>
      <c r="B378">
        <v>2</v>
      </c>
      <c r="C378" t="s">
        <v>748</v>
      </c>
      <c r="D378" t="s">
        <v>749</v>
      </c>
      <c r="E378">
        <v>2</v>
      </c>
      <c r="H378" t="s">
        <v>631</v>
      </c>
      <c r="I378" t="s">
        <v>135</v>
      </c>
      <c r="J378" t="s">
        <v>135</v>
      </c>
      <c r="K378" t="s">
        <v>135</v>
      </c>
      <c r="L378" t="s">
        <v>135</v>
      </c>
      <c r="M378" t="s">
        <v>135</v>
      </c>
      <c r="N378">
        <v>4</v>
      </c>
      <c r="O378" t="s">
        <v>177</v>
      </c>
      <c r="P378">
        <v>3</v>
      </c>
      <c r="Q378" t="s">
        <v>750</v>
      </c>
      <c r="R378">
        <v>0</v>
      </c>
      <c r="S378" t="s">
        <v>218</v>
      </c>
      <c r="U378">
        <v>0</v>
      </c>
      <c r="V378" t="s">
        <v>24</v>
      </c>
      <c r="W378" t="s">
        <v>216</v>
      </c>
    </row>
    <row r="379" spans="1:23" x14ac:dyDescent="0.15">
      <c r="A379">
        <v>839</v>
      </c>
      <c r="B379">
        <v>2</v>
      </c>
      <c r="C379" t="s">
        <v>751</v>
      </c>
      <c r="D379" t="s">
        <v>752</v>
      </c>
      <c r="E379">
        <v>2</v>
      </c>
      <c r="H379" t="s">
        <v>631</v>
      </c>
      <c r="I379" t="s">
        <v>135</v>
      </c>
      <c r="J379" t="s">
        <v>135</v>
      </c>
      <c r="K379" t="s">
        <v>135</v>
      </c>
      <c r="L379" t="s">
        <v>135</v>
      </c>
      <c r="M379" t="s">
        <v>135</v>
      </c>
      <c r="N379">
        <v>4</v>
      </c>
      <c r="O379" t="s">
        <v>177</v>
      </c>
      <c r="P379">
        <v>2</v>
      </c>
      <c r="Q379" t="s">
        <v>753</v>
      </c>
      <c r="R379">
        <v>0</v>
      </c>
      <c r="S379" t="s">
        <v>218</v>
      </c>
      <c r="U379">
        <v>0</v>
      </c>
      <c r="V379" t="s">
        <v>24</v>
      </c>
      <c r="W379" t="s">
        <v>216</v>
      </c>
    </row>
    <row r="380" spans="1:23" x14ac:dyDescent="0.15">
      <c r="A380">
        <v>840</v>
      </c>
      <c r="B380">
        <v>2</v>
      </c>
      <c r="C380" t="s">
        <v>751</v>
      </c>
      <c r="D380" t="s">
        <v>752</v>
      </c>
      <c r="E380">
        <v>2</v>
      </c>
      <c r="H380" t="s">
        <v>631</v>
      </c>
      <c r="I380" t="s">
        <v>135</v>
      </c>
      <c r="J380" t="s">
        <v>135</v>
      </c>
      <c r="K380" t="s">
        <v>135</v>
      </c>
      <c r="L380" t="s">
        <v>135</v>
      </c>
      <c r="M380" t="s">
        <v>135</v>
      </c>
      <c r="N380">
        <v>4</v>
      </c>
      <c r="O380" t="s">
        <v>177</v>
      </c>
      <c r="P380">
        <v>2</v>
      </c>
      <c r="Q380" t="s">
        <v>753</v>
      </c>
      <c r="R380">
        <v>0</v>
      </c>
      <c r="S380" t="s">
        <v>218</v>
      </c>
      <c r="U380">
        <v>0</v>
      </c>
      <c r="V380" t="s">
        <v>24</v>
      </c>
      <c r="W380" t="s">
        <v>216</v>
      </c>
    </row>
    <row r="381" spans="1:23" x14ac:dyDescent="0.15">
      <c r="A381">
        <v>841</v>
      </c>
      <c r="B381">
        <v>2</v>
      </c>
      <c r="C381" t="s">
        <v>754</v>
      </c>
      <c r="D381" t="s">
        <v>755</v>
      </c>
      <c r="E381">
        <v>2</v>
      </c>
      <c r="H381" t="s">
        <v>631</v>
      </c>
      <c r="I381" t="s">
        <v>135</v>
      </c>
      <c r="J381" t="s">
        <v>135</v>
      </c>
      <c r="K381" t="s">
        <v>135</v>
      </c>
      <c r="L381" t="s">
        <v>135</v>
      </c>
      <c r="M381" t="s">
        <v>135</v>
      </c>
      <c r="N381">
        <v>4</v>
      </c>
      <c r="O381" t="s">
        <v>177</v>
      </c>
      <c r="P381">
        <v>2</v>
      </c>
      <c r="Q381" t="s">
        <v>756</v>
      </c>
      <c r="R381">
        <v>0</v>
      </c>
      <c r="S381" t="s">
        <v>218</v>
      </c>
      <c r="U381">
        <v>0</v>
      </c>
      <c r="V381" t="s">
        <v>24</v>
      </c>
      <c r="W381" t="s">
        <v>216</v>
      </c>
    </row>
    <row r="382" spans="1:23" x14ac:dyDescent="0.15">
      <c r="A382">
        <v>842</v>
      </c>
      <c r="B382">
        <v>2</v>
      </c>
      <c r="C382" t="s">
        <v>754</v>
      </c>
      <c r="D382" t="s">
        <v>755</v>
      </c>
      <c r="E382">
        <v>2</v>
      </c>
      <c r="H382" t="s">
        <v>631</v>
      </c>
      <c r="I382" t="s">
        <v>135</v>
      </c>
      <c r="J382" t="s">
        <v>135</v>
      </c>
      <c r="K382" t="s">
        <v>135</v>
      </c>
      <c r="L382" t="s">
        <v>135</v>
      </c>
      <c r="M382" t="s">
        <v>135</v>
      </c>
      <c r="N382">
        <v>4</v>
      </c>
      <c r="O382" t="s">
        <v>177</v>
      </c>
      <c r="P382">
        <v>2</v>
      </c>
      <c r="Q382" t="s">
        <v>756</v>
      </c>
      <c r="R382">
        <v>0</v>
      </c>
      <c r="S382" t="s">
        <v>218</v>
      </c>
      <c r="U382">
        <v>0</v>
      </c>
      <c r="V382" t="s">
        <v>24</v>
      </c>
      <c r="W382" t="s">
        <v>216</v>
      </c>
    </row>
    <row r="383" spans="1:23" x14ac:dyDescent="0.15">
      <c r="A383">
        <v>843</v>
      </c>
      <c r="B383">
        <v>2</v>
      </c>
      <c r="C383" t="s">
        <v>757</v>
      </c>
      <c r="D383" t="s">
        <v>758</v>
      </c>
      <c r="E383">
        <v>2</v>
      </c>
      <c r="H383" t="s">
        <v>631</v>
      </c>
      <c r="I383" t="s">
        <v>135</v>
      </c>
      <c r="J383" t="s">
        <v>135</v>
      </c>
      <c r="K383" t="s">
        <v>135</v>
      </c>
      <c r="L383" t="s">
        <v>135</v>
      </c>
      <c r="M383" t="s">
        <v>135</v>
      </c>
      <c r="N383">
        <v>4</v>
      </c>
      <c r="O383" t="s">
        <v>177</v>
      </c>
      <c r="P383">
        <v>2</v>
      </c>
      <c r="Q383" t="s">
        <v>759</v>
      </c>
      <c r="R383">
        <v>0</v>
      </c>
      <c r="S383" t="s">
        <v>218</v>
      </c>
      <c r="U383">
        <v>0</v>
      </c>
      <c r="V383" t="s">
        <v>24</v>
      </c>
      <c r="W383" t="s">
        <v>216</v>
      </c>
    </row>
    <row r="384" spans="1:23" x14ac:dyDescent="0.15">
      <c r="A384">
        <v>844</v>
      </c>
      <c r="B384">
        <v>2</v>
      </c>
      <c r="C384" t="s">
        <v>760</v>
      </c>
      <c r="D384" t="s">
        <v>761</v>
      </c>
      <c r="E384">
        <v>2</v>
      </c>
      <c r="H384" t="s">
        <v>631</v>
      </c>
      <c r="I384" t="s">
        <v>135</v>
      </c>
      <c r="J384" t="s">
        <v>135</v>
      </c>
      <c r="K384" t="s">
        <v>135</v>
      </c>
      <c r="L384" t="s">
        <v>135</v>
      </c>
      <c r="M384" t="s">
        <v>135</v>
      </c>
      <c r="N384">
        <v>4</v>
      </c>
      <c r="O384" t="s">
        <v>177</v>
      </c>
      <c r="P384">
        <v>2</v>
      </c>
      <c r="Q384" t="s">
        <v>180</v>
      </c>
      <c r="R384">
        <v>0</v>
      </c>
      <c r="S384" t="s">
        <v>218</v>
      </c>
      <c r="U384">
        <v>0</v>
      </c>
      <c r="V384" t="s">
        <v>24</v>
      </c>
      <c r="W384" t="s">
        <v>216</v>
      </c>
    </row>
    <row r="385" spans="1:23" x14ac:dyDescent="0.15">
      <c r="A385">
        <v>845</v>
      </c>
      <c r="B385">
        <v>2</v>
      </c>
      <c r="C385" t="s">
        <v>760</v>
      </c>
      <c r="D385" t="s">
        <v>761</v>
      </c>
      <c r="E385">
        <v>2</v>
      </c>
      <c r="H385" t="s">
        <v>631</v>
      </c>
      <c r="I385" t="s">
        <v>135</v>
      </c>
      <c r="J385" t="s">
        <v>135</v>
      </c>
      <c r="K385" t="s">
        <v>135</v>
      </c>
      <c r="L385" t="s">
        <v>135</v>
      </c>
      <c r="M385" t="s">
        <v>135</v>
      </c>
      <c r="N385">
        <v>4</v>
      </c>
      <c r="O385" t="s">
        <v>177</v>
      </c>
      <c r="P385">
        <v>2</v>
      </c>
      <c r="Q385" t="s">
        <v>180</v>
      </c>
      <c r="R385">
        <v>0</v>
      </c>
      <c r="S385" t="s">
        <v>218</v>
      </c>
      <c r="U385">
        <v>0</v>
      </c>
      <c r="V385" t="s">
        <v>24</v>
      </c>
      <c r="W385" t="s">
        <v>216</v>
      </c>
    </row>
    <row r="386" spans="1:23" x14ac:dyDescent="0.15">
      <c r="A386">
        <v>846</v>
      </c>
      <c r="B386">
        <v>2</v>
      </c>
      <c r="C386" t="s">
        <v>762</v>
      </c>
      <c r="D386" t="s">
        <v>763</v>
      </c>
      <c r="E386">
        <v>2</v>
      </c>
      <c r="H386" t="s">
        <v>631</v>
      </c>
      <c r="I386" t="s">
        <v>135</v>
      </c>
      <c r="J386" t="s">
        <v>135</v>
      </c>
      <c r="K386" t="s">
        <v>135</v>
      </c>
      <c r="L386" t="s">
        <v>135</v>
      </c>
      <c r="M386" t="s">
        <v>135</v>
      </c>
      <c r="N386">
        <v>4</v>
      </c>
      <c r="O386" t="s">
        <v>177</v>
      </c>
      <c r="P386">
        <v>2</v>
      </c>
      <c r="Q386" t="s">
        <v>764</v>
      </c>
      <c r="R386">
        <v>0</v>
      </c>
      <c r="S386" t="s">
        <v>218</v>
      </c>
      <c r="U386">
        <v>0</v>
      </c>
      <c r="V386" t="s">
        <v>24</v>
      </c>
      <c r="W386" t="s">
        <v>216</v>
      </c>
    </row>
    <row r="387" spans="1:23" x14ac:dyDescent="0.15">
      <c r="A387">
        <v>847</v>
      </c>
      <c r="B387">
        <v>2</v>
      </c>
      <c r="C387" t="s">
        <v>762</v>
      </c>
      <c r="D387" t="s">
        <v>763</v>
      </c>
      <c r="E387">
        <v>2</v>
      </c>
      <c r="H387" t="s">
        <v>631</v>
      </c>
      <c r="I387" t="s">
        <v>135</v>
      </c>
      <c r="J387" t="s">
        <v>135</v>
      </c>
      <c r="K387" t="s">
        <v>135</v>
      </c>
      <c r="L387" t="s">
        <v>135</v>
      </c>
      <c r="M387" t="s">
        <v>135</v>
      </c>
      <c r="N387">
        <v>4</v>
      </c>
      <c r="O387" t="s">
        <v>177</v>
      </c>
      <c r="P387">
        <v>2</v>
      </c>
      <c r="Q387" t="s">
        <v>764</v>
      </c>
      <c r="R387">
        <v>0</v>
      </c>
      <c r="S387" t="s">
        <v>218</v>
      </c>
      <c r="U387">
        <v>0</v>
      </c>
      <c r="V387" t="s">
        <v>24</v>
      </c>
      <c r="W387" t="s">
        <v>216</v>
      </c>
    </row>
    <row r="388" spans="1:23" x14ac:dyDescent="0.15">
      <c r="A388">
        <v>848</v>
      </c>
      <c r="B388">
        <v>2</v>
      </c>
      <c r="C388" t="s">
        <v>762</v>
      </c>
      <c r="D388" t="s">
        <v>763</v>
      </c>
      <c r="E388">
        <v>2</v>
      </c>
      <c r="H388" t="s">
        <v>631</v>
      </c>
      <c r="I388" t="s">
        <v>135</v>
      </c>
      <c r="J388" t="s">
        <v>135</v>
      </c>
      <c r="K388" t="s">
        <v>135</v>
      </c>
      <c r="L388" t="s">
        <v>135</v>
      </c>
      <c r="M388" t="s">
        <v>135</v>
      </c>
      <c r="N388">
        <v>4</v>
      </c>
      <c r="O388" t="s">
        <v>177</v>
      </c>
      <c r="P388">
        <v>2</v>
      </c>
      <c r="Q388" t="s">
        <v>764</v>
      </c>
      <c r="R388">
        <v>0</v>
      </c>
      <c r="S388" t="s">
        <v>218</v>
      </c>
      <c r="U388">
        <v>0</v>
      </c>
      <c r="V388" t="s">
        <v>24</v>
      </c>
      <c r="W388" t="s">
        <v>216</v>
      </c>
    </row>
    <row r="389" spans="1:23" x14ac:dyDescent="0.15">
      <c r="A389">
        <v>849</v>
      </c>
      <c r="B389">
        <v>2</v>
      </c>
      <c r="C389" t="s">
        <v>765</v>
      </c>
      <c r="D389" t="s">
        <v>766</v>
      </c>
      <c r="E389">
        <v>2</v>
      </c>
      <c r="H389" t="s">
        <v>631</v>
      </c>
      <c r="I389" t="s">
        <v>135</v>
      </c>
      <c r="J389" t="s">
        <v>135</v>
      </c>
      <c r="K389" t="s">
        <v>135</v>
      </c>
      <c r="L389" t="s">
        <v>135</v>
      </c>
      <c r="M389" t="s">
        <v>135</v>
      </c>
      <c r="N389">
        <v>4</v>
      </c>
      <c r="O389" t="s">
        <v>177</v>
      </c>
      <c r="P389">
        <v>1</v>
      </c>
      <c r="Q389" t="s">
        <v>767</v>
      </c>
      <c r="R389">
        <v>0</v>
      </c>
      <c r="S389" t="s">
        <v>218</v>
      </c>
      <c r="U389">
        <v>0</v>
      </c>
      <c r="V389" t="s">
        <v>24</v>
      </c>
      <c r="W389" t="s">
        <v>216</v>
      </c>
    </row>
    <row r="390" spans="1:23" x14ac:dyDescent="0.15">
      <c r="A390">
        <v>1242</v>
      </c>
      <c r="B390">
        <v>1</v>
      </c>
      <c r="C390" t="s">
        <v>768</v>
      </c>
      <c r="D390" t="s">
        <v>769</v>
      </c>
      <c r="E390">
        <v>5</v>
      </c>
      <c r="H390" t="s">
        <v>770</v>
      </c>
      <c r="I390" t="s">
        <v>135</v>
      </c>
      <c r="J390" t="s">
        <v>135</v>
      </c>
      <c r="K390" t="s">
        <v>135</v>
      </c>
      <c r="L390" t="s">
        <v>135</v>
      </c>
      <c r="M390" t="s">
        <v>135</v>
      </c>
      <c r="N390">
        <v>4</v>
      </c>
      <c r="O390" t="s">
        <v>179</v>
      </c>
      <c r="P390">
        <v>1</v>
      </c>
      <c r="Q390" t="s">
        <v>771</v>
      </c>
      <c r="R390">
        <v>0</v>
      </c>
      <c r="S390" t="s">
        <v>218</v>
      </c>
      <c r="U390">
        <v>0</v>
      </c>
      <c r="V390" t="s">
        <v>24</v>
      </c>
      <c r="W390" t="s">
        <v>216</v>
      </c>
    </row>
    <row r="391" spans="1:23" x14ac:dyDescent="0.15">
      <c r="A391">
        <v>1243</v>
      </c>
      <c r="B391">
        <v>1</v>
      </c>
      <c r="C391" t="s">
        <v>768</v>
      </c>
      <c r="D391" t="s">
        <v>769</v>
      </c>
      <c r="E391">
        <v>5</v>
      </c>
      <c r="H391" t="s">
        <v>770</v>
      </c>
      <c r="I391" t="s">
        <v>135</v>
      </c>
      <c r="J391" t="s">
        <v>135</v>
      </c>
      <c r="K391" t="s">
        <v>135</v>
      </c>
      <c r="L391" t="s">
        <v>135</v>
      </c>
      <c r="M391" t="s">
        <v>135</v>
      </c>
      <c r="N391">
        <v>4</v>
      </c>
      <c r="O391" t="s">
        <v>179</v>
      </c>
      <c r="P391">
        <v>1</v>
      </c>
      <c r="Q391" t="s">
        <v>771</v>
      </c>
      <c r="R391">
        <v>0</v>
      </c>
      <c r="S391" t="s">
        <v>218</v>
      </c>
      <c r="U391">
        <v>0</v>
      </c>
      <c r="V391" t="s">
        <v>24</v>
      </c>
      <c r="W391" t="s">
        <v>216</v>
      </c>
    </row>
    <row r="392" spans="1:23" x14ac:dyDescent="0.15">
      <c r="A392">
        <v>1244</v>
      </c>
      <c r="B392">
        <v>1</v>
      </c>
      <c r="C392" t="s">
        <v>772</v>
      </c>
      <c r="D392" t="s">
        <v>773</v>
      </c>
      <c r="E392">
        <v>5</v>
      </c>
      <c r="H392" t="s">
        <v>770</v>
      </c>
      <c r="I392" t="s">
        <v>135</v>
      </c>
      <c r="J392" t="s">
        <v>135</v>
      </c>
      <c r="K392" t="s">
        <v>135</v>
      </c>
      <c r="L392" t="s">
        <v>135</v>
      </c>
      <c r="M392" t="s">
        <v>135</v>
      </c>
      <c r="N392">
        <v>4</v>
      </c>
      <c r="O392" t="s">
        <v>179</v>
      </c>
      <c r="P392">
        <v>3</v>
      </c>
      <c r="Q392" t="s">
        <v>774</v>
      </c>
      <c r="R392">
        <v>0</v>
      </c>
      <c r="S392" t="s">
        <v>218</v>
      </c>
      <c r="U392">
        <v>0</v>
      </c>
      <c r="V392" t="s">
        <v>24</v>
      </c>
      <c r="W392" t="s">
        <v>216</v>
      </c>
    </row>
    <row r="393" spans="1:23" x14ac:dyDescent="0.15">
      <c r="A393">
        <v>1245</v>
      </c>
      <c r="B393">
        <v>1</v>
      </c>
      <c r="C393" t="s">
        <v>772</v>
      </c>
      <c r="D393" t="s">
        <v>773</v>
      </c>
      <c r="E393">
        <v>5</v>
      </c>
      <c r="H393" t="s">
        <v>770</v>
      </c>
      <c r="I393" t="s">
        <v>135</v>
      </c>
      <c r="J393" t="s">
        <v>135</v>
      </c>
      <c r="K393" t="s">
        <v>135</v>
      </c>
      <c r="L393" t="s">
        <v>135</v>
      </c>
      <c r="M393" t="s">
        <v>135</v>
      </c>
      <c r="N393">
        <v>4</v>
      </c>
      <c r="O393" t="s">
        <v>179</v>
      </c>
      <c r="P393">
        <v>3</v>
      </c>
      <c r="Q393" t="s">
        <v>774</v>
      </c>
      <c r="R393">
        <v>0</v>
      </c>
      <c r="S393" t="s">
        <v>218</v>
      </c>
      <c r="U393">
        <v>0</v>
      </c>
      <c r="V393" t="s">
        <v>24</v>
      </c>
      <c r="W393" t="s">
        <v>216</v>
      </c>
    </row>
    <row r="394" spans="1:23" x14ac:dyDescent="0.15">
      <c r="A394">
        <v>1246</v>
      </c>
      <c r="B394">
        <v>1</v>
      </c>
      <c r="C394" t="s">
        <v>775</v>
      </c>
      <c r="D394" t="s">
        <v>776</v>
      </c>
      <c r="E394">
        <v>5</v>
      </c>
      <c r="H394" t="s">
        <v>770</v>
      </c>
      <c r="I394" t="s">
        <v>135</v>
      </c>
      <c r="J394" t="s">
        <v>135</v>
      </c>
      <c r="K394" t="s">
        <v>135</v>
      </c>
      <c r="L394" t="s">
        <v>135</v>
      </c>
      <c r="M394" t="s">
        <v>135</v>
      </c>
      <c r="N394">
        <v>4</v>
      </c>
      <c r="O394" t="s">
        <v>179</v>
      </c>
      <c r="P394">
        <v>2</v>
      </c>
      <c r="Q394" t="s">
        <v>777</v>
      </c>
      <c r="R394">
        <v>0</v>
      </c>
      <c r="S394" t="s">
        <v>218</v>
      </c>
      <c r="U394">
        <v>0</v>
      </c>
      <c r="V394" t="s">
        <v>24</v>
      </c>
      <c r="W394" t="s">
        <v>216</v>
      </c>
    </row>
    <row r="395" spans="1:23" x14ac:dyDescent="0.15">
      <c r="A395">
        <v>1247</v>
      </c>
      <c r="B395">
        <v>1</v>
      </c>
      <c r="C395" t="s">
        <v>775</v>
      </c>
      <c r="D395" t="s">
        <v>776</v>
      </c>
      <c r="E395">
        <v>5</v>
      </c>
      <c r="H395" t="s">
        <v>770</v>
      </c>
      <c r="I395" t="s">
        <v>135</v>
      </c>
      <c r="J395" t="s">
        <v>135</v>
      </c>
      <c r="K395" t="s">
        <v>135</v>
      </c>
      <c r="L395" t="s">
        <v>135</v>
      </c>
      <c r="M395" t="s">
        <v>135</v>
      </c>
      <c r="N395">
        <v>4</v>
      </c>
      <c r="O395" t="s">
        <v>179</v>
      </c>
      <c r="P395">
        <v>2</v>
      </c>
      <c r="Q395" t="s">
        <v>777</v>
      </c>
      <c r="R395">
        <v>0</v>
      </c>
      <c r="S395" t="s">
        <v>218</v>
      </c>
      <c r="U395">
        <v>0</v>
      </c>
      <c r="V395" t="s">
        <v>24</v>
      </c>
      <c r="W395" t="s">
        <v>216</v>
      </c>
    </row>
    <row r="396" spans="1:23" x14ac:dyDescent="0.15">
      <c r="A396">
        <v>1248</v>
      </c>
      <c r="B396">
        <v>1</v>
      </c>
      <c r="C396" t="s">
        <v>775</v>
      </c>
      <c r="D396" t="s">
        <v>776</v>
      </c>
      <c r="E396">
        <v>5</v>
      </c>
      <c r="H396" t="s">
        <v>770</v>
      </c>
      <c r="I396" t="s">
        <v>135</v>
      </c>
      <c r="J396" t="s">
        <v>135</v>
      </c>
      <c r="K396" t="s">
        <v>135</v>
      </c>
      <c r="L396" t="s">
        <v>135</v>
      </c>
      <c r="M396" t="s">
        <v>135</v>
      </c>
      <c r="N396">
        <v>4</v>
      </c>
      <c r="O396" t="s">
        <v>179</v>
      </c>
      <c r="P396">
        <v>2</v>
      </c>
      <c r="Q396" t="s">
        <v>777</v>
      </c>
      <c r="R396">
        <v>0</v>
      </c>
      <c r="S396" t="s">
        <v>218</v>
      </c>
      <c r="U396">
        <v>0</v>
      </c>
      <c r="V396" t="s">
        <v>24</v>
      </c>
      <c r="W396" t="s">
        <v>216</v>
      </c>
    </row>
    <row r="397" spans="1:23" x14ac:dyDescent="0.15">
      <c r="A397">
        <v>1249</v>
      </c>
      <c r="B397">
        <v>1</v>
      </c>
      <c r="C397" t="s">
        <v>778</v>
      </c>
      <c r="D397" t="s">
        <v>779</v>
      </c>
      <c r="E397">
        <v>5</v>
      </c>
      <c r="H397" t="s">
        <v>770</v>
      </c>
      <c r="I397" t="s">
        <v>135</v>
      </c>
      <c r="J397" t="s">
        <v>135</v>
      </c>
      <c r="K397" t="s">
        <v>135</v>
      </c>
      <c r="L397" t="s">
        <v>135</v>
      </c>
      <c r="M397" t="s">
        <v>135</v>
      </c>
      <c r="N397">
        <v>4</v>
      </c>
      <c r="O397" t="s">
        <v>179</v>
      </c>
      <c r="P397">
        <v>3</v>
      </c>
      <c r="Q397" t="s">
        <v>780</v>
      </c>
      <c r="R397">
        <v>0</v>
      </c>
      <c r="S397" t="s">
        <v>218</v>
      </c>
      <c r="U397">
        <v>0</v>
      </c>
      <c r="V397" t="s">
        <v>24</v>
      </c>
      <c r="W397" t="s">
        <v>216</v>
      </c>
    </row>
    <row r="398" spans="1:23" x14ac:dyDescent="0.15">
      <c r="A398">
        <v>1250</v>
      </c>
      <c r="B398">
        <v>1</v>
      </c>
      <c r="C398" t="s">
        <v>778</v>
      </c>
      <c r="D398" t="s">
        <v>779</v>
      </c>
      <c r="E398">
        <v>5</v>
      </c>
      <c r="H398" t="s">
        <v>770</v>
      </c>
      <c r="I398" t="s">
        <v>135</v>
      </c>
      <c r="J398" t="s">
        <v>135</v>
      </c>
      <c r="K398" t="s">
        <v>135</v>
      </c>
      <c r="L398" t="s">
        <v>135</v>
      </c>
      <c r="M398" t="s">
        <v>135</v>
      </c>
      <c r="N398">
        <v>4</v>
      </c>
      <c r="O398" t="s">
        <v>179</v>
      </c>
      <c r="P398">
        <v>3</v>
      </c>
      <c r="Q398" t="s">
        <v>780</v>
      </c>
      <c r="R398">
        <v>0</v>
      </c>
      <c r="S398" t="s">
        <v>218</v>
      </c>
      <c r="U398">
        <v>0</v>
      </c>
      <c r="V398" t="s">
        <v>24</v>
      </c>
      <c r="W398" t="s">
        <v>216</v>
      </c>
    </row>
    <row r="399" spans="1:23" x14ac:dyDescent="0.15">
      <c r="A399">
        <v>1251</v>
      </c>
      <c r="B399">
        <v>1</v>
      </c>
      <c r="C399" t="s">
        <v>778</v>
      </c>
      <c r="D399" t="s">
        <v>779</v>
      </c>
      <c r="E399">
        <v>5</v>
      </c>
      <c r="H399" t="s">
        <v>770</v>
      </c>
      <c r="I399" t="s">
        <v>135</v>
      </c>
      <c r="J399" t="s">
        <v>135</v>
      </c>
      <c r="K399" t="s">
        <v>135</v>
      </c>
      <c r="L399" t="s">
        <v>135</v>
      </c>
      <c r="M399" t="s">
        <v>135</v>
      </c>
      <c r="N399">
        <v>4</v>
      </c>
      <c r="O399" t="s">
        <v>179</v>
      </c>
      <c r="P399">
        <v>3</v>
      </c>
      <c r="Q399" t="s">
        <v>780</v>
      </c>
      <c r="R399">
        <v>0</v>
      </c>
      <c r="S399" t="s">
        <v>218</v>
      </c>
      <c r="U399">
        <v>0</v>
      </c>
      <c r="V399" t="s">
        <v>24</v>
      </c>
      <c r="W399" t="s">
        <v>216</v>
      </c>
    </row>
    <row r="400" spans="1:23" x14ac:dyDescent="0.15">
      <c r="A400">
        <v>1252</v>
      </c>
      <c r="B400">
        <v>1</v>
      </c>
      <c r="C400" t="s">
        <v>778</v>
      </c>
      <c r="D400" t="s">
        <v>779</v>
      </c>
      <c r="E400">
        <v>5</v>
      </c>
      <c r="H400" t="s">
        <v>770</v>
      </c>
      <c r="I400" t="s">
        <v>135</v>
      </c>
      <c r="J400" t="s">
        <v>135</v>
      </c>
      <c r="K400" t="s">
        <v>135</v>
      </c>
      <c r="L400" t="s">
        <v>135</v>
      </c>
      <c r="M400" t="s">
        <v>135</v>
      </c>
      <c r="N400">
        <v>4</v>
      </c>
      <c r="O400" t="s">
        <v>179</v>
      </c>
      <c r="P400">
        <v>3</v>
      </c>
      <c r="Q400" t="s">
        <v>780</v>
      </c>
      <c r="R400">
        <v>0</v>
      </c>
      <c r="S400" t="s">
        <v>218</v>
      </c>
      <c r="U400">
        <v>0</v>
      </c>
      <c r="V400" t="s">
        <v>24</v>
      </c>
      <c r="W400" t="s">
        <v>216</v>
      </c>
    </row>
    <row r="401" spans="1:23" x14ac:dyDescent="0.15">
      <c r="A401">
        <v>1253</v>
      </c>
      <c r="B401">
        <v>1</v>
      </c>
      <c r="C401" t="s">
        <v>781</v>
      </c>
      <c r="D401" t="s">
        <v>782</v>
      </c>
      <c r="E401">
        <v>5</v>
      </c>
      <c r="H401" t="s">
        <v>770</v>
      </c>
      <c r="I401" t="s">
        <v>135</v>
      </c>
      <c r="J401" t="s">
        <v>135</v>
      </c>
      <c r="K401" t="s">
        <v>135</v>
      </c>
      <c r="L401" t="s">
        <v>135</v>
      </c>
      <c r="M401" t="s">
        <v>135</v>
      </c>
      <c r="N401">
        <v>4</v>
      </c>
      <c r="O401" t="s">
        <v>179</v>
      </c>
      <c r="P401">
        <v>5</v>
      </c>
      <c r="Q401" t="s">
        <v>783</v>
      </c>
      <c r="R401">
        <v>0</v>
      </c>
      <c r="S401" t="s">
        <v>218</v>
      </c>
      <c r="U401">
        <v>0</v>
      </c>
      <c r="V401" t="s">
        <v>24</v>
      </c>
      <c r="W401" t="s">
        <v>216</v>
      </c>
    </row>
    <row r="402" spans="1:23" x14ac:dyDescent="0.15">
      <c r="A402">
        <v>1254</v>
      </c>
      <c r="B402">
        <v>1</v>
      </c>
      <c r="C402" t="s">
        <v>781</v>
      </c>
      <c r="D402" t="s">
        <v>782</v>
      </c>
      <c r="E402">
        <v>5</v>
      </c>
      <c r="H402" t="s">
        <v>770</v>
      </c>
      <c r="I402" t="s">
        <v>135</v>
      </c>
      <c r="J402" t="s">
        <v>135</v>
      </c>
      <c r="K402" t="s">
        <v>135</v>
      </c>
      <c r="L402" t="s">
        <v>135</v>
      </c>
      <c r="M402" t="s">
        <v>135</v>
      </c>
      <c r="N402">
        <v>4</v>
      </c>
      <c r="O402" t="s">
        <v>179</v>
      </c>
      <c r="P402">
        <v>5</v>
      </c>
      <c r="Q402" t="s">
        <v>783</v>
      </c>
      <c r="R402">
        <v>0</v>
      </c>
      <c r="S402" t="s">
        <v>218</v>
      </c>
      <c r="U402">
        <v>0</v>
      </c>
      <c r="V402" t="s">
        <v>24</v>
      </c>
      <c r="W402" t="s">
        <v>216</v>
      </c>
    </row>
    <row r="403" spans="1:23" x14ac:dyDescent="0.15">
      <c r="A403">
        <v>1255</v>
      </c>
      <c r="B403">
        <v>1</v>
      </c>
      <c r="C403" t="s">
        <v>784</v>
      </c>
      <c r="D403" t="s">
        <v>785</v>
      </c>
      <c r="E403">
        <v>5</v>
      </c>
      <c r="H403" t="s">
        <v>770</v>
      </c>
      <c r="I403" t="s">
        <v>135</v>
      </c>
      <c r="J403" t="s">
        <v>135</v>
      </c>
      <c r="K403" t="s">
        <v>135</v>
      </c>
      <c r="L403" t="s">
        <v>135</v>
      </c>
      <c r="M403" t="s">
        <v>135</v>
      </c>
      <c r="N403">
        <v>4</v>
      </c>
      <c r="O403" t="s">
        <v>179</v>
      </c>
      <c r="P403">
        <v>3</v>
      </c>
      <c r="Q403" t="s">
        <v>786</v>
      </c>
      <c r="R403">
        <v>0</v>
      </c>
      <c r="S403" t="s">
        <v>218</v>
      </c>
      <c r="U403">
        <v>0</v>
      </c>
      <c r="V403" t="s">
        <v>24</v>
      </c>
      <c r="W403" t="s">
        <v>216</v>
      </c>
    </row>
    <row r="404" spans="1:23" x14ac:dyDescent="0.15">
      <c r="A404">
        <v>1256</v>
      </c>
      <c r="B404">
        <v>1</v>
      </c>
      <c r="C404" t="s">
        <v>784</v>
      </c>
      <c r="D404" t="s">
        <v>785</v>
      </c>
      <c r="E404">
        <v>5</v>
      </c>
      <c r="H404" t="s">
        <v>770</v>
      </c>
      <c r="I404" t="s">
        <v>135</v>
      </c>
      <c r="J404" t="s">
        <v>135</v>
      </c>
      <c r="K404" t="s">
        <v>135</v>
      </c>
      <c r="L404" t="s">
        <v>135</v>
      </c>
      <c r="M404" t="s">
        <v>135</v>
      </c>
      <c r="N404">
        <v>4</v>
      </c>
      <c r="O404" t="s">
        <v>179</v>
      </c>
      <c r="P404">
        <v>3</v>
      </c>
      <c r="Q404" t="s">
        <v>786</v>
      </c>
      <c r="R404">
        <v>0</v>
      </c>
      <c r="S404" t="s">
        <v>218</v>
      </c>
      <c r="U404">
        <v>0</v>
      </c>
      <c r="V404" t="s">
        <v>24</v>
      </c>
      <c r="W404" t="s">
        <v>216</v>
      </c>
    </row>
    <row r="405" spans="1:23" x14ac:dyDescent="0.15">
      <c r="A405">
        <v>1257</v>
      </c>
      <c r="B405">
        <v>1</v>
      </c>
      <c r="C405" t="s">
        <v>787</v>
      </c>
      <c r="D405" t="s">
        <v>788</v>
      </c>
      <c r="E405">
        <v>5</v>
      </c>
      <c r="H405" t="s">
        <v>770</v>
      </c>
      <c r="I405" t="s">
        <v>135</v>
      </c>
      <c r="J405" t="s">
        <v>135</v>
      </c>
      <c r="K405" t="s">
        <v>135</v>
      </c>
      <c r="L405" t="s">
        <v>135</v>
      </c>
      <c r="M405" t="s">
        <v>135</v>
      </c>
      <c r="N405">
        <v>4</v>
      </c>
      <c r="O405" t="s">
        <v>179</v>
      </c>
      <c r="P405">
        <v>3</v>
      </c>
      <c r="Q405" t="s">
        <v>789</v>
      </c>
      <c r="R405">
        <v>0</v>
      </c>
      <c r="S405" t="s">
        <v>218</v>
      </c>
      <c r="U405">
        <v>0</v>
      </c>
      <c r="V405" t="s">
        <v>24</v>
      </c>
      <c r="W405" t="s">
        <v>216</v>
      </c>
    </row>
    <row r="406" spans="1:23" x14ac:dyDescent="0.15">
      <c r="A406">
        <v>1258</v>
      </c>
      <c r="B406">
        <v>1</v>
      </c>
      <c r="C406" t="s">
        <v>787</v>
      </c>
      <c r="D406" t="s">
        <v>788</v>
      </c>
      <c r="E406">
        <v>5</v>
      </c>
      <c r="H406" t="s">
        <v>770</v>
      </c>
      <c r="I406" t="s">
        <v>135</v>
      </c>
      <c r="J406" t="s">
        <v>135</v>
      </c>
      <c r="K406" t="s">
        <v>135</v>
      </c>
      <c r="L406" t="s">
        <v>135</v>
      </c>
      <c r="M406" t="s">
        <v>135</v>
      </c>
      <c r="N406">
        <v>4</v>
      </c>
      <c r="O406" t="s">
        <v>179</v>
      </c>
      <c r="P406">
        <v>3</v>
      </c>
      <c r="Q406" t="s">
        <v>789</v>
      </c>
      <c r="R406">
        <v>0</v>
      </c>
      <c r="S406" t="s">
        <v>218</v>
      </c>
      <c r="U406">
        <v>0</v>
      </c>
      <c r="V406" t="s">
        <v>24</v>
      </c>
      <c r="W406" t="s">
        <v>216</v>
      </c>
    </row>
    <row r="407" spans="1:23" x14ac:dyDescent="0.15">
      <c r="A407">
        <v>1259</v>
      </c>
      <c r="B407">
        <v>1</v>
      </c>
      <c r="C407" t="s">
        <v>787</v>
      </c>
      <c r="D407" t="s">
        <v>788</v>
      </c>
      <c r="E407">
        <v>5</v>
      </c>
      <c r="H407" t="s">
        <v>770</v>
      </c>
      <c r="I407" t="s">
        <v>135</v>
      </c>
      <c r="J407" t="s">
        <v>135</v>
      </c>
      <c r="K407" t="s">
        <v>135</v>
      </c>
      <c r="L407" t="s">
        <v>135</v>
      </c>
      <c r="M407" t="s">
        <v>135</v>
      </c>
      <c r="N407">
        <v>4</v>
      </c>
      <c r="O407" t="s">
        <v>179</v>
      </c>
      <c r="P407">
        <v>3</v>
      </c>
      <c r="Q407" t="s">
        <v>789</v>
      </c>
      <c r="R407">
        <v>0</v>
      </c>
      <c r="S407" t="s">
        <v>218</v>
      </c>
      <c r="U407">
        <v>0</v>
      </c>
      <c r="V407" t="s">
        <v>24</v>
      </c>
      <c r="W407" t="s">
        <v>216</v>
      </c>
    </row>
    <row r="408" spans="1:23" x14ac:dyDescent="0.15">
      <c r="A408">
        <v>1260</v>
      </c>
      <c r="B408">
        <v>1</v>
      </c>
      <c r="C408" t="s">
        <v>790</v>
      </c>
      <c r="D408" t="s">
        <v>791</v>
      </c>
      <c r="E408">
        <v>5</v>
      </c>
      <c r="H408" t="s">
        <v>770</v>
      </c>
      <c r="I408" t="s">
        <v>135</v>
      </c>
      <c r="J408" t="s">
        <v>135</v>
      </c>
      <c r="K408" t="s">
        <v>135</v>
      </c>
      <c r="L408" t="s">
        <v>135</v>
      </c>
      <c r="M408" t="s">
        <v>135</v>
      </c>
      <c r="N408">
        <v>4</v>
      </c>
      <c r="O408" t="s">
        <v>179</v>
      </c>
      <c r="P408">
        <v>6</v>
      </c>
      <c r="Q408" t="s">
        <v>792</v>
      </c>
      <c r="R408">
        <v>0</v>
      </c>
      <c r="S408" t="s">
        <v>218</v>
      </c>
      <c r="U408">
        <v>0</v>
      </c>
      <c r="V408" t="s">
        <v>24</v>
      </c>
      <c r="W408" t="s">
        <v>216</v>
      </c>
    </row>
    <row r="409" spans="1:23" x14ac:dyDescent="0.15">
      <c r="A409">
        <v>1261</v>
      </c>
      <c r="B409">
        <v>1</v>
      </c>
      <c r="C409" t="s">
        <v>790</v>
      </c>
      <c r="D409" t="s">
        <v>791</v>
      </c>
      <c r="E409">
        <v>5</v>
      </c>
      <c r="H409" t="s">
        <v>770</v>
      </c>
      <c r="I409" t="s">
        <v>135</v>
      </c>
      <c r="J409" t="s">
        <v>135</v>
      </c>
      <c r="K409" t="s">
        <v>135</v>
      </c>
      <c r="L409" t="s">
        <v>135</v>
      </c>
      <c r="M409" t="s">
        <v>135</v>
      </c>
      <c r="N409">
        <v>4</v>
      </c>
      <c r="O409" t="s">
        <v>179</v>
      </c>
      <c r="P409">
        <v>6</v>
      </c>
      <c r="Q409" t="s">
        <v>792</v>
      </c>
      <c r="R409">
        <v>0</v>
      </c>
      <c r="S409" t="s">
        <v>218</v>
      </c>
      <c r="U409">
        <v>0</v>
      </c>
      <c r="V409" t="s">
        <v>24</v>
      </c>
      <c r="W409" t="s">
        <v>216</v>
      </c>
    </row>
    <row r="410" spans="1:23" x14ac:dyDescent="0.15">
      <c r="A410">
        <v>1262</v>
      </c>
      <c r="B410">
        <v>1</v>
      </c>
      <c r="C410" t="s">
        <v>790</v>
      </c>
      <c r="D410" t="s">
        <v>791</v>
      </c>
      <c r="E410">
        <v>5</v>
      </c>
      <c r="H410" t="s">
        <v>770</v>
      </c>
      <c r="I410" t="s">
        <v>135</v>
      </c>
      <c r="J410" t="s">
        <v>135</v>
      </c>
      <c r="K410" t="s">
        <v>135</v>
      </c>
      <c r="L410" t="s">
        <v>135</v>
      </c>
      <c r="M410" t="s">
        <v>135</v>
      </c>
      <c r="N410">
        <v>4</v>
      </c>
      <c r="O410" t="s">
        <v>179</v>
      </c>
      <c r="P410">
        <v>6</v>
      </c>
      <c r="Q410" t="s">
        <v>792</v>
      </c>
      <c r="R410">
        <v>0</v>
      </c>
      <c r="S410" t="s">
        <v>218</v>
      </c>
      <c r="U410">
        <v>0</v>
      </c>
      <c r="V410" t="s">
        <v>24</v>
      </c>
      <c r="W410" t="s">
        <v>216</v>
      </c>
    </row>
    <row r="411" spans="1:23" x14ac:dyDescent="0.15">
      <c r="A411">
        <v>1263</v>
      </c>
      <c r="B411">
        <v>1</v>
      </c>
      <c r="C411" t="s">
        <v>793</v>
      </c>
      <c r="D411" t="s">
        <v>794</v>
      </c>
      <c r="E411">
        <v>5</v>
      </c>
      <c r="H411" t="s">
        <v>770</v>
      </c>
      <c r="I411" t="s">
        <v>135</v>
      </c>
      <c r="J411" t="s">
        <v>135</v>
      </c>
      <c r="K411" t="s">
        <v>135</v>
      </c>
      <c r="L411" t="s">
        <v>135</v>
      </c>
      <c r="M411" t="s">
        <v>135</v>
      </c>
      <c r="N411">
        <v>4</v>
      </c>
      <c r="O411" t="s">
        <v>179</v>
      </c>
      <c r="P411">
        <v>4</v>
      </c>
      <c r="Q411" t="s">
        <v>795</v>
      </c>
      <c r="R411">
        <v>0</v>
      </c>
      <c r="S411" t="s">
        <v>218</v>
      </c>
      <c r="U411">
        <v>0</v>
      </c>
      <c r="V411" t="s">
        <v>24</v>
      </c>
      <c r="W411" t="s">
        <v>216</v>
      </c>
    </row>
    <row r="412" spans="1:23" x14ac:dyDescent="0.15">
      <c r="A412">
        <v>1264</v>
      </c>
      <c r="B412">
        <v>1</v>
      </c>
      <c r="C412" t="s">
        <v>793</v>
      </c>
      <c r="D412" t="s">
        <v>794</v>
      </c>
      <c r="E412">
        <v>5</v>
      </c>
      <c r="H412" t="s">
        <v>770</v>
      </c>
      <c r="I412" t="s">
        <v>135</v>
      </c>
      <c r="J412" t="s">
        <v>135</v>
      </c>
      <c r="K412" t="s">
        <v>135</v>
      </c>
      <c r="L412" t="s">
        <v>135</v>
      </c>
      <c r="M412" t="s">
        <v>135</v>
      </c>
      <c r="N412">
        <v>4</v>
      </c>
      <c r="O412" t="s">
        <v>179</v>
      </c>
      <c r="P412">
        <v>4</v>
      </c>
      <c r="Q412" t="s">
        <v>795</v>
      </c>
      <c r="R412">
        <v>0</v>
      </c>
      <c r="S412" t="s">
        <v>218</v>
      </c>
      <c r="U412">
        <v>0</v>
      </c>
      <c r="V412" t="s">
        <v>24</v>
      </c>
      <c r="W412" t="s">
        <v>216</v>
      </c>
    </row>
    <row r="413" spans="1:23" x14ac:dyDescent="0.15">
      <c r="A413">
        <v>1265</v>
      </c>
      <c r="B413">
        <v>1</v>
      </c>
      <c r="C413" t="s">
        <v>793</v>
      </c>
      <c r="D413" t="s">
        <v>794</v>
      </c>
      <c r="E413">
        <v>5</v>
      </c>
      <c r="H413" t="s">
        <v>770</v>
      </c>
      <c r="I413" t="s">
        <v>135</v>
      </c>
      <c r="J413" t="s">
        <v>135</v>
      </c>
      <c r="K413" t="s">
        <v>135</v>
      </c>
      <c r="L413" t="s">
        <v>135</v>
      </c>
      <c r="M413" t="s">
        <v>135</v>
      </c>
      <c r="N413">
        <v>4</v>
      </c>
      <c r="O413" t="s">
        <v>179</v>
      </c>
      <c r="P413">
        <v>4</v>
      </c>
      <c r="Q413" t="s">
        <v>795</v>
      </c>
      <c r="R413">
        <v>0</v>
      </c>
      <c r="S413" t="s">
        <v>218</v>
      </c>
      <c r="U413">
        <v>0</v>
      </c>
      <c r="V413" t="s">
        <v>24</v>
      </c>
      <c r="W413" t="s">
        <v>216</v>
      </c>
    </row>
    <row r="414" spans="1:23" x14ac:dyDescent="0.15">
      <c r="A414">
        <v>1266</v>
      </c>
      <c r="B414">
        <v>1</v>
      </c>
      <c r="C414" t="s">
        <v>796</v>
      </c>
      <c r="D414" t="s">
        <v>797</v>
      </c>
      <c r="E414">
        <v>5</v>
      </c>
      <c r="H414" t="s">
        <v>770</v>
      </c>
      <c r="I414" t="s">
        <v>135</v>
      </c>
      <c r="J414" t="s">
        <v>135</v>
      </c>
      <c r="K414" t="s">
        <v>135</v>
      </c>
      <c r="L414" t="s">
        <v>135</v>
      </c>
      <c r="M414" t="s">
        <v>135</v>
      </c>
      <c r="N414">
        <v>4</v>
      </c>
      <c r="O414" t="s">
        <v>179</v>
      </c>
      <c r="P414">
        <v>2</v>
      </c>
      <c r="Q414" t="s">
        <v>798</v>
      </c>
      <c r="R414">
        <v>0</v>
      </c>
      <c r="S414" t="s">
        <v>218</v>
      </c>
      <c r="U414">
        <v>0</v>
      </c>
      <c r="V414" t="s">
        <v>24</v>
      </c>
      <c r="W414" t="s">
        <v>216</v>
      </c>
    </row>
    <row r="415" spans="1:23" x14ac:dyDescent="0.15">
      <c r="A415">
        <v>1267</v>
      </c>
      <c r="B415">
        <v>1</v>
      </c>
      <c r="C415" t="s">
        <v>796</v>
      </c>
      <c r="D415" t="s">
        <v>797</v>
      </c>
      <c r="E415">
        <v>5</v>
      </c>
      <c r="H415" t="s">
        <v>770</v>
      </c>
      <c r="I415" t="s">
        <v>135</v>
      </c>
      <c r="J415" t="s">
        <v>135</v>
      </c>
      <c r="K415" t="s">
        <v>135</v>
      </c>
      <c r="L415" t="s">
        <v>135</v>
      </c>
      <c r="M415" t="s">
        <v>135</v>
      </c>
      <c r="N415">
        <v>4</v>
      </c>
      <c r="O415" t="s">
        <v>179</v>
      </c>
      <c r="P415">
        <v>2</v>
      </c>
      <c r="Q415" t="s">
        <v>798</v>
      </c>
      <c r="R415">
        <v>0</v>
      </c>
      <c r="S415" t="s">
        <v>218</v>
      </c>
      <c r="U415">
        <v>0</v>
      </c>
      <c r="V415" t="s">
        <v>24</v>
      </c>
      <c r="W415" t="s">
        <v>216</v>
      </c>
    </row>
    <row r="416" spans="1:23" x14ac:dyDescent="0.15">
      <c r="A416">
        <v>1268</v>
      </c>
      <c r="B416">
        <v>1</v>
      </c>
      <c r="C416" t="s">
        <v>796</v>
      </c>
      <c r="D416" t="s">
        <v>797</v>
      </c>
      <c r="E416">
        <v>5</v>
      </c>
      <c r="H416" t="s">
        <v>770</v>
      </c>
      <c r="I416" t="s">
        <v>135</v>
      </c>
      <c r="J416" t="s">
        <v>135</v>
      </c>
      <c r="K416" t="s">
        <v>135</v>
      </c>
      <c r="L416" t="s">
        <v>135</v>
      </c>
      <c r="M416" t="s">
        <v>135</v>
      </c>
      <c r="N416">
        <v>4</v>
      </c>
      <c r="O416" t="s">
        <v>179</v>
      </c>
      <c r="P416">
        <v>2</v>
      </c>
      <c r="Q416" t="s">
        <v>798</v>
      </c>
      <c r="R416">
        <v>0</v>
      </c>
      <c r="S416" t="s">
        <v>218</v>
      </c>
      <c r="U416">
        <v>0</v>
      </c>
      <c r="V416" t="s">
        <v>24</v>
      </c>
      <c r="W416" t="s">
        <v>216</v>
      </c>
    </row>
    <row r="417" spans="1:23" x14ac:dyDescent="0.15">
      <c r="A417">
        <v>1269</v>
      </c>
      <c r="B417">
        <v>1</v>
      </c>
      <c r="C417" t="s">
        <v>799</v>
      </c>
      <c r="D417" t="s">
        <v>800</v>
      </c>
      <c r="E417">
        <v>5</v>
      </c>
      <c r="H417" t="s">
        <v>770</v>
      </c>
      <c r="I417" t="s">
        <v>135</v>
      </c>
      <c r="J417" t="s">
        <v>135</v>
      </c>
      <c r="K417" t="s">
        <v>135</v>
      </c>
      <c r="L417" t="s">
        <v>135</v>
      </c>
      <c r="M417" t="s">
        <v>135</v>
      </c>
      <c r="N417">
        <v>4</v>
      </c>
      <c r="O417" t="s">
        <v>179</v>
      </c>
      <c r="P417">
        <v>1</v>
      </c>
      <c r="Q417" t="s">
        <v>801</v>
      </c>
      <c r="R417">
        <v>0</v>
      </c>
      <c r="S417" t="s">
        <v>218</v>
      </c>
      <c r="U417">
        <v>0</v>
      </c>
      <c r="V417" t="s">
        <v>24</v>
      </c>
      <c r="W417" t="s">
        <v>216</v>
      </c>
    </row>
    <row r="418" spans="1:23" x14ac:dyDescent="0.15">
      <c r="A418">
        <v>1270</v>
      </c>
      <c r="B418">
        <v>1</v>
      </c>
      <c r="C418" t="s">
        <v>799</v>
      </c>
      <c r="D418" t="s">
        <v>800</v>
      </c>
      <c r="E418">
        <v>5</v>
      </c>
      <c r="H418" t="s">
        <v>770</v>
      </c>
      <c r="I418" t="s">
        <v>135</v>
      </c>
      <c r="J418" t="s">
        <v>135</v>
      </c>
      <c r="K418" t="s">
        <v>135</v>
      </c>
      <c r="L418" t="s">
        <v>135</v>
      </c>
      <c r="M418" t="s">
        <v>135</v>
      </c>
      <c r="N418">
        <v>4</v>
      </c>
      <c r="O418" t="s">
        <v>179</v>
      </c>
      <c r="P418">
        <v>1</v>
      </c>
      <c r="Q418" t="s">
        <v>801</v>
      </c>
      <c r="R418">
        <v>0</v>
      </c>
      <c r="S418" t="s">
        <v>218</v>
      </c>
      <c r="U418">
        <v>0</v>
      </c>
      <c r="V418" t="s">
        <v>24</v>
      </c>
      <c r="W418" t="s">
        <v>216</v>
      </c>
    </row>
    <row r="419" spans="1:23" x14ac:dyDescent="0.15">
      <c r="A419">
        <v>1271</v>
      </c>
      <c r="B419">
        <v>1</v>
      </c>
      <c r="C419" t="s">
        <v>802</v>
      </c>
      <c r="D419" t="s">
        <v>803</v>
      </c>
      <c r="E419">
        <v>5</v>
      </c>
      <c r="H419" t="s">
        <v>770</v>
      </c>
      <c r="I419" t="s">
        <v>135</v>
      </c>
      <c r="J419" t="s">
        <v>135</v>
      </c>
      <c r="K419" t="s">
        <v>135</v>
      </c>
      <c r="L419" t="s">
        <v>135</v>
      </c>
      <c r="M419" t="s">
        <v>135</v>
      </c>
      <c r="N419">
        <v>4</v>
      </c>
      <c r="O419" t="s">
        <v>179</v>
      </c>
      <c r="P419">
        <v>2</v>
      </c>
      <c r="Q419" t="s">
        <v>804</v>
      </c>
      <c r="R419">
        <v>0</v>
      </c>
      <c r="S419" t="s">
        <v>218</v>
      </c>
      <c r="U419">
        <v>0</v>
      </c>
      <c r="V419" t="s">
        <v>24</v>
      </c>
      <c r="W419" t="s">
        <v>216</v>
      </c>
    </row>
    <row r="420" spans="1:23" x14ac:dyDescent="0.15">
      <c r="A420">
        <v>1272</v>
      </c>
      <c r="B420">
        <v>1</v>
      </c>
      <c r="C420" t="s">
        <v>802</v>
      </c>
      <c r="D420" t="s">
        <v>803</v>
      </c>
      <c r="E420">
        <v>5</v>
      </c>
      <c r="H420" t="s">
        <v>770</v>
      </c>
      <c r="I420" t="s">
        <v>135</v>
      </c>
      <c r="J420" t="s">
        <v>135</v>
      </c>
      <c r="K420" t="s">
        <v>135</v>
      </c>
      <c r="L420" t="s">
        <v>135</v>
      </c>
      <c r="M420" t="s">
        <v>135</v>
      </c>
      <c r="N420">
        <v>4</v>
      </c>
      <c r="O420" t="s">
        <v>179</v>
      </c>
      <c r="P420">
        <v>2</v>
      </c>
      <c r="Q420" t="s">
        <v>804</v>
      </c>
      <c r="R420">
        <v>0</v>
      </c>
      <c r="S420" t="s">
        <v>218</v>
      </c>
      <c r="U420">
        <v>0</v>
      </c>
      <c r="V420" t="s">
        <v>24</v>
      </c>
      <c r="W420" t="s">
        <v>216</v>
      </c>
    </row>
    <row r="421" spans="1:23" x14ac:dyDescent="0.15">
      <c r="A421">
        <v>1273</v>
      </c>
      <c r="B421">
        <v>1</v>
      </c>
      <c r="C421" t="s">
        <v>805</v>
      </c>
      <c r="D421" t="s">
        <v>806</v>
      </c>
      <c r="E421">
        <v>5</v>
      </c>
      <c r="H421" t="s">
        <v>770</v>
      </c>
      <c r="I421" t="s">
        <v>135</v>
      </c>
      <c r="J421" t="s">
        <v>135</v>
      </c>
      <c r="K421" t="s">
        <v>135</v>
      </c>
      <c r="L421" t="s">
        <v>135</v>
      </c>
      <c r="M421" t="s">
        <v>135</v>
      </c>
      <c r="N421">
        <v>4</v>
      </c>
      <c r="O421" t="s">
        <v>179</v>
      </c>
      <c r="P421">
        <v>4</v>
      </c>
      <c r="Q421" t="s">
        <v>807</v>
      </c>
      <c r="R421">
        <v>0</v>
      </c>
      <c r="S421" t="s">
        <v>218</v>
      </c>
      <c r="U421">
        <v>0</v>
      </c>
      <c r="V421" t="s">
        <v>24</v>
      </c>
      <c r="W421" t="s">
        <v>216</v>
      </c>
    </row>
    <row r="422" spans="1:23" x14ac:dyDescent="0.15">
      <c r="A422">
        <v>1274</v>
      </c>
      <c r="B422">
        <v>1</v>
      </c>
      <c r="C422" t="s">
        <v>805</v>
      </c>
      <c r="D422" t="s">
        <v>806</v>
      </c>
      <c r="E422">
        <v>5</v>
      </c>
      <c r="H422" t="s">
        <v>770</v>
      </c>
      <c r="I422" t="s">
        <v>135</v>
      </c>
      <c r="J422" t="s">
        <v>135</v>
      </c>
      <c r="K422" t="s">
        <v>135</v>
      </c>
      <c r="L422" t="s">
        <v>135</v>
      </c>
      <c r="M422" t="s">
        <v>135</v>
      </c>
      <c r="N422">
        <v>4</v>
      </c>
      <c r="O422" t="s">
        <v>179</v>
      </c>
      <c r="P422">
        <v>4</v>
      </c>
      <c r="Q422" t="s">
        <v>807</v>
      </c>
      <c r="R422">
        <v>0</v>
      </c>
      <c r="S422" t="s">
        <v>218</v>
      </c>
      <c r="U422">
        <v>0</v>
      </c>
      <c r="V422" t="s">
        <v>24</v>
      </c>
      <c r="W422" t="s">
        <v>216</v>
      </c>
    </row>
    <row r="423" spans="1:23" x14ac:dyDescent="0.15">
      <c r="A423">
        <v>1275</v>
      </c>
      <c r="B423">
        <v>1</v>
      </c>
      <c r="C423" t="s">
        <v>805</v>
      </c>
      <c r="D423" t="s">
        <v>806</v>
      </c>
      <c r="E423">
        <v>5</v>
      </c>
      <c r="H423" t="s">
        <v>770</v>
      </c>
      <c r="I423" t="s">
        <v>135</v>
      </c>
      <c r="J423" t="s">
        <v>135</v>
      </c>
      <c r="K423" t="s">
        <v>135</v>
      </c>
      <c r="L423" t="s">
        <v>135</v>
      </c>
      <c r="M423" t="s">
        <v>135</v>
      </c>
      <c r="N423">
        <v>4</v>
      </c>
      <c r="O423" t="s">
        <v>179</v>
      </c>
      <c r="P423">
        <v>4</v>
      </c>
      <c r="Q423" t="s">
        <v>807</v>
      </c>
      <c r="R423">
        <v>0</v>
      </c>
      <c r="S423" t="s">
        <v>218</v>
      </c>
      <c r="U423">
        <v>0</v>
      </c>
      <c r="V423" t="s">
        <v>24</v>
      </c>
      <c r="W423" t="s">
        <v>216</v>
      </c>
    </row>
    <row r="424" spans="1:23" x14ac:dyDescent="0.15">
      <c r="A424">
        <v>1276</v>
      </c>
      <c r="B424">
        <v>1</v>
      </c>
      <c r="C424" t="s">
        <v>808</v>
      </c>
      <c r="D424" t="s">
        <v>809</v>
      </c>
      <c r="E424">
        <v>5</v>
      </c>
      <c r="H424" t="s">
        <v>770</v>
      </c>
      <c r="I424" t="s">
        <v>135</v>
      </c>
      <c r="J424" t="s">
        <v>135</v>
      </c>
      <c r="K424" t="s">
        <v>135</v>
      </c>
      <c r="L424" t="s">
        <v>135</v>
      </c>
      <c r="M424" t="s">
        <v>135</v>
      </c>
      <c r="N424">
        <v>4</v>
      </c>
      <c r="O424" t="s">
        <v>179</v>
      </c>
      <c r="P424">
        <v>1</v>
      </c>
      <c r="Q424" t="s">
        <v>810</v>
      </c>
      <c r="R424">
        <v>0</v>
      </c>
      <c r="S424" t="s">
        <v>218</v>
      </c>
      <c r="U424">
        <v>0</v>
      </c>
      <c r="V424" t="s">
        <v>24</v>
      </c>
      <c r="W424" t="s">
        <v>216</v>
      </c>
    </row>
    <row r="425" spans="1:23" x14ac:dyDescent="0.15">
      <c r="A425">
        <v>1277</v>
      </c>
      <c r="B425">
        <v>1</v>
      </c>
      <c r="C425" t="s">
        <v>808</v>
      </c>
      <c r="D425" t="s">
        <v>809</v>
      </c>
      <c r="E425">
        <v>5</v>
      </c>
      <c r="H425" t="s">
        <v>770</v>
      </c>
      <c r="I425" t="s">
        <v>135</v>
      </c>
      <c r="J425" t="s">
        <v>135</v>
      </c>
      <c r="K425" t="s">
        <v>135</v>
      </c>
      <c r="L425" t="s">
        <v>135</v>
      </c>
      <c r="M425" t="s">
        <v>135</v>
      </c>
      <c r="N425">
        <v>4</v>
      </c>
      <c r="O425" t="s">
        <v>179</v>
      </c>
      <c r="P425">
        <v>1</v>
      </c>
      <c r="Q425" t="s">
        <v>810</v>
      </c>
      <c r="R425">
        <v>0</v>
      </c>
      <c r="S425" t="s">
        <v>218</v>
      </c>
      <c r="U425">
        <v>0</v>
      </c>
      <c r="V425" t="s">
        <v>24</v>
      </c>
      <c r="W425" t="s">
        <v>216</v>
      </c>
    </row>
    <row r="426" spans="1:23" x14ac:dyDescent="0.15">
      <c r="A426">
        <v>1278</v>
      </c>
      <c r="B426">
        <v>1</v>
      </c>
      <c r="C426" t="s">
        <v>811</v>
      </c>
      <c r="D426" t="s">
        <v>812</v>
      </c>
      <c r="E426">
        <v>5</v>
      </c>
      <c r="H426" t="s">
        <v>770</v>
      </c>
      <c r="I426" t="s">
        <v>135</v>
      </c>
      <c r="J426" t="s">
        <v>135</v>
      </c>
      <c r="K426" t="s">
        <v>135</v>
      </c>
      <c r="L426" t="s">
        <v>135</v>
      </c>
      <c r="M426" t="s">
        <v>135</v>
      </c>
      <c r="N426">
        <v>4</v>
      </c>
      <c r="O426" t="s">
        <v>179</v>
      </c>
      <c r="P426">
        <v>1</v>
      </c>
      <c r="Q426" t="s">
        <v>813</v>
      </c>
      <c r="R426">
        <v>0</v>
      </c>
      <c r="S426" t="s">
        <v>218</v>
      </c>
      <c r="U426">
        <v>0</v>
      </c>
      <c r="V426" t="s">
        <v>24</v>
      </c>
      <c r="W426" t="s">
        <v>216</v>
      </c>
    </row>
    <row r="427" spans="1:23" x14ac:dyDescent="0.15">
      <c r="A427">
        <v>1279</v>
      </c>
      <c r="B427">
        <v>1</v>
      </c>
      <c r="C427" t="s">
        <v>811</v>
      </c>
      <c r="D427" t="s">
        <v>812</v>
      </c>
      <c r="E427">
        <v>5</v>
      </c>
      <c r="H427" t="s">
        <v>770</v>
      </c>
      <c r="I427" t="s">
        <v>135</v>
      </c>
      <c r="J427" t="s">
        <v>135</v>
      </c>
      <c r="K427" t="s">
        <v>135</v>
      </c>
      <c r="L427" t="s">
        <v>135</v>
      </c>
      <c r="M427" t="s">
        <v>135</v>
      </c>
      <c r="N427">
        <v>4</v>
      </c>
      <c r="O427" t="s">
        <v>179</v>
      </c>
      <c r="P427">
        <v>1</v>
      </c>
      <c r="Q427" t="s">
        <v>813</v>
      </c>
      <c r="R427">
        <v>0</v>
      </c>
      <c r="S427" t="s">
        <v>218</v>
      </c>
      <c r="U427">
        <v>0</v>
      </c>
      <c r="V427" t="s">
        <v>24</v>
      </c>
      <c r="W427" t="s">
        <v>216</v>
      </c>
    </row>
    <row r="428" spans="1:23" x14ac:dyDescent="0.15">
      <c r="A428">
        <v>1280</v>
      </c>
      <c r="B428">
        <v>1</v>
      </c>
      <c r="C428" t="s">
        <v>811</v>
      </c>
      <c r="D428" t="s">
        <v>812</v>
      </c>
      <c r="E428">
        <v>5</v>
      </c>
      <c r="H428" t="s">
        <v>770</v>
      </c>
      <c r="I428" t="s">
        <v>135</v>
      </c>
      <c r="J428" t="s">
        <v>135</v>
      </c>
      <c r="K428" t="s">
        <v>135</v>
      </c>
      <c r="L428" t="s">
        <v>135</v>
      </c>
      <c r="M428" t="s">
        <v>135</v>
      </c>
      <c r="N428">
        <v>4</v>
      </c>
      <c r="O428" t="s">
        <v>179</v>
      </c>
      <c r="P428">
        <v>1</v>
      </c>
      <c r="Q428" t="s">
        <v>813</v>
      </c>
      <c r="R428">
        <v>0</v>
      </c>
      <c r="S428" t="s">
        <v>218</v>
      </c>
      <c r="U428">
        <v>0</v>
      </c>
      <c r="V428" t="s">
        <v>24</v>
      </c>
      <c r="W428" t="s">
        <v>216</v>
      </c>
    </row>
    <row r="429" spans="1:23" x14ac:dyDescent="0.15">
      <c r="A429">
        <v>1281</v>
      </c>
      <c r="B429">
        <v>1</v>
      </c>
      <c r="C429" t="s">
        <v>811</v>
      </c>
      <c r="D429" t="s">
        <v>812</v>
      </c>
      <c r="E429">
        <v>5</v>
      </c>
      <c r="H429" t="s">
        <v>770</v>
      </c>
      <c r="I429" t="s">
        <v>135</v>
      </c>
      <c r="J429" t="s">
        <v>135</v>
      </c>
      <c r="K429" t="s">
        <v>135</v>
      </c>
      <c r="L429" t="s">
        <v>135</v>
      </c>
      <c r="M429" t="s">
        <v>135</v>
      </c>
      <c r="N429">
        <v>4</v>
      </c>
      <c r="O429" t="s">
        <v>179</v>
      </c>
      <c r="P429">
        <v>1</v>
      </c>
      <c r="Q429" t="s">
        <v>813</v>
      </c>
      <c r="R429">
        <v>0</v>
      </c>
      <c r="S429" t="s">
        <v>218</v>
      </c>
      <c r="U429">
        <v>0</v>
      </c>
      <c r="V429" t="s">
        <v>24</v>
      </c>
      <c r="W429" t="s">
        <v>216</v>
      </c>
    </row>
    <row r="430" spans="1:23" x14ac:dyDescent="0.15">
      <c r="A430">
        <v>1282</v>
      </c>
      <c r="B430">
        <v>1</v>
      </c>
      <c r="C430" t="s">
        <v>814</v>
      </c>
      <c r="D430" t="s">
        <v>815</v>
      </c>
      <c r="E430">
        <v>5</v>
      </c>
      <c r="H430" t="s">
        <v>770</v>
      </c>
      <c r="I430" t="s">
        <v>135</v>
      </c>
      <c r="J430" t="s">
        <v>135</v>
      </c>
      <c r="K430" t="s">
        <v>135</v>
      </c>
      <c r="L430" t="s">
        <v>135</v>
      </c>
      <c r="M430" t="s">
        <v>135</v>
      </c>
      <c r="N430">
        <v>4</v>
      </c>
      <c r="O430" t="s">
        <v>179</v>
      </c>
      <c r="P430">
        <v>3</v>
      </c>
      <c r="Q430" t="s">
        <v>816</v>
      </c>
      <c r="R430">
        <v>0</v>
      </c>
      <c r="S430" t="s">
        <v>218</v>
      </c>
      <c r="U430">
        <v>0</v>
      </c>
      <c r="V430" t="s">
        <v>24</v>
      </c>
      <c r="W430" t="s">
        <v>216</v>
      </c>
    </row>
    <row r="431" spans="1:23" x14ac:dyDescent="0.15">
      <c r="A431">
        <v>1283</v>
      </c>
      <c r="B431">
        <v>1</v>
      </c>
      <c r="C431" t="s">
        <v>817</v>
      </c>
      <c r="D431" t="s">
        <v>818</v>
      </c>
      <c r="E431">
        <v>5</v>
      </c>
      <c r="H431" t="s">
        <v>770</v>
      </c>
      <c r="I431" t="s">
        <v>135</v>
      </c>
      <c r="J431" t="s">
        <v>135</v>
      </c>
      <c r="K431" t="s">
        <v>135</v>
      </c>
      <c r="L431" t="s">
        <v>135</v>
      </c>
      <c r="M431" t="s">
        <v>135</v>
      </c>
      <c r="N431">
        <v>4</v>
      </c>
      <c r="O431" t="s">
        <v>179</v>
      </c>
      <c r="P431">
        <v>2</v>
      </c>
      <c r="Q431" t="s">
        <v>350</v>
      </c>
      <c r="R431">
        <v>0</v>
      </c>
      <c r="S431" t="s">
        <v>218</v>
      </c>
      <c r="U431">
        <v>0</v>
      </c>
      <c r="V431" t="s">
        <v>24</v>
      </c>
      <c r="W431" t="s">
        <v>216</v>
      </c>
    </row>
    <row r="432" spans="1:23" x14ac:dyDescent="0.15">
      <c r="A432">
        <v>1284</v>
      </c>
      <c r="B432">
        <v>1</v>
      </c>
      <c r="C432" t="s">
        <v>817</v>
      </c>
      <c r="D432" t="s">
        <v>818</v>
      </c>
      <c r="E432">
        <v>5</v>
      </c>
      <c r="H432" t="s">
        <v>770</v>
      </c>
      <c r="I432" t="s">
        <v>135</v>
      </c>
      <c r="J432" t="s">
        <v>135</v>
      </c>
      <c r="K432" t="s">
        <v>135</v>
      </c>
      <c r="L432" t="s">
        <v>135</v>
      </c>
      <c r="M432" t="s">
        <v>135</v>
      </c>
      <c r="N432">
        <v>4</v>
      </c>
      <c r="O432" t="s">
        <v>179</v>
      </c>
      <c r="P432">
        <v>2</v>
      </c>
      <c r="Q432" t="s">
        <v>350</v>
      </c>
      <c r="R432">
        <v>0</v>
      </c>
      <c r="S432" t="s">
        <v>218</v>
      </c>
      <c r="U432">
        <v>0</v>
      </c>
      <c r="V432" t="s">
        <v>24</v>
      </c>
      <c r="W432" t="s">
        <v>216</v>
      </c>
    </row>
    <row r="433" spans="1:23" x14ac:dyDescent="0.15">
      <c r="A433">
        <v>1285</v>
      </c>
      <c r="B433">
        <v>1</v>
      </c>
      <c r="C433" t="s">
        <v>817</v>
      </c>
      <c r="D433" t="s">
        <v>818</v>
      </c>
      <c r="E433">
        <v>5</v>
      </c>
      <c r="H433" t="s">
        <v>770</v>
      </c>
      <c r="I433" t="s">
        <v>135</v>
      </c>
      <c r="J433" t="s">
        <v>135</v>
      </c>
      <c r="K433" t="s">
        <v>135</v>
      </c>
      <c r="L433" t="s">
        <v>135</v>
      </c>
      <c r="M433" t="s">
        <v>135</v>
      </c>
      <c r="N433">
        <v>4</v>
      </c>
      <c r="O433" t="s">
        <v>179</v>
      </c>
      <c r="P433">
        <v>2</v>
      </c>
      <c r="Q433" t="s">
        <v>350</v>
      </c>
      <c r="R433">
        <v>0</v>
      </c>
      <c r="S433" t="s">
        <v>218</v>
      </c>
      <c r="U433">
        <v>0</v>
      </c>
      <c r="V433" t="s">
        <v>24</v>
      </c>
      <c r="W433" t="s">
        <v>216</v>
      </c>
    </row>
    <row r="434" spans="1:23" x14ac:dyDescent="0.15">
      <c r="A434">
        <v>1286</v>
      </c>
      <c r="B434">
        <v>1</v>
      </c>
      <c r="C434" t="s">
        <v>819</v>
      </c>
      <c r="D434" t="s">
        <v>820</v>
      </c>
      <c r="E434">
        <v>5</v>
      </c>
      <c r="H434" t="s">
        <v>770</v>
      </c>
      <c r="I434" t="s">
        <v>135</v>
      </c>
      <c r="J434" t="s">
        <v>135</v>
      </c>
      <c r="K434" t="s">
        <v>135</v>
      </c>
      <c r="L434" t="s">
        <v>135</v>
      </c>
      <c r="M434" t="s">
        <v>135</v>
      </c>
      <c r="N434">
        <v>4</v>
      </c>
      <c r="O434" t="s">
        <v>179</v>
      </c>
      <c r="P434">
        <v>6</v>
      </c>
      <c r="Q434" t="s">
        <v>821</v>
      </c>
      <c r="R434">
        <v>0</v>
      </c>
      <c r="S434" t="s">
        <v>218</v>
      </c>
      <c r="U434">
        <v>0</v>
      </c>
      <c r="V434" t="s">
        <v>24</v>
      </c>
      <c r="W434" t="s">
        <v>216</v>
      </c>
    </row>
    <row r="435" spans="1:23" x14ac:dyDescent="0.15">
      <c r="A435">
        <v>1287</v>
      </c>
      <c r="B435">
        <v>1</v>
      </c>
      <c r="C435" t="s">
        <v>819</v>
      </c>
      <c r="D435" t="s">
        <v>820</v>
      </c>
      <c r="E435">
        <v>5</v>
      </c>
      <c r="H435" t="s">
        <v>770</v>
      </c>
      <c r="I435" t="s">
        <v>135</v>
      </c>
      <c r="J435" t="s">
        <v>135</v>
      </c>
      <c r="K435" t="s">
        <v>135</v>
      </c>
      <c r="L435" t="s">
        <v>135</v>
      </c>
      <c r="M435" t="s">
        <v>135</v>
      </c>
      <c r="N435">
        <v>4</v>
      </c>
      <c r="O435" t="s">
        <v>179</v>
      </c>
      <c r="P435">
        <v>6</v>
      </c>
      <c r="Q435" t="s">
        <v>821</v>
      </c>
      <c r="R435">
        <v>0</v>
      </c>
      <c r="S435" t="s">
        <v>218</v>
      </c>
      <c r="U435">
        <v>0</v>
      </c>
      <c r="V435" t="s">
        <v>24</v>
      </c>
      <c r="W435" t="s">
        <v>216</v>
      </c>
    </row>
    <row r="436" spans="1:23" x14ac:dyDescent="0.15">
      <c r="A436">
        <v>1288</v>
      </c>
      <c r="B436">
        <v>1</v>
      </c>
      <c r="C436" t="s">
        <v>819</v>
      </c>
      <c r="D436" t="s">
        <v>820</v>
      </c>
      <c r="E436">
        <v>5</v>
      </c>
      <c r="H436" t="s">
        <v>770</v>
      </c>
      <c r="I436" t="s">
        <v>135</v>
      </c>
      <c r="J436" t="s">
        <v>135</v>
      </c>
      <c r="K436" t="s">
        <v>135</v>
      </c>
      <c r="L436" t="s">
        <v>135</v>
      </c>
      <c r="M436" t="s">
        <v>135</v>
      </c>
      <c r="N436">
        <v>4</v>
      </c>
      <c r="O436" t="s">
        <v>179</v>
      </c>
      <c r="P436">
        <v>6</v>
      </c>
      <c r="Q436" t="s">
        <v>821</v>
      </c>
      <c r="R436">
        <v>0</v>
      </c>
      <c r="S436" t="s">
        <v>218</v>
      </c>
      <c r="U436">
        <v>0</v>
      </c>
      <c r="V436" t="s">
        <v>24</v>
      </c>
      <c r="W436" t="s">
        <v>216</v>
      </c>
    </row>
    <row r="437" spans="1:23" x14ac:dyDescent="0.15">
      <c r="A437">
        <v>1289</v>
      </c>
      <c r="B437">
        <v>1</v>
      </c>
      <c r="C437" t="s">
        <v>822</v>
      </c>
      <c r="D437" t="s">
        <v>823</v>
      </c>
      <c r="E437">
        <v>5</v>
      </c>
      <c r="H437" t="s">
        <v>770</v>
      </c>
      <c r="I437" t="s">
        <v>135</v>
      </c>
      <c r="J437" t="s">
        <v>135</v>
      </c>
      <c r="K437" t="s">
        <v>135</v>
      </c>
      <c r="L437" t="s">
        <v>135</v>
      </c>
      <c r="M437" t="s">
        <v>135</v>
      </c>
      <c r="N437">
        <v>4</v>
      </c>
      <c r="O437" t="s">
        <v>179</v>
      </c>
      <c r="P437">
        <v>5</v>
      </c>
      <c r="Q437" t="s">
        <v>824</v>
      </c>
      <c r="R437">
        <v>0</v>
      </c>
      <c r="S437" t="s">
        <v>218</v>
      </c>
      <c r="U437">
        <v>0</v>
      </c>
      <c r="V437" t="s">
        <v>24</v>
      </c>
      <c r="W437" t="s">
        <v>216</v>
      </c>
    </row>
    <row r="438" spans="1:23" x14ac:dyDescent="0.15">
      <c r="A438">
        <v>1290</v>
      </c>
      <c r="B438">
        <v>1</v>
      </c>
      <c r="C438" t="s">
        <v>822</v>
      </c>
      <c r="D438" t="s">
        <v>823</v>
      </c>
      <c r="E438">
        <v>5</v>
      </c>
      <c r="H438" t="s">
        <v>770</v>
      </c>
      <c r="I438" t="s">
        <v>135</v>
      </c>
      <c r="J438" t="s">
        <v>135</v>
      </c>
      <c r="K438" t="s">
        <v>135</v>
      </c>
      <c r="L438" t="s">
        <v>135</v>
      </c>
      <c r="M438" t="s">
        <v>135</v>
      </c>
      <c r="N438">
        <v>4</v>
      </c>
      <c r="O438" t="s">
        <v>179</v>
      </c>
      <c r="P438">
        <v>5</v>
      </c>
      <c r="Q438" t="s">
        <v>824</v>
      </c>
      <c r="R438">
        <v>0</v>
      </c>
      <c r="S438" t="s">
        <v>218</v>
      </c>
      <c r="U438">
        <v>0</v>
      </c>
      <c r="V438" t="s">
        <v>24</v>
      </c>
      <c r="W438" t="s">
        <v>216</v>
      </c>
    </row>
    <row r="439" spans="1:23" x14ac:dyDescent="0.15">
      <c r="A439">
        <v>1291</v>
      </c>
      <c r="B439">
        <v>1</v>
      </c>
      <c r="C439" t="s">
        <v>822</v>
      </c>
      <c r="D439" t="s">
        <v>823</v>
      </c>
      <c r="E439">
        <v>5</v>
      </c>
      <c r="H439" t="s">
        <v>770</v>
      </c>
      <c r="I439" t="s">
        <v>135</v>
      </c>
      <c r="J439" t="s">
        <v>135</v>
      </c>
      <c r="K439" t="s">
        <v>135</v>
      </c>
      <c r="L439" t="s">
        <v>135</v>
      </c>
      <c r="M439" t="s">
        <v>135</v>
      </c>
      <c r="N439">
        <v>4</v>
      </c>
      <c r="O439" t="s">
        <v>179</v>
      </c>
      <c r="P439">
        <v>5</v>
      </c>
      <c r="Q439" t="s">
        <v>824</v>
      </c>
      <c r="R439">
        <v>0</v>
      </c>
      <c r="S439" t="s">
        <v>218</v>
      </c>
      <c r="U439">
        <v>0</v>
      </c>
      <c r="V439" t="s">
        <v>24</v>
      </c>
      <c r="W439" t="s">
        <v>216</v>
      </c>
    </row>
    <row r="440" spans="1:23" x14ac:dyDescent="0.15">
      <c r="A440">
        <v>1292</v>
      </c>
      <c r="B440">
        <v>1</v>
      </c>
      <c r="C440" t="s">
        <v>825</v>
      </c>
      <c r="D440" t="s">
        <v>826</v>
      </c>
      <c r="E440">
        <v>5</v>
      </c>
      <c r="H440" t="s">
        <v>770</v>
      </c>
      <c r="I440" t="s">
        <v>135</v>
      </c>
      <c r="J440" t="s">
        <v>135</v>
      </c>
      <c r="K440" t="s">
        <v>135</v>
      </c>
      <c r="L440" t="s">
        <v>135</v>
      </c>
      <c r="M440" t="s">
        <v>135</v>
      </c>
      <c r="N440">
        <v>4</v>
      </c>
      <c r="O440" t="s">
        <v>179</v>
      </c>
      <c r="P440">
        <v>1</v>
      </c>
      <c r="Q440" t="s">
        <v>810</v>
      </c>
      <c r="R440">
        <v>0</v>
      </c>
      <c r="S440" t="s">
        <v>218</v>
      </c>
      <c r="U440">
        <v>0</v>
      </c>
      <c r="V440" t="s">
        <v>24</v>
      </c>
      <c r="W440" t="s">
        <v>216</v>
      </c>
    </row>
    <row r="441" spans="1:23" x14ac:dyDescent="0.15">
      <c r="A441">
        <v>1293</v>
      </c>
      <c r="B441">
        <v>1</v>
      </c>
      <c r="C441" t="s">
        <v>825</v>
      </c>
      <c r="D441" t="s">
        <v>826</v>
      </c>
      <c r="E441">
        <v>5</v>
      </c>
      <c r="H441" t="s">
        <v>770</v>
      </c>
      <c r="I441" t="s">
        <v>135</v>
      </c>
      <c r="J441" t="s">
        <v>135</v>
      </c>
      <c r="K441" t="s">
        <v>135</v>
      </c>
      <c r="L441" t="s">
        <v>135</v>
      </c>
      <c r="M441" t="s">
        <v>135</v>
      </c>
      <c r="N441">
        <v>4</v>
      </c>
      <c r="O441" t="s">
        <v>179</v>
      </c>
      <c r="P441">
        <v>1</v>
      </c>
      <c r="Q441" t="s">
        <v>810</v>
      </c>
      <c r="R441">
        <v>0</v>
      </c>
      <c r="S441" t="s">
        <v>218</v>
      </c>
      <c r="U441">
        <v>0</v>
      </c>
      <c r="V441" t="s">
        <v>24</v>
      </c>
      <c r="W441" t="s">
        <v>216</v>
      </c>
    </row>
    <row r="442" spans="1:23" x14ac:dyDescent="0.15">
      <c r="A442">
        <v>1294</v>
      </c>
      <c r="B442">
        <v>1</v>
      </c>
      <c r="C442" t="s">
        <v>827</v>
      </c>
      <c r="D442" t="s">
        <v>828</v>
      </c>
      <c r="E442">
        <v>5</v>
      </c>
      <c r="H442" t="s">
        <v>770</v>
      </c>
      <c r="I442" t="s">
        <v>135</v>
      </c>
      <c r="J442" t="s">
        <v>135</v>
      </c>
      <c r="K442" t="s">
        <v>135</v>
      </c>
      <c r="L442" t="s">
        <v>135</v>
      </c>
      <c r="M442" t="s">
        <v>135</v>
      </c>
      <c r="N442">
        <v>4</v>
      </c>
      <c r="O442" t="s">
        <v>179</v>
      </c>
      <c r="P442">
        <v>2</v>
      </c>
      <c r="Q442" t="s">
        <v>829</v>
      </c>
      <c r="R442">
        <v>0</v>
      </c>
      <c r="S442" t="s">
        <v>218</v>
      </c>
      <c r="U442">
        <v>0</v>
      </c>
      <c r="V442" t="s">
        <v>24</v>
      </c>
      <c r="W442" t="s">
        <v>216</v>
      </c>
    </row>
    <row r="443" spans="1:23" x14ac:dyDescent="0.15">
      <c r="A443">
        <v>1295</v>
      </c>
      <c r="B443">
        <v>1</v>
      </c>
      <c r="C443" t="s">
        <v>827</v>
      </c>
      <c r="D443" t="s">
        <v>828</v>
      </c>
      <c r="E443">
        <v>5</v>
      </c>
      <c r="H443" t="s">
        <v>770</v>
      </c>
      <c r="I443" t="s">
        <v>135</v>
      </c>
      <c r="J443" t="s">
        <v>135</v>
      </c>
      <c r="K443" t="s">
        <v>135</v>
      </c>
      <c r="L443" t="s">
        <v>135</v>
      </c>
      <c r="M443" t="s">
        <v>135</v>
      </c>
      <c r="N443">
        <v>4</v>
      </c>
      <c r="O443" t="s">
        <v>179</v>
      </c>
      <c r="P443">
        <v>2</v>
      </c>
      <c r="Q443" t="s">
        <v>829</v>
      </c>
      <c r="R443">
        <v>0</v>
      </c>
      <c r="S443" t="s">
        <v>218</v>
      </c>
      <c r="U443">
        <v>0</v>
      </c>
      <c r="V443" t="s">
        <v>24</v>
      </c>
      <c r="W443" t="s">
        <v>216</v>
      </c>
    </row>
    <row r="444" spans="1:23" x14ac:dyDescent="0.15">
      <c r="A444">
        <v>1296</v>
      </c>
      <c r="B444">
        <v>1</v>
      </c>
      <c r="C444" t="s">
        <v>830</v>
      </c>
      <c r="D444" t="s">
        <v>831</v>
      </c>
      <c r="E444">
        <v>5</v>
      </c>
      <c r="H444" t="s">
        <v>770</v>
      </c>
      <c r="I444" t="s">
        <v>135</v>
      </c>
      <c r="J444" t="s">
        <v>135</v>
      </c>
      <c r="K444" t="s">
        <v>135</v>
      </c>
      <c r="L444" t="s">
        <v>135</v>
      </c>
      <c r="M444" t="s">
        <v>135</v>
      </c>
      <c r="N444">
        <v>4</v>
      </c>
      <c r="O444" t="s">
        <v>179</v>
      </c>
      <c r="P444">
        <v>3</v>
      </c>
      <c r="Q444" t="s">
        <v>832</v>
      </c>
      <c r="R444">
        <v>0</v>
      </c>
      <c r="S444" t="s">
        <v>218</v>
      </c>
      <c r="U444">
        <v>0</v>
      </c>
      <c r="V444" t="s">
        <v>24</v>
      </c>
      <c r="W444" t="s">
        <v>216</v>
      </c>
    </row>
    <row r="445" spans="1:23" x14ac:dyDescent="0.15">
      <c r="A445">
        <v>1297</v>
      </c>
      <c r="B445">
        <v>1</v>
      </c>
      <c r="C445" t="s">
        <v>830</v>
      </c>
      <c r="D445" t="s">
        <v>831</v>
      </c>
      <c r="E445">
        <v>5</v>
      </c>
      <c r="H445" t="s">
        <v>770</v>
      </c>
      <c r="I445" t="s">
        <v>135</v>
      </c>
      <c r="J445" t="s">
        <v>135</v>
      </c>
      <c r="K445" t="s">
        <v>135</v>
      </c>
      <c r="L445" t="s">
        <v>135</v>
      </c>
      <c r="M445" t="s">
        <v>135</v>
      </c>
      <c r="N445">
        <v>4</v>
      </c>
      <c r="O445" t="s">
        <v>179</v>
      </c>
      <c r="P445">
        <v>3</v>
      </c>
      <c r="Q445" t="s">
        <v>832</v>
      </c>
      <c r="R445">
        <v>0</v>
      </c>
      <c r="S445" t="s">
        <v>218</v>
      </c>
      <c r="U445">
        <v>0</v>
      </c>
      <c r="V445" t="s">
        <v>24</v>
      </c>
      <c r="W445" t="s">
        <v>216</v>
      </c>
    </row>
    <row r="446" spans="1:23" x14ac:dyDescent="0.15">
      <c r="A446">
        <v>1298</v>
      </c>
      <c r="B446">
        <v>1</v>
      </c>
      <c r="C446" t="s">
        <v>833</v>
      </c>
      <c r="D446" t="s">
        <v>834</v>
      </c>
      <c r="E446">
        <v>5</v>
      </c>
      <c r="H446" t="s">
        <v>770</v>
      </c>
      <c r="I446" t="s">
        <v>135</v>
      </c>
      <c r="J446" t="s">
        <v>135</v>
      </c>
      <c r="K446" t="s">
        <v>135</v>
      </c>
      <c r="L446" t="s">
        <v>135</v>
      </c>
      <c r="M446" t="s">
        <v>135</v>
      </c>
      <c r="N446">
        <v>4</v>
      </c>
      <c r="O446" t="s">
        <v>179</v>
      </c>
      <c r="P446">
        <v>3</v>
      </c>
      <c r="Q446" t="s">
        <v>835</v>
      </c>
      <c r="R446">
        <v>0</v>
      </c>
      <c r="S446" t="s">
        <v>218</v>
      </c>
      <c r="U446">
        <v>0</v>
      </c>
      <c r="V446" t="s">
        <v>24</v>
      </c>
      <c r="W446" t="s">
        <v>216</v>
      </c>
    </row>
    <row r="447" spans="1:23" x14ac:dyDescent="0.15">
      <c r="A447">
        <v>1299</v>
      </c>
      <c r="B447">
        <v>1</v>
      </c>
      <c r="C447" t="s">
        <v>836</v>
      </c>
      <c r="D447" t="s">
        <v>837</v>
      </c>
      <c r="E447">
        <v>5</v>
      </c>
      <c r="H447" t="s">
        <v>770</v>
      </c>
      <c r="I447" t="s">
        <v>135</v>
      </c>
      <c r="J447" t="s">
        <v>135</v>
      </c>
      <c r="K447" t="s">
        <v>135</v>
      </c>
      <c r="L447" t="s">
        <v>135</v>
      </c>
      <c r="M447" t="s">
        <v>135</v>
      </c>
      <c r="N447">
        <v>4</v>
      </c>
      <c r="O447" t="s">
        <v>179</v>
      </c>
      <c r="P447">
        <v>3</v>
      </c>
      <c r="Q447" t="s">
        <v>838</v>
      </c>
      <c r="R447">
        <v>0</v>
      </c>
      <c r="S447" t="s">
        <v>218</v>
      </c>
      <c r="U447">
        <v>0</v>
      </c>
      <c r="V447" t="s">
        <v>24</v>
      </c>
      <c r="W447" t="s">
        <v>216</v>
      </c>
    </row>
    <row r="448" spans="1:23" x14ac:dyDescent="0.15">
      <c r="A448">
        <v>1300</v>
      </c>
      <c r="B448">
        <v>1</v>
      </c>
      <c r="C448" t="s">
        <v>836</v>
      </c>
      <c r="D448" t="s">
        <v>837</v>
      </c>
      <c r="E448">
        <v>5</v>
      </c>
      <c r="H448" t="s">
        <v>770</v>
      </c>
      <c r="I448" t="s">
        <v>135</v>
      </c>
      <c r="J448" t="s">
        <v>135</v>
      </c>
      <c r="K448" t="s">
        <v>135</v>
      </c>
      <c r="L448" t="s">
        <v>135</v>
      </c>
      <c r="M448" t="s">
        <v>135</v>
      </c>
      <c r="N448">
        <v>4</v>
      </c>
      <c r="O448" t="s">
        <v>179</v>
      </c>
      <c r="P448">
        <v>3</v>
      </c>
      <c r="Q448" t="s">
        <v>838</v>
      </c>
      <c r="R448">
        <v>0</v>
      </c>
      <c r="S448" t="s">
        <v>218</v>
      </c>
      <c r="U448">
        <v>0</v>
      </c>
      <c r="V448" t="s">
        <v>24</v>
      </c>
      <c r="W448" t="s">
        <v>216</v>
      </c>
    </row>
    <row r="449" spans="1:23" x14ac:dyDescent="0.15">
      <c r="A449">
        <v>1301</v>
      </c>
      <c r="B449">
        <v>1</v>
      </c>
      <c r="C449" t="s">
        <v>839</v>
      </c>
      <c r="D449" t="s">
        <v>840</v>
      </c>
      <c r="E449">
        <v>5</v>
      </c>
      <c r="H449" t="s">
        <v>770</v>
      </c>
      <c r="I449" t="s">
        <v>135</v>
      </c>
      <c r="J449" t="s">
        <v>135</v>
      </c>
      <c r="K449" t="s">
        <v>135</v>
      </c>
      <c r="L449" t="s">
        <v>135</v>
      </c>
      <c r="M449" t="s">
        <v>135</v>
      </c>
      <c r="N449">
        <v>4</v>
      </c>
      <c r="O449" t="s">
        <v>179</v>
      </c>
      <c r="P449">
        <v>2</v>
      </c>
      <c r="Q449" t="s">
        <v>798</v>
      </c>
      <c r="R449">
        <v>0</v>
      </c>
      <c r="S449" t="s">
        <v>218</v>
      </c>
      <c r="U449">
        <v>0</v>
      </c>
      <c r="V449" t="s">
        <v>24</v>
      </c>
      <c r="W449" t="s">
        <v>216</v>
      </c>
    </row>
    <row r="450" spans="1:23" x14ac:dyDescent="0.15">
      <c r="A450">
        <v>1302</v>
      </c>
      <c r="B450">
        <v>1</v>
      </c>
      <c r="C450" t="s">
        <v>841</v>
      </c>
      <c r="D450" t="s">
        <v>842</v>
      </c>
      <c r="E450">
        <v>5</v>
      </c>
      <c r="H450" t="s">
        <v>770</v>
      </c>
      <c r="I450" t="s">
        <v>135</v>
      </c>
      <c r="J450" t="s">
        <v>135</v>
      </c>
      <c r="K450" t="s">
        <v>135</v>
      </c>
      <c r="L450" t="s">
        <v>135</v>
      </c>
      <c r="M450" t="s">
        <v>135</v>
      </c>
      <c r="N450">
        <v>4</v>
      </c>
      <c r="O450" t="s">
        <v>179</v>
      </c>
      <c r="P450">
        <v>3</v>
      </c>
      <c r="Q450" t="s">
        <v>843</v>
      </c>
      <c r="R450">
        <v>0</v>
      </c>
      <c r="S450" t="s">
        <v>218</v>
      </c>
      <c r="U450">
        <v>0</v>
      </c>
      <c r="V450" t="s">
        <v>24</v>
      </c>
      <c r="W450" t="s">
        <v>216</v>
      </c>
    </row>
    <row r="451" spans="1:23" x14ac:dyDescent="0.15">
      <c r="A451">
        <v>1303</v>
      </c>
      <c r="B451">
        <v>1</v>
      </c>
      <c r="C451" t="s">
        <v>844</v>
      </c>
      <c r="D451" t="s">
        <v>845</v>
      </c>
      <c r="E451">
        <v>5</v>
      </c>
      <c r="H451" t="s">
        <v>770</v>
      </c>
      <c r="I451" t="s">
        <v>135</v>
      </c>
      <c r="J451" t="s">
        <v>135</v>
      </c>
      <c r="K451" t="s">
        <v>135</v>
      </c>
      <c r="L451" t="s">
        <v>135</v>
      </c>
      <c r="M451" t="s">
        <v>135</v>
      </c>
      <c r="N451">
        <v>4</v>
      </c>
      <c r="O451" t="s">
        <v>179</v>
      </c>
      <c r="P451">
        <v>5</v>
      </c>
      <c r="Q451" t="s">
        <v>846</v>
      </c>
      <c r="R451">
        <v>0</v>
      </c>
      <c r="S451" t="s">
        <v>218</v>
      </c>
      <c r="U451">
        <v>0</v>
      </c>
      <c r="V451" t="s">
        <v>24</v>
      </c>
      <c r="W451" t="s">
        <v>216</v>
      </c>
    </row>
    <row r="452" spans="1:23" x14ac:dyDescent="0.15">
      <c r="A452">
        <v>1304</v>
      </c>
      <c r="B452">
        <v>1</v>
      </c>
      <c r="C452" t="s">
        <v>847</v>
      </c>
      <c r="D452" t="s">
        <v>848</v>
      </c>
      <c r="E452">
        <v>5</v>
      </c>
      <c r="H452" t="s">
        <v>770</v>
      </c>
      <c r="I452" t="s">
        <v>135</v>
      </c>
      <c r="J452" t="s">
        <v>135</v>
      </c>
      <c r="K452" t="s">
        <v>135</v>
      </c>
      <c r="L452" t="s">
        <v>135</v>
      </c>
      <c r="M452" t="s">
        <v>135</v>
      </c>
      <c r="N452">
        <v>4</v>
      </c>
      <c r="O452" t="s">
        <v>179</v>
      </c>
      <c r="P452">
        <v>3</v>
      </c>
      <c r="Q452" t="s">
        <v>849</v>
      </c>
      <c r="R452">
        <v>0</v>
      </c>
      <c r="S452" t="s">
        <v>218</v>
      </c>
      <c r="U452">
        <v>0</v>
      </c>
      <c r="V452" t="s">
        <v>24</v>
      </c>
      <c r="W452" t="s">
        <v>216</v>
      </c>
    </row>
    <row r="453" spans="1:23" x14ac:dyDescent="0.15">
      <c r="A453">
        <v>1305</v>
      </c>
      <c r="B453">
        <v>1</v>
      </c>
      <c r="C453" t="s">
        <v>850</v>
      </c>
      <c r="D453" t="s">
        <v>851</v>
      </c>
      <c r="E453">
        <v>5</v>
      </c>
      <c r="H453" t="s">
        <v>770</v>
      </c>
      <c r="I453" t="s">
        <v>135</v>
      </c>
      <c r="J453" t="s">
        <v>135</v>
      </c>
      <c r="K453" t="s">
        <v>135</v>
      </c>
      <c r="L453" t="s">
        <v>135</v>
      </c>
      <c r="M453" t="s">
        <v>135</v>
      </c>
      <c r="N453">
        <v>4</v>
      </c>
      <c r="O453" t="s">
        <v>179</v>
      </c>
      <c r="P453">
        <v>1</v>
      </c>
      <c r="Q453" t="s">
        <v>852</v>
      </c>
      <c r="R453">
        <v>0</v>
      </c>
      <c r="S453" t="s">
        <v>218</v>
      </c>
      <c r="U453">
        <v>0</v>
      </c>
      <c r="V453" t="s">
        <v>24</v>
      </c>
      <c r="W453" t="s">
        <v>216</v>
      </c>
    </row>
    <row r="454" spans="1:23" x14ac:dyDescent="0.15">
      <c r="A454">
        <v>1306</v>
      </c>
      <c r="B454">
        <v>1</v>
      </c>
      <c r="C454" t="s">
        <v>853</v>
      </c>
      <c r="D454" t="s">
        <v>854</v>
      </c>
      <c r="E454">
        <v>5</v>
      </c>
      <c r="H454" t="s">
        <v>770</v>
      </c>
      <c r="I454" t="s">
        <v>135</v>
      </c>
      <c r="J454" t="s">
        <v>135</v>
      </c>
      <c r="K454" t="s">
        <v>135</v>
      </c>
      <c r="L454" t="s">
        <v>135</v>
      </c>
      <c r="M454" t="s">
        <v>135</v>
      </c>
      <c r="N454">
        <v>4</v>
      </c>
      <c r="O454" t="s">
        <v>179</v>
      </c>
      <c r="P454">
        <v>4</v>
      </c>
      <c r="Q454" t="s">
        <v>855</v>
      </c>
      <c r="R454">
        <v>0</v>
      </c>
      <c r="S454" t="s">
        <v>218</v>
      </c>
      <c r="U454">
        <v>0</v>
      </c>
      <c r="V454" t="s">
        <v>24</v>
      </c>
      <c r="W454" t="s">
        <v>216</v>
      </c>
    </row>
    <row r="455" spans="1:23" x14ac:dyDescent="0.15">
      <c r="A455">
        <v>1307</v>
      </c>
      <c r="B455">
        <v>1</v>
      </c>
      <c r="C455" t="s">
        <v>856</v>
      </c>
      <c r="D455" t="s">
        <v>857</v>
      </c>
      <c r="E455">
        <v>5</v>
      </c>
      <c r="H455" t="s">
        <v>770</v>
      </c>
      <c r="I455" t="s">
        <v>135</v>
      </c>
      <c r="J455" t="s">
        <v>135</v>
      </c>
      <c r="K455" t="s">
        <v>135</v>
      </c>
      <c r="L455" t="s">
        <v>135</v>
      </c>
      <c r="M455" t="s">
        <v>135</v>
      </c>
      <c r="N455">
        <v>4</v>
      </c>
      <c r="O455" t="s">
        <v>179</v>
      </c>
      <c r="P455">
        <v>1</v>
      </c>
      <c r="Q455" t="s">
        <v>858</v>
      </c>
      <c r="R455">
        <v>0</v>
      </c>
      <c r="S455" t="s">
        <v>218</v>
      </c>
      <c r="U455">
        <v>0</v>
      </c>
      <c r="V455" t="s">
        <v>24</v>
      </c>
      <c r="W455" t="s">
        <v>216</v>
      </c>
    </row>
    <row r="456" spans="1:23" x14ac:dyDescent="0.15">
      <c r="A456">
        <v>1308</v>
      </c>
      <c r="B456">
        <v>1</v>
      </c>
      <c r="C456" t="s">
        <v>859</v>
      </c>
      <c r="D456" t="s">
        <v>860</v>
      </c>
      <c r="E456">
        <v>5</v>
      </c>
      <c r="H456" t="s">
        <v>770</v>
      </c>
      <c r="I456" t="s">
        <v>135</v>
      </c>
      <c r="J456" t="s">
        <v>135</v>
      </c>
      <c r="K456" t="s">
        <v>135</v>
      </c>
      <c r="L456" t="s">
        <v>135</v>
      </c>
      <c r="M456" t="s">
        <v>135</v>
      </c>
      <c r="N456">
        <v>4</v>
      </c>
      <c r="O456" t="s">
        <v>179</v>
      </c>
      <c r="P456">
        <v>5</v>
      </c>
      <c r="Q456" t="s">
        <v>861</v>
      </c>
      <c r="R456">
        <v>0</v>
      </c>
      <c r="S456" t="s">
        <v>218</v>
      </c>
      <c r="U456">
        <v>0</v>
      </c>
      <c r="V456" t="s">
        <v>24</v>
      </c>
      <c r="W456" t="s">
        <v>216</v>
      </c>
    </row>
    <row r="457" spans="1:23" x14ac:dyDescent="0.15">
      <c r="A457">
        <v>1309</v>
      </c>
      <c r="B457">
        <v>1</v>
      </c>
      <c r="C457" t="s">
        <v>859</v>
      </c>
      <c r="D457" t="s">
        <v>860</v>
      </c>
      <c r="E457">
        <v>5</v>
      </c>
      <c r="H457" t="s">
        <v>770</v>
      </c>
      <c r="I457" t="s">
        <v>135</v>
      </c>
      <c r="J457" t="s">
        <v>135</v>
      </c>
      <c r="K457" t="s">
        <v>135</v>
      </c>
      <c r="L457" t="s">
        <v>135</v>
      </c>
      <c r="M457" t="s">
        <v>135</v>
      </c>
      <c r="N457">
        <v>4</v>
      </c>
      <c r="O457" t="s">
        <v>179</v>
      </c>
      <c r="P457">
        <v>5</v>
      </c>
      <c r="Q457" t="s">
        <v>861</v>
      </c>
      <c r="R457">
        <v>0</v>
      </c>
      <c r="S457" t="s">
        <v>218</v>
      </c>
      <c r="U457">
        <v>0</v>
      </c>
      <c r="V457" t="s">
        <v>24</v>
      </c>
      <c r="W457" t="s">
        <v>216</v>
      </c>
    </row>
    <row r="458" spans="1:23" x14ac:dyDescent="0.15">
      <c r="A458">
        <v>1310</v>
      </c>
      <c r="B458">
        <v>1</v>
      </c>
      <c r="C458" t="s">
        <v>859</v>
      </c>
      <c r="D458" t="s">
        <v>860</v>
      </c>
      <c r="E458">
        <v>5</v>
      </c>
      <c r="H458" t="s">
        <v>770</v>
      </c>
      <c r="I458" t="s">
        <v>135</v>
      </c>
      <c r="J458" t="s">
        <v>135</v>
      </c>
      <c r="K458" t="s">
        <v>135</v>
      </c>
      <c r="L458" t="s">
        <v>135</v>
      </c>
      <c r="M458" t="s">
        <v>135</v>
      </c>
      <c r="N458">
        <v>4</v>
      </c>
      <c r="O458" t="s">
        <v>179</v>
      </c>
      <c r="P458">
        <v>5</v>
      </c>
      <c r="Q458" t="s">
        <v>861</v>
      </c>
      <c r="R458">
        <v>0</v>
      </c>
      <c r="S458" t="s">
        <v>218</v>
      </c>
      <c r="U458">
        <v>0</v>
      </c>
      <c r="V458" t="s">
        <v>24</v>
      </c>
      <c r="W458" t="s">
        <v>216</v>
      </c>
    </row>
    <row r="459" spans="1:23" x14ac:dyDescent="0.15">
      <c r="A459">
        <v>1311</v>
      </c>
      <c r="B459">
        <v>1</v>
      </c>
      <c r="C459" t="s">
        <v>859</v>
      </c>
      <c r="D459" t="s">
        <v>860</v>
      </c>
      <c r="E459">
        <v>5</v>
      </c>
      <c r="H459" t="s">
        <v>770</v>
      </c>
      <c r="I459" t="s">
        <v>135</v>
      </c>
      <c r="J459" t="s">
        <v>135</v>
      </c>
      <c r="K459" t="s">
        <v>135</v>
      </c>
      <c r="L459" t="s">
        <v>135</v>
      </c>
      <c r="M459" t="s">
        <v>135</v>
      </c>
      <c r="N459">
        <v>4</v>
      </c>
      <c r="O459" t="s">
        <v>179</v>
      </c>
      <c r="P459">
        <v>5</v>
      </c>
      <c r="Q459" t="s">
        <v>861</v>
      </c>
      <c r="R459">
        <v>0</v>
      </c>
      <c r="S459" t="s">
        <v>218</v>
      </c>
      <c r="U459">
        <v>0</v>
      </c>
      <c r="V459" t="s">
        <v>24</v>
      </c>
      <c r="W459" t="s">
        <v>216</v>
      </c>
    </row>
    <row r="460" spans="1:23" x14ac:dyDescent="0.15">
      <c r="A460">
        <v>1312</v>
      </c>
      <c r="B460">
        <v>1</v>
      </c>
      <c r="C460" t="s">
        <v>862</v>
      </c>
      <c r="D460" t="s">
        <v>863</v>
      </c>
      <c r="E460">
        <v>5</v>
      </c>
      <c r="H460" t="s">
        <v>770</v>
      </c>
      <c r="I460" t="s">
        <v>135</v>
      </c>
      <c r="J460" t="s">
        <v>135</v>
      </c>
      <c r="K460" t="s">
        <v>135</v>
      </c>
      <c r="L460" t="s">
        <v>135</v>
      </c>
      <c r="M460" t="s">
        <v>135</v>
      </c>
      <c r="N460">
        <v>4</v>
      </c>
      <c r="O460" t="s">
        <v>179</v>
      </c>
      <c r="P460">
        <v>1</v>
      </c>
      <c r="Q460" t="s">
        <v>864</v>
      </c>
      <c r="R460">
        <v>0</v>
      </c>
      <c r="S460" t="s">
        <v>218</v>
      </c>
      <c r="U460">
        <v>0</v>
      </c>
      <c r="V460" t="s">
        <v>24</v>
      </c>
      <c r="W460" t="s">
        <v>216</v>
      </c>
    </row>
    <row r="461" spans="1:23" x14ac:dyDescent="0.15">
      <c r="A461">
        <v>1313</v>
      </c>
      <c r="B461">
        <v>1</v>
      </c>
      <c r="C461" t="s">
        <v>862</v>
      </c>
      <c r="D461" t="s">
        <v>863</v>
      </c>
      <c r="E461">
        <v>5</v>
      </c>
      <c r="H461" t="s">
        <v>770</v>
      </c>
      <c r="I461" t="s">
        <v>135</v>
      </c>
      <c r="J461" t="s">
        <v>135</v>
      </c>
      <c r="K461" t="s">
        <v>135</v>
      </c>
      <c r="L461" t="s">
        <v>135</v>
      </c>
      <c r="M461" t="s">
        <v>135</v>
      </c>
      <c r="N461">
        <v>4</v>
      </c>
      <c r="O461" t="s">
        <v>179</v>
      </c>
      <c r="P461">
        <v>1</v>
      </c>
      <c r="Q461" t="s">
        <v>864</v>
      </c>
      <c r="R461">
        <v>0</v>
      </c>
      <c r="S461" t="s">
        <v>218</v>
      </c>
      <c r="U461">
        <v>0</v>
      </c>
      <c r="V461" t="s">
        <v>24</v>
      </c>
      <c r="W461" t="s">
        <v>216</v>
      </c>
    </row>
    <row r="462" spans="1:23" x14ac:dyDescent="0.15">
      <c r="A462">
        <v>1314</v>
      </c>
      <c r="B462">
        <v>1</v>
      </c>
      <c r="C462" t="s">
        <v>865</v>
      </c>
      <c r="D462" t="s">
        <v>866</v>
      </c>
      <c r="E462">
        <v>5</v>
      </c>
      <c r="H462" t="s">
        <v>770</v>
      </c>
      <c r="I462" t="s">
        <v>135</v>
      </c>
      <c r="J462" t="s">
        <v>135</v>
      </c>
      <c r="K462" t="s">
        <v>135</v>
      </c>
      <c r="L462" t="s">
        <v>135</v>
      </c>
      <c r="M462" t="s">
        <v>135</v>
      </c>
      <c r="N462">
        <v>4</v>
      </c>
      <c r="O462" t="s">
        <v>179</v>
      </c>
      <c r="P462">
        <v>3</v>
      </c>
      <c r="Q462" t="s">
        <v>867</v>
      </c>
      <c r="R462">
        <v>0</v>
      </c>
      <c r="S462" t="s">
        <v>218</v>
      </c>
      <c r="U462">
        <v>0</v>
      </c>
      <c r="V462" t="s">
        <v>24</v>
      </c>
      <c r="W462" t="s">
        <v>216</v>
      </c>
    </row>
    <row r="463" spans="1:23" x14ac:dyDescent="0.15">
      <c r="A463">
        <v>1315</v>
      </c>
      <c r="B463">
        <v>1</v>
      </c>
      <c r="C463" t="s">
        <v>865</v>
      </c>
      <c r="D463" t="s">
        <v>866</v>
      </c>
      <c r="E463">
        <v>5</v>
      </c>
      <c r="H463" t="s">
        <v>770</v>
      </c>
      <c r="I463" t="s">
        <v>135</v>
      </c>
      <c r="J463" t="s">
        <v>135</v>
      </c>
      <c r="K463" t="s">
        <v>135</v>
      </c>
      <c r="L463" t="s">
        <v>135</v>
      </c>
      <c r="M463" t="s">
        <v>135</v>
      </c>
      <c r="N463">
        <v>4</v>
      </c>
      <c r="O463" t="s">
        <v>179</v>
      </c>
      <c r="P463">
        <v>3</v>
      </c>
      <c r="Q463" t="s">
        <v>867</v>
      </c>
      <c r="R463">
        <v>0</v>
      </c>
      <c r="S463" t="s">
        <v>218</v>
      </c>
      <c r="U463">
        <v>0</v>
      </c>
      <c r="V463" t="s">
        <v>24</v>
      </c>
      <c r="W463" t="s">
        <v>216</v>
      </c>
    </row>
    <row r="464" spans="1:23" x14ac:dyDescent="0.15">
      <c r="A464">
        <v>1316</v>
      </c>
      <c r="B464">
        <v>1</v>
      </c>
      <c r="C464" t="s">
        <v>865</v>
      </c>
      <c r="D464" t="s">
        <v>866</v>
      </c>
      <c r="E464">
        <v>5</v>
      </c>
      <c r="H464" t="s">
        <v>770</v>
      </c>
      <c r="I464" t="s">
        <v>135</v>
      </c>
      <c r="J464" t="s">
        <v>135</v>
      </c>
      <c r="K464" t="s">
        <v>135</v>
      </c>
      <c r="L464" t="s">
        <v>135</v>
      </c>
      <c r="M464" t="s">
        <v>135</v>
      </c>
      <c r="N464">
        <v>4</v>
      </c>
      <c r="O464" t="s">
        <v>179</v>
      </c>
      <c r="P464">
        <v>3</v>
      </c>
      <c r="Q464" t="s">
        <v>867</v>
      </c>
      <c r="R464">
        <v>0</v>
      </c>
      <c r="S464" t="s">
        <v>218</v>
      </c>
      <c r="U464">
        <v>0</v>
      </c>
      <c r="V464" t="s">
        <v>24</v>
      </c>
      <c r="W464" t="s">
        <v>216</v>
      </c>
    </row>
    <row r="465" spans="1:23" x14ac:dyDescent="0.15">
      <c r="A465">
        <v>1317</v>
      </c>
      <c r="B465">
        <v>2</v>
      </c>
      <c r="C465" t="s">
        <v>868</v>
      </c>
      <c r="D465" t="s">
        <v>869</v>
      </c>
      <c r="E465">
        <v>5</v>
      </c>
      <c r="H465" t="s">
        <v>770</v>
      </c>
      <c r="I465" t="s">
        <v>135</v>
      </c>
      <c r="J465" t="s">
        <v>135</v>
      </c>
      <c r="K465" t="s">
        <v>135</v>
      </c>
      <c r="L465" t="s">
        <v>135</v>
      </c>
      <c r="M465" t="s">
        <v>135</v>
      </c>
      <c r="N465">
        <v>4</v>
      </c>
      <c r="O465" t="s">
        <v>179</v>
      </c>
      <c r="P465">
        <v>1</v>
      </c>
      <c r="Q465" t="s">
        <v>870</v>
      </c>
      <c r="R465">
        <v>0</v>
      </c>
      <c r="S465" t="s">
        <v>218</v>
      </c>
      <c r="U465">
        <v>0</v>
      </c>
      <c r="V465" t="s">
        <v>24</v>
      </c>
      <c r="W465" t="s">
        <v>216</v>
      </c>
    </row>
    <row r="466" spans="1:23" x14ac:dyDescent="0.15">
      <c r="A466">
        <v>1318</v>
      </c>
      <c r="B466">
        <v>2</v>
      </c>
      <c r="C466" t="s">
        <v>871</v>
      </c>
      <c r="D466" t="s">
        <v>872</v>
      </c>
      <c r="E466">
        <v>5</v>
      </c>
      <c r="H466" t="s">
        <v>770</v>
      </c>
      <c r="I466" t="s">
        <v>135</v>
      </c>
      <c r="J466" t="s">
        <v>135</v>
      </c>
      <c r="K466" t="s">
        <v>135</v>
      </c>
      <c r="L466" t="s">
        <v>135</v>
      </c>
      <c r="M466" t="s">
        <v>135</v>
      </c>
      <c r="N466">
        <v>4</v>
      </c>
      <c r="O466" t="s">
        <v>179</v>
      </c>
      <c r="P466">
        <v>3</v>
      </c>
      <c r="Q466" t="s">
        <v>220</v>
      </c>
      <c r="R466">
        <v>0</v>
      </c>
      <c r="S466" t="s">
        <v>218</v>
      </c>
      <c r="U466">
        <v>0</v>
      </c>
      <c r="V466" t="s">
        <v>24</v>
      </c>
      <c r="W466" t="s">
        <v>216</v>
      </c>
    </row>
    <row r="467" spans="1:23" x14ac:dyDescent="0.15">
      <c r="A467">
        <v>1319</v>
      </c>
      <c r="B467">
        <v>2</v>
      </c>
      <c r="C467" t="s">
        <v>871</v>
      </c>
      <c r="D467" t="s">
        <v>872</v>
      </c>
      <c r="E467">
        <v>5</v>
      </c>
      <c r="H467" t="s">
        <v>770</v>
      </c>
      <c r="I467" t="s">
        <v>135</v>
      </c>
      <c r="J467" t="s">
        <v>135</v>
      </c>
      <c r="K467" t="s">
        <v>135</v>
      </c>
      <c r="L467" t="s">
        <v>135</v>
      </c>
      <c r="M467" t="s">
        <v>135</v>
      </c>
      <c r="N467">
        <v>4</v>
      </c>
      <c r="O467" t="s">
        <v>179</v>
      </c>
      <c r="P467">
        <v>3</v>
      </c>
      <c r="Q467" t="s">
        <v>220</v>
      </c>
      <c r="R467">
        <v>0</v>
      </c>
      <c r="S467" t="s">
        <v>218</v>
      </c>
      <c r="U467">
        <v>0</v>
      </c>
      <c r="V467" t="s">
        <v>24</v>
      </c>
      <c r="W467" t="s">
        <v>216</v>
      </c>
    </row>
    <row r="468" spans="1:23" x14ac:dyDescent="0.15">
      <c r="A468">
        <v>1320</v>
      </c>
      <c r="B468">
        <v>2</v>
      </c>
      <c r="C468" t="s">
        <v>873</v>
      </c>
      <c r="D468" t="s">
        <v>874</v>
      </c>
      <c r="E468">
        <v>5</v>
      </c>
      <c r="H468" t="s">
        <v>770</v>
      </c>
      <c r="I468" t="s">
        <v>135</v>
      </c>
      <c r="J468" t="s">
        <v>135</v>
      </c>
      <c r="K468" t="s">
        <v>135</v>
      </c>
      <c r="L468" t="s">
        <v>135</v>
      </c>
      <c r="M468" t="s">
        <v>135</v>
      </c>
      <c r="N468">
        <v>4</v>
      </c>
      <c r="O468" t="s">
        <v>179</v>
      </c>
      <c r="P468">
        <v>2</v>
      </c>
      <c r="Q468" t="s">
        <v>875</v>
      </c>
      <c r="R468">
        <v>0</v>
      </c>
      <c r="S468" t="s">
        <v>218</v>
      </c>
      <c r="U468">
        <v>0</v>
      </c>
      <c r="V468" t="s">
        <v>24</v>
      </c>
      <c r="W468" t="s">
        <v>216</v>
      </c>
    </row>
    <row r="469" spans="1:23" x14ac:dyDescent="0.15">
      <c r="A469">
        <v>1321</v>
      </c>
      <c r="B469">
        <v>2</v>
      </c>
      <c r="C469" t="s">
        <v>873</v>
      </c>
      <c r="D469" t="s">
        <v>874</v>
      </c>
      <c r="E469">
        <v>5</v>
      </c>
      <c r="H469" t="s">
        <v>770</v>
      </c>
      <c r="I469" t="s">
        <v>135</v>
      </c>
      <c r="J469" t="s">
        <v>135</v>
      </c>
      <c r="K469" t="s">
        <v>135</v>
      </c>
      <c r="L469" t="s">
        <v>135</v>
      </c>
      <c r="M469" t="s">
        <v>135</v>
      </c>
      <c r="N469">
        <v>4</v>
      </c>
      <c r="O469" t="s">
        <v>179</v>
      </c>
      <c r="P469">
        <v>2</v>
      </c>
      <c r="Q469" t="s">
        <v>875</v>
      </c>
      <c r="R469">
        <v>0</v>
      </c>
      <c r="S469" t="s">
        <v>218</v>
      </c>
      <c r="U469">
        <v>0</v>
      </c>
      <c r="V469" t="s">
        <v>24</v>
      </c>
      <c r="W469" t="s">
        <v>216</v>
      </c>
    </row>
    <row r="470" spans="1:23" x14ac:dyDescent="0.15">
      <c r="A470">
        <v>1322</v>
      </c>
      <c r="B470">
        <v>2</v>
      </c>
      <c r="C470" t="s">
        <v>876</v>
      </c>
      <c r="D470" t="s">
        <v>877</v>
      </c>
      <c r="E470">
        <v>5</v>
      </c>
      <c r="H470" t="s">
        <v>770</v>
      </c>
      <c r="I470" t="s">
        <v>135</v>
      </c>
      <c r="J470" t="s">
        <v>135</v>
      </c>
      <c r="K470" t="s">
        <v>135</v>
      </c>
      <c r="L470" t="s">
        <v>135</v>
      </c>
      <c r="M470" t="s">
        <v>135</v>
      </c>
      <c r="N470">
        <v>4</v>
      </c>
      <c r="O470" t="s">
        <v>179</v>
      </c>
      <c r="P470">
        <v>6</v>
      </c>
      <c r="Q470" t="s">
        <v>878</v>
      </c>
      <c r="R470">
        <v>0</v>
      </c>
      <c r="S470" t="s">
        <v>218</v>
      </c>
      <c r="U470">
        <v>0</v>
      </c>
      <c r="V470" t="s">
        <v>24</v>
      </c>
      <c r="W470" t="s">
        <v>216</v>
      </c>
    </row>
    <row r="471" spans="1:23" x14ac:dyDescent="0.15">
      <c r="A471">
        <v>1323</v>
      </c>
      <c r="B471">
        <v>2</v>
      </c>
      <c r="C471" t="s">
        <v>876</v>
      </c>
      <c r="D471" t="s">
        <v>877</v>
      </c>
      <c r="E471">
        <v>5</v>
      </c>
      <c r="H471" t="s">
        <v>770</v>
      </c>
      <c r="I471" t="s">
        <v>135</v>
      </c>
      <c r="J471" t="s">
        <v>135</v>
      </c>
      <c r="K471" t="s">
        <v>135</v>
      </c>
      <c r="L471" t="s">
        <v>135</v>
      </c>
      <c r="M471" t="s">
        <v>135</v>
      </c>
      <c r="N471">
        <v>4</v>
      </c>
      <c r="O471" t="s">
        <v>179</v>
      </c>
      <c r="P471">
        <v>6</v>
      </c>
      <c r="Q471" t="s">
        <v>878</v>
      </c>
      <c r="R471">
        <v>0</v>
      </c>
      <c r="S471" t="s">
        <v>218</v>
      </c>
      <c r="U471">
        <v>0</v>
      </c>
      <c r="V471" t="s">
        <v>24</v>
      </c>
      <c r="W471" t="s">
        <v>216</v>
      </c>
    </row>
    <row r="472" spans="1:23" x14ac:dyDescent="0.15">
      <c r="A472">
        <v>1324</v>
      </c>
      <c r="B472">
        <v>2</v>
      </c>
      <c r="C472" t="s">
        <v>876</v>
      </c>
      <c r="D472" t="s">
        <v>877</v>
      </c>
      <c r="E472">
        <v>5</v>
      </c>
      <c r="H472" t="s">
        <v>770</v>
      </c>
      <c r="I472" t="s">
        <v>135</v>
      </c>
      <c r="J472" t="s">
        <v>135</v>
      </c>
      <c r="K472" t="s">
        <v>135</v>
      </c>
      <c r="L472" t="s">
        <v>135</v>
      </c>
      <c r="M472" t="s">
        <v>135</v>
      </c>
      <c r="N472">
        <v>4</v>
      </c>
      <c r="O472" t="s">
        <v>179</v>
      </c>
      <c r="P472">
        <v>6</v>
      </c>
      <c r="Q472" t="s">
        <v>878</v>
      </c>
      <c r="R472">
        <v>0</v>
      </c>
      <c r="S472" t="s">
        <v>218</v>
      </c>
      <c r="U472">
        <v>0</v>
      </c>
      <c r="V472" t="s">
        <v>24</v>
      </c>
      <c r="W472" t="s">
        <v>216</v>
      </c>
    </row>
    <row r="473" spans="1:23" x14ac:dyDescent="0.15">
      <c r="A473">
        <v>1325</v>
      </c>
      <c r="B473">
        <v>2</v>
      </c>
      <c r="C473" t="s">
        <v>879</v>
      </c>
      <c r="D473" t="s">
        <v>880</v>
      </c>
      <c r="E473">
        <v>5</v>
      </c>
      <c r="H473" t="s">
        <v>770</v>
      </c>
      <c r="I473" t="s">
        <v>135</v>
      </c>
      <c r="J473" t="s">
        <v>135</v>
      </c>
      <c r="K473" t="s">
        <v>135</v>
      </c>
      <c r="L473" t="s">
        <v>135</v>
      </c>
      <c r="M473" t="s">
        <v>135</v>
      </c>
      <c r="N473">
        <v>4</v>
      </c>
      <c r="O473" t="s">
        <v>179</v>
      </c>
      <c r="P473">
        <v>1</v>
      </c>
      <c r="Q473" t="s">
        <v>881</v>
      </c>
      <c r="R473">
        <v>0</v>
      </c>
      <c r="S473" t="s">
        <v>218</v>
      </c>
      <c r="U473">
        <v>0</v>
      </c>
      <c r="V473" t="s">
        <v>24</v>
      </c>
      <c r="W473" t="s">
        <v>216</v>
      </c>
    </row>
    <row r="474" spans="1:23" x14ac:dyDescent="0.15">
      <c r="A474">
        <v>1326</v>
      </c>
      <c r="B474">
        <v>2</v>
      </c>
      <c r="C474" t="s">
        <v>879</v>
      </c>
      <c r="D474" t="s">
        <v>880</v>
      </c>
      <c r="E474">
        <v>5</v>
      </c>
      <c r="H474" t="s">
        <v>770</v>
      </c>
      <c r="I474" t="s">
        <v>135</v>
      </c>
      <c r="J474" t="s">
        <v>135</v>
      </c>
      <c r="K474" t="s">
        <v>135</v>
      </c>
      <c r="L474" t="s">
        <v>135</v>
      </c>
      <c r="M474" t="s">
        <v>135</v>
      </c>
      <c r="N474">
        <v>4</v>
      </c>
      <c r="O474" t="s">
        <v>179</v>
      </c>
      <c r="P474">
        <v>1</v>
      </c>
      <c r="Q474" t="s">
        <v>881</v>
      </c>
      <c r="R474">
        <v>0</v>
      </c>
      <c r="S474" t="s">
        <v>218</v>
      </c>
      <c r="U474">
        <v>0</v>
      </c>
      <c r="V474" t="s">
        <v>24</v>
      </c>
      <c r="W474" t="s">
        <v>216</v>
      </c>
    </row>
    <row r="475" spans="1:23" x14ac:dyDescent="0.15">
      <c r="A475">
        <v>1327</v>
      </c>
      <c r="B475">
        <v>2</v>
      </c>
      <c r="C475" t="s">
        <v>882</v>
      </c>
      <c r="D475" t="s">
        <v>883</v>
      </c>
      <c r="E475">
        <v>5</v>
      </c>
      <c r="H475" t="s">
        <v>770</v>
      </c>
      <c r="I475" t="s">
        <v>135</v>
      </c>
      <c r="J475" t="s">
        <v>135</v>
      </c>
      <c r="K475" t="s">
        <v>135</v>
      </c>
      <c r="L475" t="s">
        <v>135</v>
      </c>
      <c r="M475" t="s">
        <v>135</v>
      </c>
      <c r="N475">
        <v>4</v>
      </c>
      <c r="O475" t="s">
        <v>179</v>
      </c>
      <c r="P475">
        <v>3</v>
      </c>
      <c r="Q475" t="s">
        <v>884</v>
      </c>
      <c r="R475">
        <v>0</v>
      </c>
      <c r="S475" t="s">
        <v>218</v>
      </c>
      <c r="U475">
        <v>0</v>
      </c>
      <c r="V475" t="s">
        <v>24</v>
      </c>
      <c r="W475" t="s">
        <v>216</v>
      </c>
    </row>
    <row r="476" spans="1:23" x14ac:dyDescent="0.15">
      <c r="A476">
        <v>1328</v>
      </c>
      <c r="B476">
        <v>2</v>
      </c>
      <c r="C476" t="s">
        <v>882</v>
      </c>
      <c r="D476" t="s">
        <v>883</v>
      </c>
      <c r="E476">
        <v>5</v>
      </c>
      <c r="H476" t="s">
        <v>770</v>
      </c>
      <c r="I476" t="s">
        <v>135</v>
      </c>
      <c r="J476" t="s">
        <v>135</v>
      </c>
      <c r="K476" t="s">
        <v>135</v>
      </c>
      <c r="L476" t="s">
        <v>135</v>
      </c>
      <c r="M476" t="s">
        <v>135</v>
      </c>
      <c r="N476">
        <v>4</v>
      </c>
      <c r="O476" t="s">
        <v>179</v>
      </c>
      <c r="P476">
        <v>3</v>
      </c>
      <c r="Q476" t="s">
        <v>884</v>
      </c>
      <c r="R476">
        <v>0</v>
      </c>
      <c r="S476" t="s">
        <v>218</v>
      </c>
      <c r="U476">
        <v>0</v>
      </c>
      <c r="V476" t="s">
        <v>24</v>
      </c>
      <c r="W476" t="s">
        <v>216</v>
      </c>
    </row>
    <row r="477" spans="1:23" x14ac:dyDescent="0.15">
      <c r="A477">
        <v>1329</v>
      </c>
      <c r="B477">
        <v>2</v>
      </c>
      <c r="C477" t="s">
        <v>882</v>
      </c>
      <c r="D477" t="s">
        <v>883</v>
      </c>
      <c r="E477">
        <v>5</v>
      </c>
      <c r="H477" t="s">
        <v>770</v>
      </c>
      <c r="I477" t="s">
        <v>135</v>
      </c>
      <c r="J477" t="s">
        <v>135</v>
      </c>
      <c r="K477" t="s">
        <v>135</v>
      </c>
      <c r="L477" t="s">
        <v>135</v>
      </c>
      <c r="M477" t="s">
        <v>135</v>
      </c>
      <c r="N477">
        <v>4</v>
      </c>
      <c r="O477" t="s">
        <v>179</v>
      </c>
      <c r="P477">
        <v>3</v>
      </c>
      <c r="Q477" t="s">
        <v>884</v>
      </c>
      <c r="R477">
        <v>0</v>
      </c>
      <c r="S477" t="s">
        <v>218</v>
      </c>
      <c r="U477">
        <v>0</v>
      </c>
      <c r="V477" t="s">
        <v>24</v>
      </c>
      <c r="W477" t="s">
        <v>216</v>
      </c>
    </row>
    <row r="478" spans="1:23" x14ac:dyDescent="0.15">
      <c r="A478">
        <v>1330</v>
      </c>
      <c r="B478">
        <v>2</v>
      </c>
      <c r="C478" t="s">
        <v>885</v>
      </c>
      <c r="D478" t="s">
        <v>886</v>
      </c>
      <c r="E478">
        <v>5</v>
      </c>
      <c r="H478" t="s">
        <v>770</v>
      </c>
      <c r="I478" t="s">
        <v>135</v>
      </c>
      <c r="J478" t="s">
        <v>135</v>
      </c>
      <c r="K478" t="s">
        <v>135</v>
      </c>
      <c r="L478" t="s">
        <v>135</v>
      </c>
      <c r="M478" t="s">
        <v>135</v>
      </c>
      <c r="N478">
        <v>4</v>
      </c>
      <c r="O478" t="s">
        <v>179</v>
      </c>
      <c r="P478">
        <v>2</v>
      </c>
      <c r="Q478" t="s">
        <v>887</v>
      </c>
      <c r="R478">
        <v>0</v>
      </c>
      <c r="S478" t="s">
        <v>218</v>
      </c>
      <c r="U478">
        <v>0</v>
      </c>
      <c r="V478" t="s">
        <v>24</v>
      </c>
      <c r="W478" t="s">
        <v>216</v>
      </c>
    </row>
    <row r="479" spans="1:23" x14ac:dyDescent="0.15">
      <c r="A479">
        <v>1331</v>
      </c>
      <c r="B479">
        <v>2</v>
      </c>
      <c r="C479" t="s">
        <v>885</v>
      </c>
      <c r="D479" t="s">
        <v>886</v>
      </c>
      <c r="E479">
        <v>5</v>
      </c>
      <c r="H479" t="s">
        <v>770</v>
      </c>
      <c r="I479" t="s">
        <v>135</v>
      </c>
      <c r="J479" t="s">
        <v>135</v>
      </c>
      <c r="K479" t="s">
        <v>135</v>
      </c>
      <c r="L479" t="s">
        <v>135</v>
      </c>
      <c r="M479" t="s">
        <v>135</v>
      </c>
      <c r="N479">
        <v>4</v>
      </c>
      <c r="O479" t="s">
        <v>179</v>
      </c>
      <c r="P479">
        <v>2</v>
      </c>
      <c r="Q479" t="s">
        <v>887</v>
      </c>
      <c r="R479">
        <v>0</v>
      </c>
      <c r="S479" t="s">
        <v>218</v>
      </c>
      <c r="U479">
        <v>0</v>
      </c>
      <c r="V479" t="s">
        <v>24</v>
      </c>
      <c r="W479" t="s">
        <v>216</v>
      </c>
    </row>
    <row r="480" spans="1:23" x14ac:dyDescent="0.15">
      <c r="A480">
        <v>1332</v>
      </c>
      <c r="B480">
        <v>2</v>
      </c>
      <c r="C480" t="s">
        <v>888</v>
      </c>
      <c r="D480" t="s">
        <v>889</v>
      </c>
      <c r="E480">
        <v>5</v>
      </c>
      <c r="H480" t="s">
        <v>770</v>
      </c>
      <c r="I480" t="s">
        <v>135</v>
      </c>
      <c r="J480" t="s">
        <v>135</v>
      </c>
      <c r="K480" t="s">
        <v>135</v>
      </c>
      <c r="L480" t="s">
        <v>135</v>
      </c>
      <c r="M480" t="s">
        <v>135</v>
      </c>
      <c r="N480">
        <v>4</v>
      </c>
      <c r="O480" t="s">
        <v>179</v>
      </c>
      <c r="P480">
        <v>3</v>
      </c>
      <c r="Q480" t="s">
        <v>786</v>
      </c>
      <c r="R480">
        <v>0</v>
      </c>
      <c r="S480" t="s">
        <v>218</v>
      </c>
      <c r="U480">
        <v>0</v>
      </c>
      <c r="V480" t="s">
        <v>24</v>
      </c>
      <c r="W480" t="s">
        <v>216</v>
      </c>
    </row>
    <row r="481" spans="1:23" x14ac:dyDescent="0.15">
      <c r="A481">
        <v>1333</v>
      </c>
      <c r="B481">
        <v>2</v>
      </c>
      <c r="C481" t="s">
        <v>888</v>
      </c>
      <c r="D481" t="s">
        <v>889</v>
      </c>
      <c r="E481">
        <v>5</v>
      </c>
      <c r="H481" t="s">
        <v>770</v>
      </c>
      <c r="I481" t="s">
        <v>135</v>
      </c>
      <c r="J481" t="s">
        <v>135</v>
      </c>
      <c r="K481" t="s">
        <v>135</v>
      </c>
      <c r="L481" t="s">
        <v>135</v>
      </c>
      <c r="M481" t="s">
        <v>135</v>
      </c>
      <c r="N481">
        <v>4</v>
      </c>
      <c r="O481" t="s">
        <v>179</v>
      </c>
      <c r="P481">
        <v>3</v>
      </c>
      <c r="Q481" t="s">
        <v>786</v>
      </c>
      <c r="R481">
        <v>0</v>
      </c>
      <c r="S481" t="s">
        <v>218</v>
      </c>
      <c r="U481">
        <v>0</v>
      </c>
      <c r="V481" t="s">
        <v>24</v>
      </c>
      <c r="W481" t="s">
        <v>216</v>
      </c>
    </row>
    <row r="482" spans="1:23" x14ac:dyDescent="0.15">
      <c r="A482">
        <v>1334</v>
      </c>
      <c r="B482">
        <v>2</v>
      </c>
      <c r="C482" t="s">
        <v>888</v>
      </c>
      <c r="D482" t="s">
        <v>889</v>
      </c>
      <c r="E482">
        <v>5</v>
      </c>
      <c r="H482" t="s">
        <v>770</v>
      </c>
      <c r="I482" t="s">
        <v>135</v>
      </c>
      <c r="J482" t="s">
        <v>135</v>
      </c>
      <c r="K482" t="s">
        <v>135</v>
      </c>
      <c r="L482" t="s">
        <v>135</v>
      </c>
      <c r="M482" t="s">
        <v>135</v>
      </c>
      <c r="N482">
        <v>4</v>
      </c>
      <c r="O482" t="s">
        <v>179</v>
      </c>
      <c r="P482">
        <v>3</v>
      </c>
      <c r="Q482" t="s">
        <v>786</v>
      </c>
      <c r="R482">
        <v>0</v>
      </c>
      <c r="S482" t="s">
        <v>218</v>
      </c>
      <c r="U482">
        <v>0</v>
      </c>
      <c r="V482" t="s">
        <v>24</v>
      </c>
      <c r="W482" t="s">
        <v>216</v>
      </c>
    </row>
    <row r="483" spans="1:23" x14ac:dyDescent="0.15">
      <c r="A483">
        <v>1335</v>
      </c>
      <c r="B483">
        <v>2</v>
      </c>
      <c r="C483" t="s">
        <v>890</v>
      </c>
      <c r="D483" t="s">
        <v>891</v>
      </c>
      <c r="E483">
        <v>5</v>
      </c>
      <c r="H483" t="s">
        <v>770</v>
      </c>
      <c r="I483" t="s">
        <v>135</v>
      </c>
      <c r="J483" t="s">
        <v>135</v>
      </c>
      <c r="K483" t="s">
        <v>135</v>
      </c>
      <c r="L483" t="s">
        <v>135</v>
      </c>
      <c r="M483" t="s">
        <v>135</v>
      </c>
      <c r="N483">
        <v>4</v>
      </c>
      <c r="O483" t="s">
        <v>179</v>
      </c>
      <c r="P483">
        <v>2</v>
      </c>
      <c r="Q483" t="s">
        <v>892</v>
      </c>
      <c r="R483">
        <v>0</v>
      </c>
      <c r="S483" t="s">
        <v>218</v>
      </c>
      <c r="U483">
        <v>0</v>
      </c>
      <c r="V483" t="s">
        <v>24</v>
      </c>
      <c r="W483" t="s">
        <v>216</v>
      </c>
    </row>
    <row r="484" spans="1:23" x14ac:dyDescent="0.15">
      <c r="A484">
        <v>1336</v>
      </c>
      <c r="B484">
        <v>2</v>
      </c>
      <c r="C484" t="s">
        <v>893</v>
      </c>
      <c r="D484" t="s">
        <v>894</v>
      </c>
      <c r="E484">
        <v>5</v>
      </c>
      <c r="H484" t="s">
        <v>770</v>
      </c>
      <c r="I484" t="s">
        <v>135</v>
      </c>
      <c r="J484" t="s">
        <v>135</v>
      </c>
      <c r="K484" t="s">
        <v>135</v>
      </c>
      <c r="L484" t="s">
        <v>135</v>
      </c>
      <c r="M484" t="s">
        <v>135</v>
      </c>
      <c r="N484">
        <v>4</v>
      </c>
      <c r="O484" t="s">
        <v>179</v>
      </c>
      <c r="P484">
        <v>4</v>
      </c>
      <c r="Q484" t="s">
        <v>895</v>
      </c>
      <c r="R484">
        <v>0</v>
      </c>
      <c r="S484" t="s">
        <v>218</v>
      </c>
      <c r="U484">
        <v>0</v>
      </c>
      <c r="V484" t="s">
        <v>24</v>
      </c>
      <c r="W484" t="s">
        <v>216</v>
      </c>
    </row>
    <row r="485" spans="1:23" x14ac:dyDescent="0.15">
      <c r="A485">
        <v>1337</v>
      </c>
      <c r="B485">
        <v>2</v>
      </c>
      <c r="C485" t="s">
        <v>896</v>
      </c>
      <c r="D485" t="s">
        <v>897</v>
      </c>
      <c r="E485">
        <v>5</v>
      </c>
      <c r="H485" t="s">
        <v>770</v>
      </c>
      <c r="I485" t="s">
        <v>135</v>
      </c>
      <c r="J485" t="s">
        <v>135</v>
      </c>
      <c r="K485" t="s">
        <v>135</v>
      </c>
      <c r="L485" t="s">
        <v>135</v>
      </c>
      <c r="M485" t="s">
        <v>135</v>
      </c>
      <c r="N485">
        <v>4</v>
      </c>
      <c r="O485" t="s">
        <v>179</v>
      </c>
      <c r="P485">
        <v>2</v>
      </c>
      <c r="Q485" t="s">
        <v>684</v>
      </c>
      <c r="R485">
        <v>0</v>
      </c>
      <c r="S485" t="s">
        <v>218</v>
      </c>
      <c r="U485">
        <v>0</v>
      </c>
      <c r="V485" t="s">
        <v>24</v>
      </c>
      <c r="W485" t="s">
        <v>216</v>
      </c>
    </row>
    <row r="486" spans="1:23" x14ac:dyDescent="0.15">
      <c r="A486">
        <v>1338</v>
      </c>
      <c r="B486">
        <v>2</v>
      </c>
      <c r="C486" t="s">
        <v>896</v>
      </c>
      <c r="D486" t="s">
        <v>897</v>
      </c>
      <c r="E486">
        <v>5</v>
      </c>
      <c r="H486" t="s">
        <v>770</v>
      </c>
      <c r="I486" t="s">
        <v>135</v>
      </c>
      <c r="J486" t="s">
        <v>135</v>
      </c>
      <c r="K486" t="s">
        <v>135</v>
      </c>
      <c r="L486" t="s">
        <v>135</v>
      </c>
      <c r="M486" t="s">
        <v>135</v>
      </c>
      <c r="N486">
        <v>4</v>
      </c>
      <c r="O486" t="s">
        <v>179</v>
      </c>
      <c r="P486">
        <v>2</v>
      </c>
      <c r="Q486" t="s">
        <v>684</v>
      </c>
      <c r="R486">
        <v>0</v>
      </c>
      <c r="S486" t="s">
        <v>218</v>
      </c>
      <c r="U486">
        <v>0</v>
      </c>
      <c r="V486" t="s">
        <v>24</v>
      </c>
      <c r="W486" t="s">
        <v>216</v>
      </c>
    </row>
    <row r="487" spans="1:23" x14ac:dyDescent="0.15">
      <c r="A487">
        <v>1339</v>
      </c>
      <c r="B487">
        <v>2</v>
      </c>
      <c r="C487" t="s">
        <v>898</v>
      </c>
      <c r="D487" t="s">
        <v>899</v>
      </c>
      <c r="E487">
        <v>5</v>
      </c>
      <c r="H487" t="s">
        <v>770</v>
      </c>
      <c r="I487" t="s">
        <v>135</v>
      </c>
      <c r="J487" t="s">
        <v>135</v>
      </c>
      <c r="K487" t="s">
        <v>135</v>
      </c>
      <c r="L487" t="s">
        <v>135</v>
      </c>
      <c r="M487" t="s">
        <v>135</v>
      </c>
      <c r="N487">
        <v>4</v>
      </c>
      <c r="O487" t="s">
        <v>179</v>
      </c>
      <c r="P487">
        <v>3</v>
      </c>
      <c r="Q487" t="s">
        <v>219</v>
      </c>
      <c r="R487">
        <v>0</v>
      </c>
      <c r="S487" t="s">
        <v>218</v>
      </c>
      <c r="U487">
        <v>0</v>
      </c>
      <c r="V487" t="s">
        <v>24</v>
      </c>
      <c r="W487" t="s">
        <v>216</v>
      </c>
    </row>
    <row r="488" spans="1:23" x14ac:dyDescent="0.15">
      <c r="A488">
        <v>1340</v>
      </c>
      <c r="B488">
        <v>2</v>
      </c>
      <c r="C488" t="s">
        <v>898</v>
      </c>
      <c r="D488" t="s">
        <v>899</v>
      </c>
      <c r="E488">
        <v>5</v>
      </c>
      <c r="H488" t="s">
        <v>770</v>
      </c>
      <c r="I488" t="s">
        <v>135</v>
      </c>
      <c r="J488" t="s">
        <v>135</v>
      </c>
      <c r="K488" t="s">
        <v>135</v>
      </c>
      <c r="L488" t="s">
        <v>135</v>
      </c>
      <c r="M488" t="s">
        <v>135</v>
      </c>
      <c r="N488">
        <v>4</v>
      </c>
      <c r="O488" t="s">
        <v>179</v>
      </c>
      <c r="P488">
        <v>3</v>
      </c>
      <c r="Q488" t="s">
        <v>219</v>
      </c>
      <c r="R488">
        <v>0</v>
      </c>
      <c r="S488" t="s">
        <v>218</v>
      </c>
      <c r="U488">
        <v>0</v>
      </c>
      <c r="V488" t="s">
        <v>24</v>
      </c>
      <c r="W488" t="s">
        <v>216</v>
      </c>
    </row>
    <row r="489" spans="1:23" x14ac:dyDescent="0.15">
      <c r="A489">
        <v>1341</v>
      </c>
      <c r="B489">
        <v>2</v>
      </c>
      <c r="C489" t="s">
        <v>898</v>
      </c>
      <c r="D489" t="s">
        <v>899</v>
      </c>
      <c r="E489">
        <v>5</v>
      </c>
      <c r="H489" t="s">
        <v>770</v>
      </c>
      <c r="I489" t="s">
        <v>135</v>
      </c>
      <c r="J489" t="s">
        <v>135</v>
      </c>
      <c r="K489" t="s">
        <v>135</v>
      </c>
      <c r="L489" t="s">
        <v>135</v>
      </c>
      <c r="M489" t="s">
        <v>135</v>
      </c>
      <c r="N489">
        <v>4</v>
      </c>
      <c r="O489" t="s">
        <v>179</v>
      </c>
      <c r="P489">
        <v>3</v>
      </c>
      <c r="Q489" t="s">
        <v>219</v>
      </c>
      <c r="R489">
        <v>0</v>
      </c>
      <c r="S489" t="s">
        <v>218</v>
      </c>
      <c r="U489">
        <v>0</v>
      </c>
      <c r="V489" t="s">
        <v>24</v>
      </c>
      <c r="W489" t="s">
        <v>216</v>
      </c>
    </row>
    <row r="490" spans="1:23" x14ac:dyDescent="0.15">
      <c r="A490">
        <v>1342</v>
      </c>
      <c r="B490">
        <v>2</v>
      </c>
      <c r="C490" t="s">
        <v>900</v>
      </c>
      <c r="D490" t="s">
        <v>901</v>
      </c>
      <c r="E490">
        <v>5</v>
      </c>
      <c r="H490" t="s">
        <v>770</v>
      </c>
      <c r="I490" t="s">
        <v>135</v>
      </c>
      <c r="J490" t="s">
        <v>135</v>
      </c>
      <c r="K490" t="s">
        <v>135</v>
      </c>
      <c r="L490" t="s">
        <v>135</v>
      </c>
      <c r="M490" t="s">
        <v>135</v>
      </c>
      <c r="N490">
        <v>4</v>
      </c>
      <c r="O490" t="s">
        <v>179</v>
      </c>
      <c r="P490">
        <v>5</v>
      </c>
      <c r="Q490" t="s">
        <v>902</v>
      </c>
      <c r="R490">
        <v>0</v>
      </c>
      <c r="S490" t="s">
        <v>218</v>
      </c>
      <c r="U490">
        <v>0</v>
      </c>
      <c r="V490" t="s">
        <v>24</v>
      </c>
      <c r="W490" t="s">
        <v>216</v>
      </c>
    </row>
    <row r="491" spans="1:23" x14ac:dyDescent="0.15">
      <c r="A491">
        <v>1343</v>
      </c>
      <c r="B491">
        <v>2</v>
      </c>
      <c r="C491" t="s">
        <v>900</v>
      </c>
      <c r="D491" t="s">
        <v>901</v>
      </c>
      <c r="E491">
        <v>5</v>
      </c>
      <c r="H491" t="s">
        <v>770</v>
      </c>
      <c r="I491" t="s">
        <v>135</v>
      </c>
      <c r="J491" t="s">
        <v>135</v>
      </c>
      <c r="K491" t="s">
        <v>135</v>
      </c>
      <c r="L491" t="s">
        <v>135</v>
      </c>
      <c r="M491" t="s">
        <v>135</v>
      </c>
      <c r="N491">
        <v>4</v>
      </c>
      <c r="O491" t="s">
        <v>179</v>
      </c>
      <c r="P491">
        <v>5</v>
      </c>
      <c r="Q491" t="s">
        <v>902</v>
      </c>
      <c r="R491">
        <v>0</v>
      </c>
      <c r="S491" t="s">
        <v>218</v>
      </c>
      <c r="U491">
        <v>0</v>
      </c>
      <c r="V491" t="s">
        <v>24</v>
      </c>
      <c r="W491" t="s">
        <v>216</v>
      </c>
    </row>
    <row r="492" spans="1:23" x14ac:dyDescent="0.15">
      <c r="A492">
        <v>1344</v>
      </c>
      <c r="B492">
        <v>2</v>
      </c>
      <c r="C492" t="s">
        <v>900</v>
      </c>
      <c r="D492" t="s">
        <v>901</v>
      </c>
      <c r="E492">
        <v>5</v>
      </c>
      <c r="H492" t="s">
        <v>770</v>
      </c>
      <c r="I492" t="s">
        <v>135</v>
      </c>
      <c r="J492" t="s">
        <v>135</v>
      </c>
      <c r="K492" t="s">
        <v>135</v>
      </c>
      <c r="L492" t="s">
        <v>135</v>
      </c>
      <c r="M492" t="s">
        <v>135</v>
      </c>
      <c r="N492">
        <v>4</v>
      </c>
      <c r="O492" t="s">
        <v>179</v>
      </c>
      <c r="P492">
        <v>5</v>
      </c>
      <c r="Q492" t="s">
        <v>902</v>
      </c>
      <c r="R492">
        <v>0</v>
      </c>
      <c r="S492" t="s">
        <v>218</v>
      </c>
      <c r="U492">
        <v>0</v>
      </c>
      <c r="V492" t="s">
        <v>24</v>
      </c>
      <c r="W492" t="s">
        <v>216</v>
      </c>
    </row>
    <row r="493" spans="1:23" x14ac:dyDescent="0.15">
      <c r="A493">
        <v>1345</v>
      </c>
      <c r="B493">
        <v>2</v>
      </c>
      <c r="C493" t="s">
        <v>903</v>
      </c>
      <c r="D493" t="s">
        <v>904</v>
      </c>
      <c r="E493">
        <v>5</v>
      </c>
      <c r="H493" t="s">
        <v>770</v>
      </c>
      <c r="I493" t="s">
        <v>135</v>
      </c>
      <c r="J493" t="s">
        <v>135</v>
      </c>
      <c r="K493" t="s">
        <v>135</v>
      </c>
      <c r="L493" t="s">
        <v>135</v>
      </c>
      <c r="M493" t="s">
        <v>135</v>
      </c>
      <c r="N493">
        <v>4</v>
      </c>
      <c r="O493" t="s">
        <v>179</v>
      </c>
      <c r="P493">
        <v>5</v>
      </c>
      <c r="Q493" t="s">
        <v>905</v>
      </c>
      <c r="R493">
        <v>0</v>
      </c>
      <c r="S493" t="s">
        <v>218</v>
      </c>
      <c r="U493">
        <v>0</v>
      </c>
      <c r="V493" t="s">
        <v>24</v>
      </c>
      <c r="W493" t="s">
        <v>216</v>
      </c>
    </row>
    <row r="494" spans="1:23" x14ac:dyDescent="0.15">
      <c r="A494">
        <v>1346</v>
      </c>
      <c r="B494">
        <v>2</v>
      </c>
      <c r="C494" t="s">
        <v>903</v>
      </c>
      <c r="D494" t="s">
        <v>904</v>
      </c>
      <c r="E494">
        <v>5</v>
      </c>
      <c r="H494" t="s">
        <v>770</v>
      </c>
      <c r="I494" t="s">
        <v>135</v>
      </c>
      <c r="J494" t="s">
        <v>135</v>
      </c>
      <c r="K494" t="s">
        <v>135</v>
      </c>
      <c r="L494" t="s">
        <v>135</v>
      </c>
      <c r="M494" t="s">
        <v>135</v>
      </c>
      <c r="N494">
        <v>4</v>
      </c>
      <c r="O494" t="s">
        <v>179</v>
      </c>
      <c r="P494">
        <v>5</v>
      </c>
      <c r="Q494" t="s">
        <v>905</v>
      </c>
      <c r="R494">
        <v>0</v>
      </c>
      <c r="S494" t="s">
        <v>218</v>
      </c>
      <c r="U494">
        <v>0</v>
      </c>
      <c r="V494" t="s">
        <v>24</v>
      </c>
      <c r="W494" t="s">
        <v>216</v>
      </c>
    </row>
    <row r="495" spans="1:23" x14ac:dyDescent="0.15">
      <c r="A495">
        <v>1347</v>
      </c>
      <c r="B495">
        <v>2</v>
      </c>
      <c r="C495" t="s">
        <v>903</v>
      </c>
      <c r="D495" t="s">
        <v>904</v>
      </c>
      <c r="E495">
        <v>5</v>
      </c>
      <c r="H495" t="s">
        <v>770</v>
      </c>
      <c r="I495" t="s">
        <v>135</v>
      </c>
      <c r="J495" t="s">
        <v>135</v>
      </c>
      <c r="K495" t="s">
        <v>135</v>
      </c>
      <c r="L495" t="s">
        <v>135</v>
      </c>
      <c r="M495" t="s">
        <v>135</v>
      </c>
      <c r="N495">
        <v>4</v>
      </c>
      <c r="O495" t="s">
        <v>179</v>
      </c>
      <c r="P495">
        <v>5</v>
      </c>
      <c r="Q495" t="s">
        <v>905</v>
      </c>
      <c r="R495">
        <v>0</v>
      </c>
      <c r="S495" t="s">
        <v>218</v>
      </c>
      <c r="U495">
        <v>0</v>
      </c>
      <c r="V495" t="s">
        <v>24</v>
      </c>
      <c r="W495" t="s">
        <v>216</v>
      </c>
    </row>
    <row r="496" spans="1:23" x14ac:dyDescent="0.15">
      <c r="A496">
        <v>1348</v>
      </c>
      <c r="B496">
        <v>2</v>
      </c>
      <c r="C496" t="s">
        <v>906</v>
      </c>
      <c r="D496" t="s">
        <v>907</v>
      </c>
      <c r="E496">
        <v>5</v>
      </c>
      <c r="H496" t="s">
        <v>770</v>
      </c>
      <c r="I496" t="s">
        <v>135</v>
      </c>
      <c r="J496" t="s">
        <v>135</v>
      </c>
      <c r="K496" t="s">
        <v>135</v>
      </c>
      <c r="L496" t="s">
        <v>135</v>
      </c>
      <c r="M496" t="s">
        <v>135</v>
      </c>
      <c r="N496">
        <v>4</v>
      </c>
      <c r="O496" t="s">
        <v>179</v>
      </c>
      <c r="P496">
        <v>6</v>
      </c>
      <c r="Q496" t="s">
        <v>908</v>
      </c>
      <c r="R496">
        <v>0</v>
      </c>
      <c r="S496" t="s">
        <v>218</v>
      </c>
      <c r="U496">
        <v>0</v>
      </c>
      <c r="V496" t="s">
        <v>24</v>
      </c>
      <c r="W496" t="s">
        <v>216</v>
      </c>
    </row>
    <row r="497" spans="1:23" x14ac:dyDescent="0.15">
      <c r="A497">
        <v>1349</v>
      </c>
      <c r="B497">
        <v>2</v>
      </c>
      <c r="C497" t="s">
        <v>906</v>
      </c>
      <c r="D497" t="s">
        <v>907</v>
      </c>
      <c r="E497">
        <v>5</v>
      </c>
      <c r="H497" t="s">
        <v>770</v>
      </c>
      <c r="I497" t="s">
        <v>135</v>
      </c>
      <c r="J497" t="s">
        <v>135</v>
      </c>
      <c r="K497" t="s">
        <v>135</v>
      </c>
      <c r="L497" t="s">
        <v>135</v>
      </c>
      <c r="M497" t="s">
        <v>135</v>
      </c>
      <c r="N497">
        <v>4</v>
      </c>
      <c r="O497" t="s">
        <v>179</v>
      </c>
      <c r="P497">
        <v>6</v>
      </c>
      <c r="Q497" t="s">
        <v>908</v>
      </c>
      <c r="R497">
        <v>0</v>
      </c>
      <c r="S497" t="s">
        <v>218</v>
      </c>
      <c r="U497">
        <v>0</v>
      </c>
      <c r="V497" t="s">
        <v>24</v>
      </c>
      <c r="W497" t="s">
        <v>216</v>
      </c>
    </row>
    <row r="498" spans="1:23" x14ac:dyDescent="0.15">
      <c r="A498">
        <v>1350</v>
      </c>
      <c r="B498">
        <v>2</v>
      </c>
      <c r="C498" t="s">
        <v>906</v>
      </c>
      <c r="D498" t="s">
        <v>907</v>
      </c>
      <c r="E498">
        <v>5</v>
      </c>
      <c r="H498" t="s">
        <v>770</v>
      </c>
      <c r="I498" t="s">
        <v>135</v>
      </c>
      <c r="J498" t="s">
        <v>135</v>
      </c>
      <c r="K498" t="s">
        <v>135</v>
      </c>
      <c r="L498" t="s">
        <v>135</v>
      </c>
      <c r="M498" t="s">
        <v>135</v>
      </c>
      <c r="N498">
        <v>4</v>
      </c>
      <c r="O498" t="s">
        <v>179</v>
      </c>
      <c r="P498">
        <v>6</v>
      </c>
      <c r="Q498" t="s">
        <v>908</v>
      </c>
      <c r="R498">
        <v>0</v>
      </c>
      <c r="S498" t="s">
        <v>218</v>
      </c>
      <c r="U498">
        <v>0</v>
      </c>
      <c r="V498" t="s">
        <v>24</v>
      </c>
      <c r="W498" t="s">
        <v>216</v>
      </c>
    </row>
    <row r="499" spans="1:23" x14ac:dyDescent="0.15">
      <c r="A499">
        <v>1351</v>
      </c>
      <c r="B499">
        <v>2</v>
      </c>
      <c r="C499" t="s">
        <v>906</v>
      </c>
      <c r="D499" t="s">
        <v>907</v>
      </c>
      <c r="E499">
        <v>5</v>
      </c>
      <c r="H499" t="s">
        <v>770</v>
      </c>
      <c r="I499" t="s">
        <v>135</v>
      </c>
      <c r="J499" t="s">
        <v>135</v>
      </c>
      <c r="K499" t="s">
        <v>135</v>
      </c>
      <c r="L499" t="s">
        <v>135</v>
      </c>
      <c r="M499" t="s">
        <v>135</v>
      </c>
      <c r="N499">
        <v>4</v>
      </c>
      <c r="O499" t="s">
        <v>179</v>
      </c>
      <c r="P499">
        <v>6</v>
      </c>
      <c r="Q499" t="s">
        <v>908</v>
      </c>
      <c r="R499">
        <v>0</v>
      </c>
      <c r="S499" t="s">
        <v>218</v>
      </c>
      <c r="U499">
        <v>0</v>
      </c>
      <c r="V499" t="s">
        <v>24</v>
      </c>
      <c r="W499" t="s">
        <v>216</v>
      </c>
    </row>
    <row r="500" spans="1:23" x14ac:dyDescent="0.15">
      <c r="A500">
        <v>1352</v>
      </c>
      <c r="B500">
        <v>2</v>
      </c>
      <c r="C500" t="s">
        <v>909</v>
      </c>
      <c r="D500" t="s">
        <v>910</v>
      </c>
      <c r="E500">
        <v>5</v>
      </c>
      <c r="H500" t="s">
        <v>770</v>
      </c>
      <c r="I500" t="s">
        <v>135</v>
      </c>
      <c r="J500" t="s">
        <v>135</v>
      </c>
      <c r="K500" t="s">
        <v>135</v>
      </c>
      <c r="L500" t="s">
        <v>135</v>
      </c>
      <c r="M500" t="s">
        <v>135</v>
      </c>
      <c r="N500">
        <v>4</v>
      </c>
      <c r="O500" t="s">
        <v>179</v>
      </c>
      <c r="P500">
        <v>4</v>
      </c>
      <c r="Q500" t="s">
        <v>225</v>
      </c>
      <c r="R500">
        <v>0</v>
      </c>
      <c r="S500" t="s">
        <v>218</v>
      </c>
      <c r="U500">
        <v>0</v>
      </c>
      <c r="V500" t="s">
        <v>24</v>
      </c>
      <c r="W500" t="s">
        <v>216</v>
      </c>
    </row>
    <row r="501" spans="1:23" x14ac:dyDescent="0.15">
      <c r="A501">
        <v>1353</v>
      </c>
      <c r="B501">
        <v>2</v>
      </c>
      <c r="C501" t="s">
        <v>909</v>
      </c>
      <c r="D501" t="s">
        <v>910</v>
      </c>
      <c r="E501">
        <v>5</v>
      </c>
      <c r="H501" t="s">
        <v>770</v>
      </c>
      <c r="I501" t="s">
        <v>135</v>
      </c>
      <c r="J501" t="s">
        <v>135</v>
      </c>
      <c r="K501" t="s">
        <v>135</v>
      </c>
      <c r="L501" t="s">
        <v>135</v>
      </c>
      <c r="M501" t="s">
        <v>135</v>
      </c>
      <c r="N501">
        <v>4</v>
      </c>
      <c r="O501" t="s">
        <v>179</v>
      </c>
      <c r="P501">
        <v>4</v>
      </c>
      <c r="Q501" t="s">
        <v>225</v>
      </c>
      <c r="R501">
        <v>0</v>
      </c>
      <c r="S501" t="s">
        <v>218</v>
      </c>
      <c r="U501">
        <v>0</v>
      </c>
      <c r="V501" t="s">
        <v>24</v>
      </c>
      <c r="W501" t="s">
        <v>216</v>
      </c>
    </row>
    <row r="502" spans="1:23" x14ac:dyDescent="0.15">
      <c r="A502">
        <v>1354</v>
      </c>
      <c r="B502">
        <v>2</v>
      </c>
      <c r="C502" t="s">
        <v>909</v>
      </c>
      <c r="D502" t="s">
        <v>910</v>
      </c>
      <c r="E502">
        <v>5</v>
      </c>
      <c r="H502" t="s">
        <v>770</v>
      </c>
      <c r="I502" t="s">
        <v>135</v>
      </c>
      <c r="J502" t="s">
        <v>135</v>
      </c>
      <c r="K502" t="s">
        <v>135</v>
      </c>
      <c r="L502" t="s">
        <v>135</v>
      </c>
      <c r="M502" t="s">
        <v>135</v>
      </c>
      <c r="N502">
        <v>4</v>
      </c>
      <c r="O502" t="s">
        <v>179</v>
      </c>
      <c r="P502">
        <v>4</v>
      </c>
      <c r="Q502" t="s">
        <v>225</v>
      </c>
      <c r="R502">
        <v>0</v>
      </c>
      <c r="S502" t="s">
        <v>218</v>
      </c>
      <c r="U502">
        <v>0</v>
      </c>
      <c r="V502" t="s">
        <v>24</v>
      </c>
      <c r="W502" t="s">
        <v>216</v>
      </c>
    </row>
    <row r="503" spans="1:23" x14ac:dyDescent="0.15">
      <c r="A503">
        <v>1355</v>
      </c>
      <c r="B503">
        <v>2</v>
      </c>
      <c r="C503" t="s">
        <v>911</v>
      </c>
      <c r="D503" t="s">
        <v>912</v>
      </c>
      <c r="E503">
        <v>5</v>
      </c>
      <c r="H503" t="s">
        <v>770</v>
      </c>
      <c r="I503" t="s">
        <v>135</v>
      </c>
      <c r="J503" t="s">
        <v>135</v>
      </c>
      <c r="K503" t="s">
        <v>135</v>
      </c>
      <c r="L503" t="s">
        <v>135</v>
      </c>
      <c r="M503" t="s">
        <v>135</v>
      </c>
      <c r="N503">
        <v>4</v>
      </c>
      <c r="O503" t="s">
        <v>179</v>
      </c>
      <c r="P503">
        <v>2</v>
      </c>
      <c r="Q503" t="s">
        <v>259</v>
      </c>
      <c r="R503">
        <v>0</v>
      </c>
      <c r="S503" t="s">
        <v>218</v>
      </c>
      <c r="U503">
        <v>0</v>
      </c>
      <c r="V503" t="s">
        <v>24</v>
      </c>
      <c r="W503" t="s">
        <v>216</v>
      </c>
    </row>
    <row r="504" spans="1:23" x14ac:dyDescent="0.15">
      <c r="A504">
        <v>1356</v>
      </c>
      <c r="B504">
        <v>2</v>
      </c>
      <c r="C504" t="s">
        <v>913</v>
      </c>
      <c r="D504" t="s">
        <v>914</v>
      </c>
      <c r="E504">
        <v>5</v>
      </c>
      <c r="H504" t="s">
        <v>770</v>
      </c>
      <c r="I504" t="s">
        <v>135</v>
      </c>
      <c r="J504" t="s">
        <v>135</v>
      </c>
      <c r="K504" t="s">
        <v>135</v>
      </c>
      <c r="L504" t="s">
        <v>135</v>
      </c>
      <c r="M504" t="s">
        <v>135</v>
      </c>
      <c r="N504">
        <v>4</v>
      </c>
      <c r="O504" t="s">
        <v>179</v>
      </c>
      <c r="P504">
        <v>4</v>
      </c>
      <c r="Q504" t="s">
        <v>915</v>
      </c>
      <c r="R504">
        <v>0</v>
      </c>
      <c r="S504" t="s">
        <v>218</v>
      </c>
      <c r="U504">
        <v>0</v>
      </c>
      <c r="V504" t="s">
        <v>24</v>
      </c>
      <c r="W504" t="s">
        <v>216</v>
      </c>
    </row>
    <row r="505" spans="1:23" x14ac:dyDescent="0.15">
      <c r="A505">
        <v>1357</v>
      </c>
      <c r="B505">
        <v>2</v>
      </c>
      <c r="C505" t="s">
        <v>916</v>
      </c>
      <c r="D505" t="s">
        <v>917</v>
      </c>
      <c r="E505">
        <v>5</v>
      </c>
      <c r="H505" t="s">
        <v>770</v>
      </c>
      <c r="I505" t="s">
        <v>135</v>
      </c>
      <c r="J505" t="s">
        <v>135</v>
      </c>
      <c r="K505" t="s">
        <v>135</v>
      </c>
      <c r="L505" t="s">
        <v>135</v>
      </c>
      <c r="M505" t="s">
        <v>135</v>
      </c>
      <c r="N505">
        <v>4</v>
      </c>
      <c r="O505" t="s">
        <v>179</v>
      </c>
      <c r="P505">
        <v>1</v>
      </c>
      <c r="Q505" t="s">
        <v>918</v>
      </c>
      <c r="R505">
        <v>0</v>
      </c>
      <c r="S505" t="s">
        <v>218</v>
      </c>
      <c r="U505">
        <v>0</v>
      </c>
      <c r="V505" t="s">
        <v>24</v>
      </c>
      <c r="W505" t="s">
        <v>216</v>
      </c>
    </row>
    <row r="506" spans="1:23" x14ac:dyDescent="0.15">
      <c r="A506">
        <v>1358</v>
      </c>
      <c r="B506">
        <v>2</v>
      </c>
      <c r="C506" t="s">
        <v>916</v>
      </c>
      <c r="D506" t="s">
        <v>917</v>
      </c>
      <c r="E506">
        <v>5</v>
      </c>
      <c r="H506" t="s">
        <v>770</v>
      </c>
      <c r="I506" t="s">
        <v>135</v>
      </c>
      <c r="J506" t="s">
        <v>135</v>
      </c>
      <c r="K506" t="s">
        <v>135</v>
      </c>
      <c r="L506" t="s">
        <v>135</v>
      </c>
      <c r="M506" t="s">
        <v>135</v>
      </c>
      <c r="N506">
        <v>4</v>
      </c>
      <c r="O506" t="s">
        <v>179</v>
      </c>
      <c r="P506">
        <v>1</v>
      </c>
      <c r="Q506" t="s">
        <v>918</v>
      </c>
      <c r="R506">
        <v>0</v>
      </c>
      <c r="S506" t="s">
        <v>218</v>
      </c>
      <c r="U506">
        <v>0</v>
      </c>
      <c r="V506" t="s">
        <v>24</v>
      </c>
      <c r="W506" t="s">
        <v>216</v>
      </c>
    </row>
    <row r="507" spans="1:23" x14ac:dyDescent="0.15">
      <c r="A507">
        <v>1359</v>
      </c>
      <c r="B507">
        <v>2</v>
      </c>
      <c r="C507" t="s">
        <v>916</v>
      </c>
      <c r="D507" t="s">
        <v>917</v>
      </c>
      <c r="E507">
        <v>5</v>
      </c>
      <c r="H507" t="s">
        <v>770</v>
      </c>
      <c r="I507" t="s">
        <v>135</v>
      </c>
      <c r="J507" t="s">
        <v>135</v>
      </c>
      <c r="K507" t="s">
        <v>135</v>
      </c>
      <c r="L507" t="s">
        <v>135</v>
      </c>
      <c r="M507" t="s">
        <v>135</v>
      </c>
      <c r="N507">
        <v>4</v>
      </c>
      <c r="O507" t="s">
        <v>179</v>
      </c>
      <c r="P507">
        <v>1</v>
      </c>
      <c r="Q507" t="s">
        <v>918</v>
      </c>
      <c r="R507">
        <v>0</v>
      </c>
      <c r="S507" t="s">
        <v>218</v>
      </c>
      <c r="U507">
        <v>0</v>
      </c>
      <c r="V507" t="s">
        <v>24</v>
      </c>
      <c r="W507" t="s">
        <v>216</v>
      </c>
    </row>
    <row r="508" spans="1:23" x14ac:dyDescent="0.15">
      <c r="A508">
        <v>1360</v>
      </c>
      <c r="B508">
        <v>2</v>
      </c>
      <c r="C508" t="s">
        <v>919</v>
      </c>
      <c r="D508" t="s">
        <v>920</v>
      </c>
      <c r="E508">
        <v>5</v>
      </c>
      <c r="H508" t="s">
        <v>770</v>
      </c>
      <c r="I508" t="s">
        <v>135</v>
      </c>
      <c r="J508" t="s">
        <v>135</v>
      </c>
      <c r="K508" t="s">
        <v>135</v>
      </c>
      <c r="L508" t="s">
        <v>135</v>
      </c>
      <c r="M508" t="s">
        <v>135</v>
      </c>
      <c r="N508">
        <v>4</v>
      </c>
      <c r="O508" t="s">
        <v>179</v>
      </c>
      <c r="P508">
        <v>5</v>
      </c>
      <c r="Q508" t="s">
        <v>921</v>
      </c>
      <c r="R508">
        <v>0</v>
      </c>
      <c r="S508" t="s">
        <v>218</v>
      </c>
      <c r="U508">
        <v>0</v>
      </c>
      <c r="V508" t="s">
        <v>24</v>
      </c>
      <c r="W508" t="s">
        <v>216</v>
      </c>
    </row>
    <row r="509" spans="1:23" x14ac:dyDescent="0.15">
      <c r="A509">
        <v>1361</v>
      </c>
      <c r="B509">
        <v>2</v>
      </c>
      <c r="C509" t="s">
        <v>919</v>
      </c>
      <c r="D509" t="s">
        <v>920</v>
      </c>
      <c r="E509">
        <v>5</v>
      </c>
      <c r="H509" t="s">
        <v>770</v>
      </c>
      <c r="I509" t="s">
        <v>135</v>
      </c>
      <c r="J509" t="s">
        <v>135</v>
      </c>
      <c r="K509" t="s">
        <v>135</v>
      </c>
      <c r="L509" t="s">
        <v>135</v>
      </c>
      <c r="M509" t="s">
        <v>135</v>
      </c>
      <c r="N509">
        <v>4</v>
      </c>
      <c r="O509" t="s">
        <v>179</v>
      </c>
      <c r="P509">
        <v>5</v>
      </c>
      <c r="Q509" t="s">
        <v>921</v>
      </c>
      <c r="R509">
        <v>0</v>
      </c>
      <c r="S509" t="s">
        <v>218</v>
      </c>
      <c r="U509">
        <v>0</v>
      </c>
      <c r="V509" t="s">
        <v>24</v>
      </c>
      <c r="W509" t="s">
        <v>216</v>
      </c>
    </row>
    <row r="510" spans="1:23" x14ac:dyDescent="0.15">
      <c r="A510">
        <v>1362</v>
      </c>
      <c r="B510">
        <v>2</v>
      </c>
      <c r="C510" t="s">
        <v>919</v>
      </c>
      <c r="D510" t="s">
        <v>920</v>
      </c>
      <c r="E510">
        <v>5</v>
      </c>
      <c r="H510" t="s">
        <v>770</v>
      </c>
      <c r="I510" t="s">
        <v>135</v>
      </c>
      <c r="J510" t="s">
        <v>135</v>
      </c>
      <c r="K510" t="s">
        <v>135</v>
      </c>
      <c r="L510" t="s">
        <v>135</v>
      </c>
      <c r="M510" t="s">
        <v>135</v>
      </c>
      <c r="N510">
        <v>4</v>
      </c>
      <c r="O510" t="s">
        <v>179</v>
      </c>
      <c r="P510">
        <v>5</v>
      </c>
      <c r="Q510" t="s">
        <v>921</v>
      </c>
      <c r="R510">
        <v>0</v>
      </c>
      <c r="S510" t="s">
        <v>218</v>
      </c>
      <c r="U510">
        <v>0</v>
      </c>
      <c r="V510" t="s">
        <v>24</v>
      </c>
      <c r="W510" t="s">
        <v>216</v>
      </c>
    </row>
    <row r="511" spans="1:23" x14ac:dyDescent="0.15">
      <c r="A511">
        <v>1363</v>
      </c>
      <c r="B511">
        <v>2</v>
      </c>
      <c r="C511" t="s">
        <v>919</v>
      </c>
      <c r="D511" t="s">
        <v>920</v>
      </c>
      <c r="E511">
        <v>5</v>
      </c>
      <c r="H511" t="s">
        <v>770</v>
      </c>
      <c r="I511" t="s">
        <v>135</v>
      </c>
      <c r="J511" t="s">
        <v>135</v>
      </c>
      <c r="K511" t="s">
        <v>135</v>
      </c>
      <c r="L511" t="s">
        <v>135</v>
      </c>
      <c r="M511" t="s">
        <v>135</v>
      </c>
      <c r="N511">
        <v>4</v>
      </c>
      <c r="O511" t="s">
        <v>179</v>
      </c>
      <c r="P511">
        <v>5</v>
      </c>
      <c r="Q511" t="s">
        <v>921</v>
      </c>
      <c r="R511">
        <v>0</v>
      </c>
      <c r="S511" t="s">
        <v>218</v>
      </c>
      <c r="U511">
        <v>0</v>
      </c>
      <c r="V511" t="s">
        <v>24</v>
      </c>
      <c r="W511" t="s">
        <v>216</v>
      </c>
    </row>
    <row r="512" spans="1:23" x14ac:dyDescent="0.15">
      <c r="A512">
        <v>1364</v>
      </c>
      <c r="B512">
        <v>2</v>
      </c>
      <c r="C512" t="s">
        <v>922</v>
      </c>
      <c r="D512" t="s">
        <v>923</v>
      </c>
      <c r="E512">
        <v>5</v>
      </c>
      <c r="H512" t="s">
        <v>770</v>
      </c>
      <c r="I512" t="s">
        <v>135</v>
      </c>
      <c r="J512" t="s">
        <v>135</v>
      </c>
      <c r="K512" t="s">
        <v>135</v>
      </c>
      <c r="L512" t="s">
        <v>135</v>
      </c>
      <c r="M512" t="s">
        <v>135</v>
      </c>
      <c r="N512">
        <v>4</v>
      </c>
      <c r="O512" t="s">
        <v>179</v>
      </c>
      <c r="P512">
        <v>4</v>
      </c>
      <c r="Q512" t="s">
        <v>924</v>
      </c>
      <c r="R512">
        <v>0</v>
      </c>
      <c r="S512" t="s">
        <v>218</v>
      </c>
      <c r="U512">
        <v>0</v>
      </c>
      <c r="V512" t="s">
        <v>24</v>
      </c>
      <c r="W512" t="s">
        <v>216</v>
      </c>
    </row>
    <row r="513" spans="1:23" x14ac:dyDescent="0.15">
      <c r="A513">
        <v>1365</v>
      </c>
      <c r="B513">
        <v>2</v>
      </c>
      <c r="C513" t="s">
        <v>922</v>
      </c>
      <c r="D513" t="s">
        <v>923</v>
      </c>
      <c r="E513">
        <v>5</v>
      </c>
      <c r="H513" t="s">
        <v>770</v>
      </c>
      <c r="I513" t="s">
        <v>135</v>
      </c>
      <c r="J513" t="s">
        <v>135</v>
      </c>
      <c r="K513" t="s">
        <v>135</v>
      </c>
      <c r="L513" t="s">
        <v>135</v>
      </c>
      <c r="M513" t="s">
        <v>135</v>
      </c>
      <c r="N513">
        <v>4</v>
      </c>
      <c r="O513" t="s">
        <v>179</v>
      </c>
      <c r="P513">
        <v>4</v>
      </c>
      <c r="Q513" t="s">
        <v>924</v>
      </c>
      <c r="R513">
        <v>0</v>
      </c>
      <c r="S513" t="s">
        <v>218</v>
      </c>
      <c r="U513">
        <v>0</v>
      </c>
      <c r="V513" t="s">
        <v>24</v>
      </c>
      <c r="W513" t="s">
        <v>216</v>
      </c>
    </row>
    <row r="514" spans="1:23" x14ac:dyDescent="0.15">
      <c r="A514">
        <v>1366</v>
      </c>
      <c r="B514">
        <v>2</v>
      </c>
      <c r="C514" t="s">
        <v>922</v>
      </c>
      <c r="D514" t="s">
        <v>923</v>
      </c>
      <c r="E514">
        <v>5</v>
      </c>
      <c r="H514" t="s">
        <v>770</v>
      </c>
      <c r="I514" t="s">
        <v>135</v>
      </c>
      <c r="J514" t="s">
        <v>135</v>
      </c>
      <c r="K514" t="s">
        <v>135</v>
      </c>
      <c r="L514" t="s">
        <v>135</v>
      </c>
      <c r="M514" t="s">
        <v>135</v>
      </c>
      <c r="N514">
        <v>4</v>
      </c>
      <c r="O514" t="s">
        <v>179</v>
      </c>
      <c r="P514">
        <v>4</v>
      </c>
      <c r="Q514" t="s">
        <v>924</v>
      </c>
      <c r="R514">
        <v>0</v>
      </c>
      <c r="S514" t="s">
        <v>218</v>
      </c>
      <c r="U514">
        <v>0</v>
      </c>
      <c r="V514" t="s">
        <v>24</v>
      </c>
      <c r="W514" t="s">
        <v>216</v>
      </c>
    </row>
    <row r="515" spans="1:23" x14ac:dyDescent="0.15">
      <c r="A515">
        <v>1367</v>
      </c>
      <c r="B515">
        <v>2</v>
      </c>
      <c r="C515" t="s">
        <v>925</v>
      </c>
      <c r="D515" t="s">
        <v>926</v>
      </c>
      <c r="E515">
        <v>5</v>
      </c>
      <c r="H515" t="s">
        <v>770</v>
      </c>
      <c r="I515" t="s">
        <v>135</v>
      </c>
      <c r="J515" t="s">
        <v>135</v>
      </c>
      <c r="K515" t="s">
        <v>135</v>
      </c>
      <c r="L515" t="s">
        <v>135</v>
      </c>
      <c r="M515" t="s">
        <v>135</v>
      </c>
      <c r="N515">
        <v>4</v>
      </c>
      <c r="O515" t="s">
        <v>179</v>
      </c>
      <c r="P515">
        <v>3</v>
      </c>
      <c r="Q515" t="s">
        <v>223</v>
      </c>
      <c r="R515">
        <v>0</v>
      </c>
      <c r="S515" t="s">
        <v>218</v>
      </c>
      <c r="U515">
        <v>0</v>
      </c>
      <c r="V515" t="s">
        <v>24</v>
      </c>
      <c r="W515" t="s">
        <v>216</v>
      </c>
    </row>
    <row r="516" spans="1:23" x14ac:dyDescent="0.15">
      <c r="A516">
        <v>1368</v>
      </c>
      <c r="B516">
        <v>2</v>
      </c>
      <c r="C516" t="s">
        <v>925</v>
      </c>
      <c r="D516" t="s">
        <v>926</v>
      </c>
      <c r="E516">
        <v>5</v>
      </c>
      <c r="H516" t="s">
        <v>770</v>
      </c>
      <c r="I516" t="s">
        <v>135</v>
      </c>
      <c r="J516" t="s">
        <v>135</v>
      </c>
      <c r="K516" t="s">
        <v>135</v>
      </c>
      <c r="L516" t="s">
        <v>135</v>
      </c>
      <c r="M516" t="s">
        <v>135</v>
      </c>
      <c r="N516">
        <v>4</v>
      </c>
      <c r="O516" t="s">
        <v>179</v>
      </c>
      <c r="P516">
        <v>3</v>
      </c>
      <c r="Q516" t="s">
        <v>223</v>
      </c>
      <c r="R516">
        <v>0</v>
      </c>
      <c r="S516" t="s">
        <v>218</v>
      </c>
      <c r="U516">
        <v>0</v>
      </c>
      <c r="V516" t="s">
        <v>24</v>
      </c>
      <c r="W516" t="s">
        <v>216</v>
      </c>
    </row>
    <row r="517" spans="1:23" x14ac:dyDescent="0.15">
      <c r="A517">
        <v>1369</v>
      </c>
      <c r="B517">
        <v>2</v>
      </c>
      <c r="C517" t="s">
        <v>927</v>
      </c>
      <c r="D517" t="s">
        <v>928</v>
      </c>
      <c r="E517">
        <v>5</v>
      </c>
      <c r="H517" t="s">
        <v>770</v>
      </c>
      <c r="I517" t="s">
        <v>135</v>
      </c>
      <c r="J517" t="s">
        <v>135</v>
      </c>
      <c r="K517" t="s">
        <v>135</v>
      </c>
      <c r="L517" t="s">
        <v>135</v>
      </c>
      <c r="M517" t="s">
        <v>135</v>
      </c>
      <c r="N517">
        <v>4</v>
      </c>
      <c r="O517" t="s">
        <v>179</v>
      </c>
      <c r="P517">
        <v>4</v>
      </c>
      <c r="Q517" t="s">
        <v>222</v>
      </c>
      <c r="R517">
        <v>0</v>
      </c>
      <c r="S517" t="s">
        <v>218</v>
      </c>
      <c r="U517">
        <v>0</v>
      </c>
      <c r="V517" t="s">
        <v>24</v>
      </c>
      <c r="W517" t="s">
        <v>216</v>
      </c>
    </row>
    <row r="518" spans="1:23" x14ac:dyDescent="0.15">
      <c r="A518">
        <v>1370</v>
      </c>
      <c r="B518">
        <v>2</v>
      </c>
      <c r="C518" t="s">
        <v>927</v>
      </c>
      <c r="D518" t="s">
        <v>928</v>
      </c>
      <c r="E518">
        <v>5</v>
      </c>
      <c r="H518" t="s">
        <v>770</v>
      </c>
      <c r="I518" t="s">
        <v>135</v>
      </c>
      <c r="J518" t="s">
        <v>135</v>
      </c>
      <c r="K518" t="s">
        <v>135</v>
      </c>
      <c r="L518" t="s">
        <v>135</v>
      </c>
      <c r="M518" t="s">
        <v>135</v>
      </c>
      <c r="N518">
        <v>4</v>
      </c>
      <c r="O518" t="s">
        <v>179</v>
      </c>
      <c r="P518">
        <v>4</v>
      </c>
      <c r="Q518" t="s">
        <v>222</v>
      </c>
      <c r="R518">
        <v>0</v>
      </c>
      <c r="S518" t="s">
        <v>218</v>
      </c>
      <c r="U518">
        <v>0</v>
      </c>
      <c r="V518" t="s">
        <v>24</v>
      </c>
      <c r="W518" t="s">
        <v>216</v>
      </c>
    </row>
    <row r="519" spans="1:23" x14ac:dyDescent="0.15">
      <c r="A519">
        <v>1371</v>
      </c>
      <c r="B519">
        <v>2</v>
      </c>
      <c r="C519" t="s">
        <v>927</v>
      </c>
      <c r="D519" t="s">
        <v>928</v>
      </c>
      <c r="E519">
        <v>5</v>
      </c>
      <c r="H519" t="s">
        <v>770</v>
      </c>
      <c r="I519" t="s">
        <v>135</v>
      </c>
      <c r="J519" t="s">
        <v>135</v>
      </c>
      <c r="K519" t="s">
        <v>135</v>
      </c>
      <c r="L519" t="s">
        <v>135</v>
      </c>
      <c r="M519" t="s">
        <v>135</v>
      </c>
      <c r="N519">
        <v>4</v>
      </c>
      <c r="O519" t="s">
        <v>179</v>
      </c>
      <c r="P519">
        <v>4</v>
      </c>
      <c r="Q519" t="s">
        <v>222</v>
      </c>
      <c r="R519">
        <v>0</v>
      </c>
      <c r="S519" t="s">
        <v>218</v>
      </c>
      <c r="U519">
        <v>0</v>
      </c>
      <c r="V519" t="s">
        <v>24</v>
      </c>
      <c r="W519" t="s">
        <v>216</v>
      </c>
    </row>
    <row r="520" spans="1:23" x14ac:dyDescent="0.15">
      <c r="A520">
        <v>1372</v>
      </c>
      <c r="B520">
        <v>2</v>
      </c>
      <c r="C520" t="s">
        <v>929</v>
      </c>
      <c r="D520" t="s">
        <v>930</v>
      </c>
      <c r="E520">
        <v>5</v>
      </c>
      <c r="F520">
        <v>0</v>
      </c>
      <c r="G520">
        <v>0</v>
      </c>
      <c r="H520" t="s">
        <v>931</v>
      </c>
      <c r="I520" t="s">
        <v>24</v>
      </c>
      <c r="J520" t="s">
        <v>24</v>
      </c>
      <c r="K520" t="s">
        <v>24</v>
      </c>
      <c r="L520" t="s">
        <v>24</v>
      </c>
      <c r="M520" t="s">
        <v>24</v>
      </c>
      <c r="N520">
        <v>4</v>
      </c>
      <c r="O520" t="s">
        <v>252</v>
      </c>
      <c r="P520">
        <v>0</v>
      </c>
      <c r="Q520" t="s">
        <v>932</v>
      </c>
      <c r="R520">
        <v>0</v>
      </c>
      <c r="S520" t="s">
        <v>24</v>
      </c>
      <c r="T520" t="s">
        <v>24</v>
      </c>
      <c r="U520">
        <v>0</v>
      </c>
      <c r="V520" t="s">
        <v>24</v>
      </c>
      <c r="W520" t="s">
        <v>24</v>
      </c>
    </row>
    <row r="521" spans="1:23" x14ac:dyDescent="0.15">
      <c r="A521">
        <v>1373</v>
      </c>
      <c r="B521">
        <v>2</v>
      </c>
      <c r="C521" t="s">
        <v>929</v>
      </c>
      <c r="D521" t="s">
        <v>930</v>
      </c>
      <c r="E521">
        <v>5</v>
      </c>
      <c r="F521">
        <v>0</v>
      </c>
      <c r="G521">
        <v>0</v>
      </c>
      <c r="H521" t="s">
        <v>931</v>
      </c>
      <c r="I521" t="s">
        <v>24</v>
      </c>
      <c r="J521" t="s">
        <v>24</v>
      </c>
      <c r="K521" t="s">
        <v>24</v>
      </c>
      <c r="L521" t="s">
        <v>24</v>
      </c>
      <c r="M521" t="s">
        <v>24</v>
      </c>
      <c r="N521">
        <v>4</v>
      </c>
      <c r="O521" t="s">
        <v>252</v>
      </c>
      <c r="P521">
        <v>0</v>
      </c>
      <c r="Q521" t="s">
        <v>932</v>
      </c>
      <c r="R521">
        <v>0</v>
      </c>
      <c r="S521" t="s">
        <v>24</v>
      </c>
      <c r="T521" t="s">
        <v>24</v>
      </c>
      <c r="U521">
        <v>0</v>
      </c>
      <c r="V521" t="s">
        <v>24</v>
      </c>
      <c r="W521" t="s">
        <v>24</v>
      </c>
    </row>
    <row r="522" spans="1:23" x14ac:dyDescent="0.15">
      <c r="A522">
        <v>1374</v>
      </c>
      <c r="B522">
        <v>2</v>
      </c>
      <c r="C522" t="s">
        <v>933</v>
      </c>
      <c r="D522" t="s">
        <v>934</v>
      </c>
      <c r="E522">
        <v>5</v>
      </c>
      <c r="H522" t="s">
        <v>770</v>
      </c>
      <c r="I522" t="s">
        <v>135</v>
      </c>
      <c r="J522" t="s">
        <v>135</v>
      </c>
      <c r="K522" t="s">
        <v>135</v>
      </c>
      <c r="L522" t="s">
        <v>135</v>
      </c>
      <c r="M522" t="s">
        <v>135</v>
      </c>
      <c r="N522">
        <v>4</v>
      </c>
      <c r="O522" t="s">
        <v>179</v>
      </c>
      <c r="P522">
        <v>3</v>
      </c>
      <c r="Q522" t="s">
        <v>935</v>
      </c>
      <c r="R522">
        <v>0</v>
      </c>
      <c r="S522" t="s">
        <v>218</v>
      </c>
      <c r="U522">
        <v>0</v>
      </c>
      <c r="V522" t="s">
        <v>24</v>
      </c>
      <c r="W522" t="s">
        <v>216</v>
      </c>
    </row>
    <row r="523" spans="1:23" x14ac:dyDescent="0.15">
      <c r="A523">
        <v>1375</v>
      </c>
      <c r="B523">
        <v>2</v>
      </c>
      <c r="C523" t="s">
        <v>933</v>
      </c>
      <c r="D523" t="s">
        <v>934</v>
      </c>
      <c r="E523">
        <v>5</v>
      </c>
      <c r="H523" t="s">
        <v>770</v>
      </c>
      <c r="I523" t="s">
        <v>135</v>
      </c>
      <c r="J523" t="s">
        <v>135</v>
      </c>
      <c r="K523" t="s">
        <v>135</v>
      </c>
      <c r="L523" t="s">
        <v>135</v>
      </c>
      <c r="M523" t="s">
        <v>135</v>
      </c>
      <c r="N523">
        <v>4</v>
      </c>
      <c r="O523" t="s">
        <v>179</v>
      </c>
      <c r="P523">
        <v>3</v>
      </c>
      <c r="Q523" t="s">
        <v>935</v>
      </c>
      <c r="R523">
        <v>0</v>
      </c>
      <c r="S523" t="s">
        <v>218</v>
      </c>
      <c r="U523">
        <v>0</v>
      </c>
      <c r="V523" t="s">
        <v>24</v>
      </c>
      <c r="W523" t="s">
        <v>216</v>
      </c>
    </row>
    <row r="524" spans="1:23" x14ac:dyDescent="0.15">
      <c r="A524">
        <v>1376</v>
      </c>
      <c r="B524">
        <v>2</v>
      </c>
      <c r="C524" t="s">
        <v>933</v>
      </c>
      <c r="D524" t="s">
        <v>934</v>
      </c>
      <c r="E524">
        <v>5</v>
      </c>
      <c r="H524" t="s">
        <v>770</v>
      </c>
      <c r="I524" t="s">
        <v>135</v>
      </c>
      <c r="J524" t="s">
        <v>135</v>
      </c>
      <c r="K524" t="s">
        <v>135</v>
      </c>
      <c r="L524" t="s">
        <v>135</v>
      </c>
      <c r="M524" t="s">
        <v>135</v>
      </c>
      <c r="N524">
        <v>4</v>
      </c>
      <c r="O524" t="s">
        <v>179</v>
      </c>
      <c r="P524">
        <v>3</v>
      </c>
      <c r="Q524" t="s">
        <v>935</v>
      </c>
      <c r="R524">
        <v>0</v>
      </c>
      <c r="S524" t="s">
        <v>218</v>
      </c>
      <c r="U524">
        <v>0</v>
      </c>
      <c r="V524" t="s">
        <v>24</v>
      </c>
      <c r="W524" t="s">
        <v>216</v>
      </c>
    </row>
    <row r="525" spans="1:23" x14ac:dyDescent="0.15">
      <c r="A525">
        <v>1377</v>
      </c>
      <c r="B525">
        <v>2</v>
      </c>
      <c r="C525" t="s">
        <v>936</v>
      </c>
      <c r="D525" t="s">
        <v>937</v>
      </c>
      <c r="E525">
        <v>5</v>
      </c>
      <c r="H525" t="s">
        <v>770</v>
      </c>
      <c r="I525" t="s">
        <v>135</v>
      </c>
      <c r="J525" t="s">
        <v>135</v>
      </c>
      <c r="K525" t="s">
        <v>135</v>
      </c>
      <c r="L525" t="s">
        <v>135</v>
      </c>
      <c r="M525" t="s">
        <v>135</v>
      </c>
      <c r="N525">
        <v>4</v>
      </c>
      <c r="O525" t="s">
        <v>179</v>
      </c>
      <c r="P525">
        <v>3</v>
      </c>
      <c r="Q525" t="s">
        <v>938</v>
      </c>
      <c r="R525">
        <v>0</v>
      </c>
      <c r="S525" t="s">
        <v>218</v>
      </c>
      <c r="U525">
        <v>0</v>
      </c>
      <c r="V525" t="s">
        <v>24</v>
      </c>
      <c r="W525" t="s">
        <v>216</v>
      </c>
    </row>
    <row r="526" spans="1:23" x14ac:dyDescent="0.15">
      <c r="A526">
        <v>1378</v>
      </c>
      <c r="B526">
        <v>2</v>
      </c>
      <c r="C526" t="s">
        <v>936</v>
      </c>
      <c r="D526" t="s">
        <v>937</v>
      </c>
      <c r="E526">
        <v>5</v>
      </c>
      <c r="H526" t="s">
        <v>770</v>
      </c>
      <c r="I526" t="s">
        <v>135</v>
      </c>
      <c r="J526" t="s">
        <v>135</v>
      </c>
      <c r="K526" t="s">
        <v>135</v>
      </c>
      <c r="L526" t="s">
        <v>135</v>
      </c>
      <c r="M526" t="s">
        <v>135</v>
      </c>
      <c r="N526">
        <v>4</v>
      </c>
      <c r="O526" t="s">
        <v>179</v>
      </c>
      <c r="P526">
        <v>3</v>
      </c>
      <c r="Q526" t="s">
        <v>938</v>
      </c>
      <c r="R526">
        <v>0</v>
      </c>
      <c r="S526" t="s">
        <v>218</v>
      </c>
      <c r="U526">
        <v>0</v>
      </c>
      <c r="V526" t="s">
        <v>24</v>
      </c>
      <c r="W526" t="s">
        <v>216</v>
      </c>
    </row>
    <row r="527" spans="1:23" x14ac:dyDescent="0.15">
      <c r="A527">
        <v>1379</v>
      </c>
      <c r="B527">
        <v>2</v>
      </c>
      <c r="C527" t="s">
        <v>939</v>
      </c>
      <c r="D527" t="s">
        <v>940</v>
      </c>
      <c r="E527">
        <v>5</v>
      </c>
      <c r="H527" t="s">
        <v>770</v>
      </c>
      <c r="I527" t="s">
        <v>135</v>
      </c>
      <c r="J527" t="s">
        <v>135</v>
      </c>
      <c r="K527" t="s">
        <v>135</v>
      </c>
      <c r="L527" t="s">
        <v>135</v>
      </c>
      <c r="M527" t="s">
        <v>135</v>
      </c>
      <c r="N527">
        <v>4</v>
      </c>
      <c r="O527" t="s">
        <v>179</v>
      </c>
      <c r="P527">
        <v>3</v>
      </c>
      <c r="Q527" t="s">
        <v>941</v>
      </c>
      <c r="R527">
        <v>0</v>
      </c>
      <c r="S527" t="s">
        <v>218</v>
      </c>
      <c r="U527">
        <v>0</v>
      </c>
      <c r="V527" t="s">
        <v>24</v>
      </c>
      <c r="W527" t="s">
        <v>216</v>
      </c>
    </row>
    <row r="528" spans="1:23" x14ac:dyDescent="0.15">
      <c r="A528">
        <v>1380</v>
      </c>
      <c r="B528">
        <v>2</v>
      </c>
      <c r="C528" t="s">
        <v>942</v>
      </c>
      <c r="D528" t="s">
        <v>943</v>
      </c>
      <c r="E528">
        <v>5</v>
      </c>
      <c r="H528" t="s">
        <v>770</v>
      </c>
      <c r="I528" t="s">
        <v>135</v>
      </c>
      <c r="J528" t="s">
        <v>135</v>
      </c>
      <c r="K528" t="s">
        <v>135</v>
      </c>
      <c r="L528" t="s">
        <v>135</v>
      </c>
      <c r="M528" t="s">
        <v>135</v>
      </c>
      <c r="N528">
        <v>4</v>
      </c>
      <c r="O528" t="s">
        <v>179</v>
      </c>
      <c r="P528">
        <v>3</v>
      </c>
      <c r="Q528" t="s">
        <v>944</v>
      </c>
      <c r="R528">
        <v>0</v>
      </c>
      <c r="S528" t="s">
        <v>218</v>
      </c>
      <c r="U528">
        <v>0</v>
      </c>
      <c r="V528" t="s">
        <v>24</v>
      </c>
      <c r="W528" t="s">
        <v>216</v>
      </c>
    </row>
    <row r="529" spans="1:23" x14ac:dyDescent="0.15">
      <c r="A529">
        <v>1381</v>
      </c>
      <c r="B529">
        <v>1</v>
      </c>
      <c r="C529" t="s">
        <v>945</v>
      </c>
      <c r="D529" t="s">
        <v>946</v>
      </c>
      <c r="E529">
        <v>5</v>
      </c>
      <c r="H529" t="s">
        <v>770</v>
      </c>
      <c r="I529" t="s">
        <v>135</v>
      </c>
      <c r="J529" t="s">
        <v>135</v>
      </c>
      <c r="K529" t="s">
        <v>135</v>
      </c>
      <c r="L529" t="s">
        <v>135</v>
      </c>
      <c r="M529" t="s">
        <v>135</v>
      </c>
      <c r="N529">
        <v>4</v>
      </c>
      <c r="O529" t="s">
        <v>177</v>
      </c>
      <c r="P529">
        <v>2</v>
      </c>
      <c r="Q529" t="s">
        <v>947</v>
      </c>
      <c r="R529">
        <v>0</v>
      </c>
      <c r="S529" t="s">
        <v>218</v>
      </c>
      <c r="U529">
        <v>0</v>
      </c>
      <c r="V529" t="s">
        <v>24</v>
      </c>
      <c r="W529" t="s">
        <v>216</v>
      </c>
    </row>
    <row r="530" spans="1:23" x14ac:dyDescent="0.15">
      <c r="A530">
        <v>1382</v>
      </c>
      <c r="B530">
        <v>1</v>
      </c>
      <c r="C530" t="s">
        <v>945</v>
      </c>
      <c r="D530" t="s">
        <v>946</v>
      </c>
      <c r="E530">
        <v>5</v>
      </c>
      <c r="H530" t="s">
        <v>770</v>
      </c>
      <c r="I530" t="s">
        <v>135</v>
      </c>
      <c r="J530" t="s">
        <v>135</v>
      </c>
      <c r="K530" t="s">
        <v>135</v>
      </c>
      <c r="L530" t="s">
        <v>135</v>
      </c>
      <c r="M530" t="s">
        <v>135</v>
      </c>
      <c r="N530">
        <v>4</v>
      </c>
      <c r="O530" t="s">
        <v>177</v>
      </c>
      <c r="P530">
        <v>2</v>
      </c>
      <c r="Q530" t="s">
        <v>947</v>
      </c>
      <c r="R530">
        <v>0</v>
      </c>
      <c r="S530" t="s">
        <v>218</v>
      </c>
      <c r="U530">
        <v>0</v>
      </c>
      <c r="V530" t="s">
        <v>24</v>
      </c>
      <c r="W530" t="s">
        <v>216</v>
      </c>
    </row>
    <row r="531" spans="1:23" x14ac:dyDescent="0.15">
      <c r="A531">
        <v>1383</v>
      </c>
      <c r="B531">
        <v>1</v>
      </c>
      <c r="C531" t="s">
        <v>948</v>
      </c>
      <c r="D531" t="s">
        <v>949</v>
      </c>
      <c r="E531">
        <v>5</v>
      </c>
      <c r="H531" t="s">
        <v>770</v>
      </c>
      <c r="I531" t="s">
        <v>135</v>
      </c>
      <c r="J531" t="s">
        <v>135</v>
      </c>
      <c r="K531" t="s">
        <v>135</v>
      </c>
      <c r="L531" t="s">
        <v>135</v>
      </c>
      <c r="M531" t="s">
        <v>135</v>
      </c>
      <c r="N531">
        <v>4</v>
      </c>
      <c r="O531" t="s">
        <v>177</v>
      </c>
      <c r="P531">
        <v>1</v>
      </c>
      <c r="Q531" t="s">
        <v>950</v>
      </c>
      <c r="R531">
        <v>0</v>
      </c>
      <c r="S531" t="s">
        <v>218</v>
      </c>
      <c r="U531">
        <v>0</v>
      </c>
      <c r="V531" t="s">
        <v>24</v>
      </c>
      <c r="W531" t="s">
        <v>216</v>
      </c>
    </row>
    <row r="532" spans="1:23" x14ac:dyDescent="0.15">
      <c r="A532">
        <v>1384</v>
      </c>
      <c r="B532">
        <v>1</v>
      </c>
      <c r="C532" t="s">
        <v>948</v>
      </c>
      <c r="D532" t="s">
        <v>949</v>
      </c>
      <c r="E532">
        <v>5</v>
      </c>
      <c r="H532" t="s">
        <v>770</v>
      </c>
      <c r="I532" t="s">
        <v>135</v>
      </c>
      <c r="J532" t="s">
        <v>135</v>
      </c>
      <c r="K532" t="s">
        <v>135</v>
      </c>
      <c r="L532" t="s">
        <v>135</v>
      </c>
      <c r="M532" t="s">
        <v>135</v>
      </c>
      <c r="N532">
        <v>4</v>
      </c>
      <c r="O532" t="s">
        <v>177</v>
      </c>
      <c r="P532">
        <v>1</v>
      </c>
      <c r="Q532" t="s">
        <v>950</v>
      </c>
      <c r="R532">
        <v>0</v>
      </c>
      <c r="S532" t="s">
        <v>218</v>
      </c>
      <c r="U532">
        <v>0</v>
      </c>
      <c r="V532" t="s">
        <v>24</v>
      </c>
      <c r="W532" t="s">
        <v>216</v>
      </c>
    </row>
    <row r="533" spans="1:23" x14ac:dyDescent="0.15">
      <c r="A533">
        <v>1385</v>
      </c>
      <c r="B533">
        <v>1</v>
      </c>
      <c r="C533" t="s">
        <v>951</v>
      </c>
      <c r="D533" t="s">
        <v>952</v>
      </c>
      <c r="E533">
        <v>5</v>
      </c>
      <c r="H533" t="s">
        <v>770</v>
      </c>
      <c r="I533" t="s">
        <v>135</v>
      </c>
      <c r="J533" t="s">
        <v>135</v>
      </c>
      <c r="K533" t="s">
        <v>135</v>
      </c>
      <c r="L533" t="s">
        <v>135</v>
      </c>
      <c r="M533" t="s">
        <v>135</v>
      </c>
      <c r="N533">
        <v>4</v>
      </c>
      <c r="O533" t="s">
        <v>177</v>
      </c>
      <c r="P533">
        <v>1</v>
      </c>
      <c r="Q533" t="s">
        <v>953</v>
      </c>
      <c r="R533">
        <v>0</v>
      </c>
      <c r="S533" t="s">
        <v>218</v>
      </c>
      <c r="U533">
        <v>0</v>
      </c>
      <c r="V533" t="s">
        <v>24</v>
      </c>
      <c r="W533" t="s">
        <v>216</v>
      </c>
    </row>
    <row r="534" spans="1:23" x14ac:dyDescent="0.15">
      <c r="A534">
        <v>1386</v>
      </c>
      <c r="B534">
        <v>1</v>
      </c>
      <c r="C534" t="s">
        <v>951</v>
      </c>
      <c r="D534" t="s">
        <v>952</v>
      </c>
      <c r="E534">
        <v>5</v>
      </c>
      <c r="H534" t="s">
        <v>770</v>
      </c>
      <c r="I534" t="s">
        <v>135</v>
      </c>
      <c r="J534" t="s">
        <v>135</v>
      </c>
      <c r="K534" t="s">
        <v>135</v>
      </c>
      <c r="L534" t="s">
        <v>135</v>
      </c>
      <c r="M534" t="s">
        <v>135</v>
      </c>
      <c r="N534">
        <v>4</v>
      </c>
      <c r="O534" t="s">
        <v>177</v>
      </c>
      <c r="P534">
        <v>1</v>
      </c>
      <c r="Q534" t="s">
        <v>953</v>
      </c>
      <c r="R534">
        <v>0</v>
      </c>
      <c r="S534" t="s">
        <v>218</v>
      </c>
      <c r="U534">
        <v>0</v>
      </c>
      <c r="V534" t="s">
        <v>24</v>
      </c>
      <c r="W534" t="s">
        <v>216</v>
      </c>
    </row>
    <row r="535" spans="1:23" x14ac:dyDescent="0.15">
      <c r="A535">
        <v>1387</v>
      </c>
      <c r="B535">
        <v>1</v>
      </c>
      <c r="C535" t="s">
        <v>954</v>
      </c>
      <c r="D535" t="s">
        <v>955</v>
      </c>
      <c r="E535">
        <v>5</v>
      </c>
      <c r="H535" t="s">
        <v>770</v>
      </c>
      <c r="I535" t="s">
        <v>135</v>
      </c>
      <c r="J535" t="s">
        <v>135</v>
      </c>
      <c r="K535" t="s">
        <v>135</v>
      </c>
      <c r="L535" t="s">
        <v>135</v>
      </c>
      <c r="M535" t="s">
        <v>135</v>
      </c>
      <c r="N535">
        <v>4</v>
      </c>
      <c r="O535" t="s">
        <v>177</v>
      </c>
      <c r="P535">
        <v>2</v>
      </c>
      <c r="Q535" t="s">
        <v>956</v>
      </c>
      <c r="R535">
        <v>0</v>
      </c>
      <c r="S535" t="s">
        <v>218</v>
      </c>
      <c r="U535">
        <v>0</v>
      </c>
      <c r="V535" t="s">
        <v>24</v>
      </c>
      <c r="W535" t="s">
        <v>216</v>
      </c>
    </row>
    <row r="536" spans="1:23" x14ac:dyDescent="0.15">
      <c r="A536">
        <v>1388</v>
      </c>
      <c r="B536">
        <v>1</v>
      </c>
      <c r="C536" t="s">
        <v>954</v>
      </c>
      <c r="D536" t="s">
        <v>955</v>
      </c>
      <c r="E536">
        <v>5</v>
      </c>
      <c r="H536" t="s">
        <v>770</v>
      </c>
      <c r="I536" t="s">
        <v>135</v>
      </c>
      <c r="J536" t="s">
        <v>135</v>
      </c>
      <c r="K536" t="s">
        <v>135</v>
      </c>
      <c r="L536" t="s">
        <v>135</v>
      </c>
      <c r="M536" t="s">
        <v>135</v>
      </c>
      <c r="N536">
        <v>4</v>
      </c>
      <c r="O536" t="s">
        <v>177</v>
      </c>
      <c r="P536">
        <v>2</v>
      </c>
      <c r="Q536" t="s">
        <v>956</v>
      </c>
      <c r="R536">
        <v>0</v>
      </c>
      <c r="S536" t="s">
        <v>218</v>
      </c>
      <c r="U536">
        <v>0</v>
      </c>
      <c r="V536" t="s">
        <v>24</v>
      </c>
      <c r="W536" t="s">
        <v>216</v>
      </c>
    </row>
    <row r="537" spans="1:23" x14ac:dyDescent="0.15">
      <c r="A537">
        <v>1389</v>
      </c>
      <c r="B537">
        <v>1</v>
      </c>
      <c r="C537" t="s">
        <v>957</v>
      </c>
      <c r="D537" t="s">
        <v>958</v>
      </c>
      <c r="E537">
        <v>5</v>
      </c>
      <c r="H537" t="s">
        <v>770</v>
      </c>
      <c r="I537" t="s">
        <v>135</v>
      </c>
      <c r="J537" t="s">
        <v>135</v>
      </c>
      <c r="K537" t="s">
        <v>135</v>
      </c>
      <c r="L537" t="s">
        <v>135</v>
      </c>
      <c r="M537" t="s">
        <v>135</v>
      </c>
      <c r="N537">
        <v>4</v>
      </c>
      <c r="O537" t="s">
        <v>177</v>
      </c>
      <c r="P537">
        <v>1</v>
      </c>
      <c r="Q537" t="s">
        <v>959</v>
      </c>
      <c r="R537">
        <v>0</v>
      </c>
      <c r="S537" t="s">
        <v>218</v>
      </c>
      <c r="U537">
        <v>0</v>
      </c>
      <c r="V537" t="s">
        <v>24</v>
      </c>
      <c r="W537" t="s">
        <v>216</v>
      </c>
    </row>
    <row r="538" spans="1:23" x14ac:dyDescent="0.15">
      <c r="A538">
        <v>1390</v>
      </c>
      <c r="B538">
        <v>1</v>
      </c>
      <c r="C538" t="s">
        <v>957</v>
      </c>
      <c r="D538" t="s">
        <v>958</v>
      </c>
      <c r="E538">
        <v>5</v>
      </c>
      <c r="H538" t="s">
        <v>770</v>
      </c>
      <c r="I538" t="s">
        <v>135</v>
      </c>
      <c r="J538" t="s">
        <v>135</v>
      </c>
      <c r="K538" t="s">
        <v>135</v>
      </c>
      <c r="L538" t="s">
        <v>135</v>
      </c>
      <c r="M538" t="s">
        <v>135</v>
      </c>
      <c r="N538">
        <v>4</v>
      </c>
      <c r="O538" t="s">
        <v>177</v>
      </c>
      <c r="P538">
        <v>1</v>
      </c>
      <c r="Q538" t="s">
        <v>959</v>
      </c>
      <c r="R538">
        <v>0</v>
      </c>
      <c r="S538" t="s">
        <v>218</v>
      </c>
      <c r="U538">
        <v>0</v>
      </c>
      <c r="V538" t="s">
        <v>24</v>
      </c>
      <c r="W538" t="s">
        <v>216</v>
      </c>
    </row>
    <row r="539" spans="1:23" x14ac:dyDescent="0.15">
      <c r="A539">
        <v>1391</v>
      </c>
      <c r="B539">
        <v>1</v>
      </c>
      <c r="C539" t="s">
        <v>957</v>
      </c>
      <c r="D539" t="s">
        <v>958</v>
      </c>
      <c r="E539">
        <v>5</v>
      </c>
      <c r="H539" t="s">
        <v>770</v>
      </c>
      <c r="I539" t="s">
        <v>135</v>
      </c>
      <c r="J539" t="s">
        <v>135</v>
      </c>
      <c r="K539" t="s">
        <v>135</v>
      </c>
      <c r="L539" t="s">
        <v>135</v>
      </c>
      <c r="M539" t="s">
        <v>135</v>
      </c>
      <c r="N539">
        <v>4</v>
      </c>
      <c r="O539" t="s">
        <v>177</v>
      </c>
      <c r="P539">
        <v>1</v>
      </c>
      <c r="Q539" t="s">
        <v>959</v>
      </c>
      <c r="R539">
        <v>0</v>
      </c>
      <c r="S539" t="s">
        <v>218</v>
      </c>
      <c r="U539">
        <v>0</v>
      </c>
      <c r="V539" t="s">
        <v>24</v>
      </c>
      <c r="W539" t="s">
        <v>216</v>
      </c>
    </row>
    <row r="540" spans="1:23" x14ac:dyDescent="0.15">
      <c r="A540">
        <v>1392</v>
      </c>
      <c r="B540">
        <v>1</v>
      </c>
      <c r="C540" t="s">
        <v>960</v>
      </c>
      <c r="D540" t="s">
        <v>961</v>
      </c>
      <c r="E540">
        <v>5</v>
      </c>
      <c r="H540" t="s">
        <v>770</v>
      </c>
      <c r="I540" t="s">
        <v>135</v>
      </c>
      <c r="J540" t="s">
        <v>135</v>
      </c>
      <c r="K540" t="s">
        <v>135</v>
      </c>
      <c r="L540" t="s">
        <v>135</v>
      </c>
      <c r="M540" t="s">
        <v>135</v>
      </c>
      <c r="N540">
        <v>4</v>
      </c>
      <c r="O540" t="s">
        <v>177</v>
      </c>
      <c r="P540">
        <v>2</v>
      </c>
      <c r="Q540" t="s">
        <v>962</v>
      </c>
      <c r="R540">
        <v>0</v>
      </c>
      <c r="S540" t="s">
        <v>218</v>
      </c>
      <c r="U540">
        <v>0</v>
      </c>
      <c r="V540" t="s">
        <v>24</v>
      </c>
      <c r="W540" t="s">
        <v>216</v>
      </c>
    </row>
    <row r="541" spans="1:23" x14ac:dyDescent="0.15">
      <c r="A541">
        <v>1393</v>
      </c>
      <c r="B541">
        <v>1</v>
      </c>
      <c r="C541" t="s">
        <v>960</v>
      </c>
      <c r="D541" t="s">
        <v>961</v>
      </c>
      <c r="E541">
        <v>5</v>
      </c>
      <c r="H541" t="s">
        <v>770</v>
      </c>
      <c r="I541" t="s">
        <v>135</v>
      </c>
      <c r="J541" t="s">
        <v>135</v>
      </c>
      <c r="K541" t="s">
        <v>135</v>
      </c>
      <c r="L541" t="s">
        <v>135</v>
      </c>
      <c r="M541" t="s">
        <v>135</v>
      </c>
      <c r="N541">
        <v>4</v>
      </c>
      <c r="O541" t="s">
        <v>177</v>
      </c>
      <c r="P541">
        <v>2</v>
      </c>
      <c r="Q541" t="s">
        <v>962</v>
      </c>
      <c r="R541">
        <v>0</v>
      </c>
      <c r="S541" t="s">
        <v>218</v>
      </c>
      <c r="U541">
        <v>0</v>
      </c>
      <c r="V541" t="s">
        <v>24</v>
      </c>
      <c r="W541" t="s">
        <v>216</v>
      </c>
    </row>
    <row r="542" spans="1:23" x14ac:dyDescent="0.15">
      <c r="A542">
        <v>1394</v>
      </c>
      <c r="B542">
        <v>1</v>
      </c>
      <c r="C542" t="s">
        <v>963</v>
      </c>
      <c r="D542" t="s">
        <v>964</v>
      </c>
      <c r="E542">
        <v>5</v>
      </c>
      <c r="H542" t="s">
        <v>770</v>
      </c>
      <c r="I542" t="s">
        <v>135</v>
      </c>
      <c r="J542" t="s">
        <v>135</v>
      </c>
      <c r="K542" t="s">
        <v>135</v>
      </c>
      <c r="L542" t="s">
        <v>135</v>
      </c>
      <c r="M542" t="s">
        <v>135</v>
      </c>
      <c r="N542">
        <v>4</v>
      </c>
      <c r="O542" t="s">
        <v>177</v>
      </c>
      <c r="P542">
        <v>2</v>
      </c>
      <c r="Q542" t="s">
        <v>965</v>
      </c>
      <c r="R542">
        <v>0</v>
      </c>
      <c r="S542" t="s">
        <v>218</v>
      </c>
      <c r="U542">
        <v>0</v>
      </c>
      <c r="V542" t="s">
        <v>24</v>
      </c>
      <c r="W542" t="s">
        <v>216</v>
      </c>
    </row>
    <row r="543" spans="1:23" x14ac:dyDescent="0.15">
      <c r="A543">
        <v>1395</v>
      </c>
      <c r="B543">
        <v>1</v>
      </c>
      <c r="C543" t="s">
        <v>963</v>
      </c>
      <c r="D543" t="s">
        <v>964</v>
      </c>
      <c r="E543">
        <v>5</v>
      </c>
      <c r="H543" t="s">
        <v>770</v>
      </c>
      <c r="I543" t="s">
        <v>135</v>
      </c>
      <c r="J543" t="s">
        <v>135</v>
      </c>
      <c r="K543" t="s">
        <v>135</v>
      </c>
      <c r="L543" t="s">
        <v>135</v>
      </c>
      <c r="M543" t="s">
        <v>135</v>
      </c>
      <c r="N543">
        <v>4</v>
      </c>
      <c r="O543" t="s">
        <v>177</v>
      </c>
      <c r="P543">
        <v>2</v>
      </c>
      <c r="Q543" t="s">
        <v>965</v>
      </c>
      <c r="R543">
        <v>0</v>
      </c>
      <c r="S543" t="s">
        <v>218</v>
      </c>
      <c r="U543">
        <v>0</v>
      </c>
      <c r="V543" t="s">
        <v>24</v>
      </c>
      <c r="W543" t="s">
        <v>216</v>
      </c>
    </row>
    <row r="544" spans="1:23" x14ac:dyDescent="0.15">
      <c r="A544">
        <v>1396</v>
      </c>
      <c r="B544">
        <v>1</v>
      </c>
      <c r="C544" t="s">
        <v>963</v>
      </c>
      <c r="D544" t="s">
        <v>964</v>
      </c>
      <c r="E544">
        <v>5</v>
      </c>
      <c r="H544" t="s">
        <v>770</v>
      </c>
      <c r="I544" t="s">
        <v>135</v>
      </c>
      <c r="J544" t="s">
        <v>135</v>
      </c>
      <c r="K544" t="s">
        <v>135</v>
      </c>
      <c r="L544" t="s">
        <v>135</v>
      </c>
      <c r="M544" t="s">
        <v>135</v>
      </c>
      <c r="N544">
        <v>4</v>
      </c>
      <c r="O544" t="s">
        <v>177</v>
      </c>
      <c r="P544">
        <v>2</v>
      </c>
      <c r="Q544" t="s">
        <v>965</v>
      </c>
      <c r="R544">
        <v>0</v>
      </c>
      <c r="S544" t="s">
        <v>218</v>
      </c>
      <c r="U544">
        <v>0</v>
      </c>
      <c r="V544" t="s">
        <v>24</v>
      </c>
      <c r="W544" t="s">
        <v>216</v>
      </c>
    </row>
    <row r="545" spans="1:23" x14ac:dyDescent="0.15">
      <c r="A545">
        <v>1397</v>
      </c>
      <c r="B545">
        <v>1</v>
      </c>
      <c r="C545" t="s">
        <v>963</v>
      </c>
      <c r="D545" t="s">
        <v>964</v>
      </c>
      <c r="E545">
        <v>5</v>
      </c>
      <c r="H545" t="s">
        <v>770</v>
      </c>
      <c r="I545" t="s">
        <v>135</v>
      </c>
      <c r="J545" t="s">
        <v>135</v>
      </c>
      <c r="K545" t="s">
        <v>135</v>
      </c>
      <c r="L545" t="s">
        <v>135</v>
      </c>
      <c r="M545" t="s">
        <v>135</v>
      </c>
      <c r="N545">
        <v>4</v>
      </c>
      <c r="O545" t="s">
        <v>177</v>
      </c>
      <c r="P545">
        <v>2</v>
      </c>
      <c r="Q545" t="s">
        <v>965</v>
      </c>
      <c r="R545">
        <v>0</v>
      </c>
      <c r="S545" t="s">
        <v>218</v>
      </c>
      <c r="U545">
        <v>0</v>
      </c>
      <c r="V545" t="s">
        <v>24</v>
      </c>
      <c r="W545" t="s">
        <v>216</v>
      </c>
    </row>
    <row r="546" spans="1:23" x14ac:dyDescent="0.15">
      <c r="A546">
        <v>1398</v>
      </c>
      <c r="B546">
        <v>1</v>
      </c>
      <c r="C546" t="s">
        <v>966</v>
      </c>
      <c r="D546" t="s">
        <v>967</v>
      </c>
      <c r="E546">
        <v>5</v>
      </c>
      <c r="H546" t="s">
        <v>770</v>
      </c>
      <c r="I546" t="s">
        <v>135</v>
      </c>
      <c r="J546" t="s">
        <v>135</v>
      </c>
      <c r="K546" t="s">
        <v>135</v>
      </c>
      <c r="L546" t="s">
        <v>135</v>
      </c>
      <c r="M546" t="s">
        <v>135</v>
      </c>
      <c r="N546">
        <v>4</v>
      </c>
      <c r="O546" t="s">
        <v>177</v>
      </c>
      <c r="P546">
        <v>2</v>
      </c>
      <c r="Q546" t="s">
        <v>968</v>
      </c>
      <c r="R546">
        <v>0</v>
      </c>
      <c r="S546" t="s">
        <v>218</v>
      </c>
      <c r="U546">
        <v>0</v>
      </c>
      <c r="V546" t="s">
        <v>24</v>
      </c>
      <c r="W546" t="s">
        <v>216</v>
      </c>
    </row>
    <row r="547" spans="1:23" x14ac:dyDescent="0.15">
      <c r="A547">
        <v>1399</v>
      </c>
      <c r="B547">
        <v>1</v>
      </c>
      <c r="C547" t="s">
        <v>966</v>
      </c>
      <c r="D547" t="s">
        <v>967</v>
      </c>
      <c r="E547">
        <v>5</v>
      </c>
      <c r="H547" t="s">
        <v>770</v>
      </c>
      <c r="I547" t="s">
        <v>135</v>
      </c>
      <c r="J547" t="s">
        <v>135</v>
      </c>
      <c r="K547" t="s">
        <v>135</v>
      </c>
      <c r="L547" t="s">
        <v>135</v>
      </c>
      <c r="M547" t="s">
        <v>135</v>
      </c>
      <c r="N547">
        <v>4</v>
      </c>
      <c r="O547" t="s">
        <v>177</v>
      </c>
      <c r="P547">
        <v>2</v>
      </c>
      <c r="Q547" t="s">
        <v>968</v>
      </c>
      <c r="R547">
        <v>0</v>
      </c>
      <c r="S547" t="s">
        <v>218</v>
      </c>
      <c r="U547">
        <v>0</v>
      </c>
      <c r="V547" t="s">
        <v>24</v>
      </c>
      <c r="W547" t="s">
        <v>216</v>
      </c>
    </row>
    <row r="548" spans="1:23" x14ac:dyDescent="0.15">
      <c r="A548">
        <v>1400</v>
      </c>
      <c r="B548">
        <v>1</v>
      </c>
      <c r="C548" t="s">
        <v>969</v>
      </c>
      <c r="D548" t="s">
        <v>970</v>
      </c>
      <c r="E548">
        <v>5</v>
      </c>
      <c r="H548" t="s">
        <v>770</v>
      </c>
      <c r="I548" t="s">
        <v>135</v>
      </c>
      <c r="J548" t="s">
        <v>135</v>
      </c>
      <c r="K548" t="s">
        <v>135</v>
      </c>
      <c r="L548" t="s">
        <v>135</v>
      </c>
      <c r="M548" t="s">
        <v>135</v>
      </c>
      <c r="N548">
        <v>4</v>
      </c>
      <c r="O548" t="s">
        <v>177</v>
      </c>
      <c r="P548">
        <v>2</v>
      </c>
      <c r="Q548" t="s">
        <v>971</v>
      </c>
      <c r="R548">
        <v>0</v>
      </c>
      <c r="S548" t="s">
        <v>218</v>
      </c>
      <c r="U548">
        <v>0</v>
      </c>
      <c r="V548" t="s">
        <v>24</v>
      </c>
      <c r="W548" t="s">
        <v>216</v>
      </c>
    </row>
    <row r="549" spans="1:23" x14ac:dyDescent="0.15">
      <c r="A549">
        <v>1401</v>
      </c>
      <c r="B549">
        <v>1</v>
      </c>
      <c r="C549" t="s">
        <v>969</v>
      </c>
      <c r="D549" t="s">
        <v>970</v>
      </c>
      <c r="E549">
        <v>5</v>
      </c>
      <c r="H549" t="s">
        <v>770</v>
      </c>
      <c r="I549" t="s">
        <v>135</v>
      </c>
      <c r="J549" t="s">
        <v>135</v>
      </c>
      <c r="K549" t="s">
        <v>135</v>
      </c>
      <c r="L549" t="s">
        <v>135</v>
      </c>
      <c r="M549" t="s">
        <v>135</v>
      </c>
      <c r="N549">
        <v>4</v>
      </c>
      <c r="O549" t="s">
        <v>177</v>
      </c>
      <c r="P549">
        <v>2</v>
      </c>
      <c r="Q549" t="s">
        <v>971</v>
      </c>
      <c r="R549">
        <v>0</v>
      </c>
      <c r="S549" t="s">
        <v>218</v>
      </c>
      <c r="U549">
        <v>0</v>
      </c>
      <c r="V549" t="s">
        <v>24</v>
      </c>
      <c r="W549" t="s">
        <v>216</v>
      </c>
    </row>
    <row r="550" spans="1:23" x14ac:dyDescent="0.15">
      <c r="A550">
        <v>1402</v>
      </c>
      <c r="B550">
        <v>1</v>
      </c>
      <c r="C550" t="s">
        <v>969</v>
      </c>
      <c r="D550" t="s">
        <v>970</v>
      </c>
      <c r="E550">
        <v>5</v>
      </c>
      <c r="H550" t="s">
        <v>770</v>
      </c>
      <c r="I550" t="s">
        <v>135</v>
      </c>
      <c r="J550" t="s">
        <v>135</v>
      </c>
      <c r="K550" t="s">
        <v>135</v>
      </c>
      <c r="L550" t="s">
        <v>135</v>
      </c>
      <c r="M550" t="s">
        <v>135</v>
      </c>
      <c r="N550">
        <v>4</v>
      </c>
      <c r="O550" t="s">
        <v>177</v>
      </c>
      <c r="P550">
        <v>2</v>
      </c>
      <c r="Q550" t="s">
        <v>971</v>
      </c>
      <c r="R550">
        <v>0</v>
      </c>
      <c r="S550" t="s">
        <v>218</v>
      </c>
      <c r="U550">
        <v>0</v>
      </c>
      <c r="V550" t="s">
        <v>24</v>
      </c>
      <c r="W550" t="s">
        <v>216</v>
      </c>
    </row>
    <row r="551" spans="1:23" x14ac:dyDescent="0.15">
      <c r="A551">
        <v>1403</v>
      </c>
      <c r="B551">
        <v>1</v>
      </c>
      <c r="C551" t="s">
        <v>972</v>
      </c>
      <c r="D551" t="s">
        <v>973</v>
      </c>
      <c r="E551">
        <v>5</v>
      </c>
      <c r="H551" t="s">
        <v>770</v>
      </c>
      <c r="I551" t="s">
        <v>135</v>
      </c>
      <c r="J551" t="s">
        <v>135</v>
      </c>
      <c r="K551" t="s">
        <v>135</v>
      </c>
      <c r="L551" t="s">
        <v>135</v>
      </c>
      <c r="M551" t="s">
        <v>135</v>
      </c>
      <c r="N551">
        <v>4</v>
      </c>
      <c r="O551" t="s">
        <v>177</v>
      </c>
      <c r="P551">
        <v>3</v>
      </c>
      <c r="Q551" t="s">
        <v>974</v>
      </c>
      <c r="R551">
        <v>0</v>
      </c>
      <c r="S551" t="s">
        <v>218</v>
      </c>
      <c r="U551">
        <v>0</v>
      </c>
      <c r="V551" t="s">
        <v>24</v>
      </c>
      <c r="W551" t="s">
        <v>216</v>
      </c>
    </row>
    <row r="552" spans="1:23" x14ac:dyDescent="0.15">
      <c r="A552">
        <v>1404</v>
      </c>
      <c r="B552">
        <v>1</v>
      </c>
      <c r="C552" t="s">
        <v>972</v>
      </c>
      <c r="D552" t="s">
        <v>973</v>
      </c>
      <c r="E552">
        <v>5</v>
      </c>
      <c r="H552" t="s">
        <v>770</v>
      </c>
      <c r="I552" t="s">
        <v>135</v>
      </c>
      <c r="J552" t="s">
        <v>135</v>
      </c>
      <c r="K552" t="s">
        <v>135</v>
      </c>
      <c r="L552" t="s">
        <v>135</v>
      </c>
      <c r="M552" t="s">
        <v>135</v>
      </c>
      <c r="N552">
        <v>4</v>
      </c>
      <c r="O552" t="s">
        <v>177</v>
      </c>
      <c r="P552">
        <v>3</v>
      </c>
      <c r="Q552" t="s">
        <v>974</v>
      </c>
      <c r="R552">
        <v>0</v>
      </c>
      <c r="S552" t="s">
        <v>218</v>
      </c>
      <c r="U552">
        <v>0</v>
      </c>
      <c r="V552" t="s">
        <v>24</v>
      </c>
      <c r="W552" t="s">
        <v>216</v>
      </c>
    </row>
    <row r="553" spans="1:23" x14ac:dyDescent="0.15">
      <c r="A553">
        <v>1405</v>
      </c>
      <c r="B553">
        <v>1</v>
      </c>
      <c r="C553" t="s">
        <v>972</v>
      </c>
      <c r="D553" t="s">
        <v>973</v>
      </c>
      <c r="E553">
        <v>5</v>
      </c>
      <c r="H553" t="s">
        <v>770</v>
      </c>
      <c r="I553" t="s">
        <v>135</v>
      </c>
      <c r="J553" t="s">
        <v>135</v>
      </c>
      <c r="K553" t="s">
        <v>135</v>
      </c>
      <c r="L553" t="s">
        <v>135</v>
      </c>
      <c r="M553" t="s">
        <v>135</v>
      </c>
      <c r="N553">
        <v>4</v>
      </c>
      <c r="O553" t="s">
        <v>177</v>
      </c>
      <c r="P553">
        <v>3</v>
      </c>
      <c r="Q553" t="s">
        <v>974</v>
      </c>
      <c r="R553">
        <v>0</v>
      </c>
      <c r="S553" t="s">
        <v>218</v>
      </c>
      <c r="U553">
        <v>0</v>
      </c>
      <c r="V553" t="s">
        <v>24</v>
      </c>
      <c r="W553" t="s">
        <v>216</v>
      </c>
    </row>
    <row r="554" spans="1:23" x14ac:dyDescent="0.15">
      <c r="A554">
        <v>1406</v>
      </c>
      <c r="B554">
        <v>1</v>
      </c>
      <c r="C554" t="s">
        <v>972</v>
      </c>
      <c r="D554" t="s">
        <v>973</v>
      </c>
      <c r="E554">
        <v>5</v>
      </c>
      <c r="H554" t="s">
        <v>770</v>
      </c>
      <c r="I554" t="s">
        <v>135</v>
      </c>
      <c r="J554" t="s">
        <v>135</v>
      </c>
      <c r="K554" t="s">
        <v>135</v>
      </c>
      <c r="L554" t="s">
        <v>135</v>
      </c>
      <c r="M554" t="s">
        <v>135</v>
      </c>
      <c r="N554">
        <v>4</v>
      </c>
      <c r="O554" t="s">
        <v>177</v>
      </c>
      <c r="P554">
        <v>3</v>
      </c>
      <c r="Q554" t="s">
        <v>974</v>
      </c>
      <c r="R554">
        <v>0</v>
      </c>
      <c r="S554" t="s">
        <v>218</v>
      </c>
      <c r="U554">
        <v>0</v>
      </c>
      <c r="V554" t="s">
        <v>24</v>
      </c>
      <c r="W554" t="s">
        <v>216</v>
      </c>
    </row>
    <row r="555" spans="1:23" x14ac:dyDescent="0.15">
      <c r="A555">
        <v>1407</v>
      </c>
      <c r="B555">
        <v>1</v>
      </c>
      <c r="C555" t="s">
        <v>975</v>
      </c>
      <c r="D555" t="s">
        <v>976</v>
      </c>
      <c r="E555">
        <v>5</v>
      </c>
      <c r="H555" t="s">
        <v>770</v>
      </c>
      <c r="I555" t="s">
        <v>135</v>
      </c>
      <c r="J555" t="s">
        <v>135</v>
      </c>
      <c r="K555" t="s">
        <v>135</v>
      </c>
      <c r="L555" t="s">
        <v>135</v>
      </c>
      <c r="M555" t="s">
        <v>135</v>
      </c>
      <c r="N555">
        <v>4</v>
      </c>
      <c r="O555" t="s">
        <v>177</v>
      </c>
      <c r="P555">
        <v>1</v>
      </c>
      <c r="Q555" t="s">
        <v>977</v>
      </c>
      <c r="R555">
        <v>0</v>
      </c>
      <c r="S555" t="s">
        <v>218</v>
      </c>
      <c r="U555">
        <v>0</v>
      </c>
      <c r="V555" t="s">
        <v>24</v>
      </c>
      <c r="W555" t="s">
        <v>216</v>
      </c>
    </row>
    <row r="556" spans="1:23" x14ac:dyDescent="0.15">
      <c r="A556">
        <v>1408</v>
      </c>
      <c r="B556">
        <v>1</v>
      </c>
      <c r="C556" t="s">
        <v>975</v>
      </c>
      <c r="D556" t="s">
        <v>976</v>
      </c>
      <c r="E556">
        <v>5</v>
      </c>
      <c r="H556" t="s">
        <v>770</v>
      </c>
      <c r="I556" t="s">
        <v>135</v>
      </c>
      <c r="J556" t="s">
        <v>135</v>
      </c>
      <c r="K556" t="s">
        <v>135</v>
      </c>
      <c r="L556" t="s">
        <v>135</v>
      </c>
      <c r="M556" t="s">
        <v>135</v>
      </c>
      <c r="N556">
        <v>4</v>
      </c>
      <c r="O556" t="s">
        <v>177</v>
      </c>
      <c r="P556">
        <v>1</v>
      </c>
      <c r="Q556" t="s">
        <v>977</v>
      </c>
      <c r="R556">
        <v>0</v>
      </c>
      <c r="S556" t="s">
        <v>218</v>
      </c>
      <c r="U556">
        <v>0</v>
      </c>
      <c r="V556" t="s">
        <v>24</v>
      </c>
      <c r="W556" t="s">
        <v>216</v>
      </c>
    </row>
    <row r="557" spans="1:23" x14ac:dyDescent="0.15">
      <c r="A557">
        <v>1409</v>
      </c>
      <c r="B557">
        <v>2</v>
      </c>
      <c r="C557" t="s">
        <v>978</v>
      </c>
      <c r="D557" t="s">
        <v>979</v>
      </c>
      <c r="E557">
        <v>5</v>
      </c>
      <c r="H557" t="s">
        <v>770</v>
      </c>
      <c r="I557" t="s">
        <v>135</v>
      </c>
      <c r="J557" t="s">
        <v>135</v>
      </c>
      <c r="K557" t="s">
        <v>135</v>
      </c>
      <c r="L557" t="s">
        <v>135</v>
      </c>
      <c r="M557" t="s">
        <v>135</v>
      </c>
      <c r="N557">
        <v>4</v>
      </c>
      <c r="O557" t="s">
        <v>177</v>
      </c>
      <c r="P557">
        <v>2</v>
      </c>
      <c r="Q557" t="s">
        <v>980</v>
      </c>
      <c r="R557">
        <v>0</v>
      </c>
      <c r="S557" t="s">
        <v>218</v>
      </c>
      <c r="U557">
        <v>0</v>
      </c>
      <c r="V557" t="s">
        <v>24</v>
      </c>
      <c r="W557" t="s">
        <v>216</v>
      </c>
    </row>
    <row r="558" spans="1:23" x14ac:dyDescent="0.15">
      <c r="A558">
        <v>1410</v>
      </c>
      <c r="B558">
        <v>2</v>
      </c>
      <c r="C558" t="s">
        <v>978</v>
      </c>
      <c r="D558" t="s">
        <v>979</v>
      </c>
      <c r="E558">
        <v>5</v>
      </c>
      <c r="H558" t="s">
        <v>770</v>
      </c>
      <c r="I558" t="s">
        <v>135</v>
      </c>
      <c r="J558" t="s">
        <v>135</v>
      </c>
      <c r="K558" t="s">
        <v>135</v>
      </c>
      <c r="L558" t="s">
        <v>135</v>
      </c>
      <c r="M558" t="s">
        <v>135</v>
      </c>
      <c r="N558">
        <v>4</v>
      </c>
      <c r="O558" t="s">
        <v>177</v>
      </c>
      <c r="P558">
        <v>2</v>
      </c>
      <c r="Q558" t="s">
        <v>980</v>
      </c>
      <c r="R558">
        <v>0</v>
      </c>
      <c r="S558" t="s">
        <v>218</v>
      </c>
      <c r="U558">
        <v>0</v>
      </c>
      <c r="V558" t="s">
        <v>24</v>
      </c>
      <c r="W558" t="s">
        <v>216</v>
      </c>
    </row>
    <row r="559" spans="1:23" x14ac:dyDescent="0.15">
      <c r="A559">
        <v>1411</v>
      </c>
      <c r="B559">
        <v>2</v>
      </c>
      <c r="C559" t="s">
        <v>981</v>
      </c>
      <c r="D559" t="s">
        <v>982</v>
      </c>
      <c r="E559">
        <v>5</v>
      </c>
      <c r="H559" t="s">
        <v>770</v>
      </c>
      <c r="I559" t="s">
        <v>135</v>
      </c>
      <c r="J559" t="s">
        <v>135</v>
      </c>
      <c r="K559" t="s">
        <v>135</v>
      </c>
      <c r="L559" t="s">
        <v>135</v>
      </c>
      <c r="M559" t="s">
        <v>135</v>
      </c>
      <c r="N559">
        <v>4</v>
      </c>
      <c r="O559" t="s">
        <v>177</v>
      </c>
      <c r="P559">
        <v>1</v>
      </c>
      <c r="Q559" t="s">
        <v>983</v>
      </c>
      <c r="R559">
        <v>0</v>
      </c>
      <c r="S559" t="s">
        <v>218</v>
      </c>
      <c r="U559">
        <v>0</v>
      </c>
      <c r="V559" t="s">
        <v>24</v>
      </c>
      <c r="W559" t="s">
        <v>216</v>
      </c>
    </row>
    <row r="560" spans="1:23" x14ac:dyDescent="0.15">
      <c r="A560">
        <v>1412</v>
      </c>
      <c r="B560">
        <v>2</v>
      </c>
      <c r="C560" t="s">
        <v>981</v>
      </c>
      <c r="D560" t="s">
        <v>982</v>
      </c>
      <c r="E560">
        <v>5</v>
      </c>
      <c r="H560" t="s">
        <v>770</v>
      </c>
      <c r="I560" t="s">
        <v>135</v>
      </c>
      <c r="J560" t="s">
        <v>135</v>
      </c>
      <c r="K560" t="s">
        <v>135</v>
      </c>
      <c r="L560" t="s">
        <v>135</v>
      </c>
      <c r="M560" t="s">
        <v>135</v>
      </c>
      <c r="N560">
        <v>4</v>
      </c>
      <c r="O560" t="s">
        <v>177</v>
      </c>
      <c r="P560">
        <v>1</v>
      </c>
      <c r="Q560" t="s">
        <v>983</v>
      </c>
      <c r="R560">
        <v>0</v>
      </c>
      <c r="S560" t="s">
        <v>218</v>
      </c>
      <c r="U560">
        <v>0</v>
      </c>
      <c r="V560" t="s">
        <v>24</v>
      </c>
      <c r="W560" t="s">
        <v>216</v>
      </c>
    </row>
    <row r="561" spans="1:23" x14ac:dyDescent="0.15">
      <c r="A561">
        <v>1413</v>
      </c>
      <c r="B561">
        <v>2</v>
      </c>
      <c r="C561" t="s">
        <v>984</v>
      </c>
      <c r="D561" t="s">
        <v>985</v>
      </c>
      <c r="E561">
        <v>5</v>
      </c>
      <c r="H561" t="s">
        <v>770</v>
      </c>
      <c r="I561" t="s">
        <v>135</v>
      </c>
      <c r="J561" t="s">
        <v>135</v>
      </c>
      <c r="K561" t="s">
        <v>135</v>
      </c>
      <c r="L561" t="s">
        <v>135</v>
      </c>
      <c r="M561" t="s">
        <v>135</v>
      </c>
      <c r="N561">
        <v>4</v>
      </c>
      <c r="O561" t="s">
        <v>177</v>
      </c>
      <c r="P561">
        <v>3</v>
      </c>
      <c r="Q561" t="s">
        <v>986</v>
      </c>
      <c r="R561">
        <v>0</v>
      </c>
      <c r="S561" t="s">
        <v>218</v>
      </c>
      <c r="U561">
        <v>0</v>
      </c>
      <c r="V561" t="s">
        <v>24</v>
      </c>
      <c r="W561" t="s">
        <v>216</v>
      </c>
    </row>
    <row r="562" spans="1:23" x14ac:dyDescent="0.15">
      <c r="A562">
        <v>1414</v>
      </c>
      <c r="B562">
        <v>2</v>
      </c>
      <c r="C562" t="s">
        <v>984</v>
      </c>
      <c r="D562" t="s">
        <v>985</v>
      </c>
      <c r="E562">
        <v>5</v>
      </c>
      <c r="H562" t="s">
        <v>770</v>
      </c>
      <c r="I562" t="s">
        <v>135</v>
      </c>
      <c r="J562" t="s">
        <v>135</v>
      </c>
      <c r="K562" t="s">
        <v>135</v>
      </c>
      <c r="L562" t="s">
        <v>135</v>
      </c>
      <c r="M562" t="s">
        <v>135</v>
      </c>
      <c r="N562">
        <v>4</v>
      </c>
      <c r="O562" t="s">
        <v>177</v>
      </c>
      <c r="P562">
        <v>3</v>
      </c>
      <c r="Q562" t="s">
        <v>986</v>
      </c>
      <c r="R562">
        <v>0</v>
      </c>
      <c r="S562" t="s">
        <v>218</v>
      </c>
      <c r="U562">
        <v>0</v>
      </c>
      <c r="V562" t="s">
        <v>24</v>
      </c>
      <c r="W562" t="s">
        <v>216</v>
      </c>
    </row>
    <row r="563" spans="1:23" x14ac:dyDescent="0.15">
      <c r="A563">
        <v>1415</v>
      </c>
      <c r="B563">
        <v>2</v>
      </c>
      <c r="C563" t="s">
        <v>987</v>
      </c>
      <c r="D563" t="s">
        <v>988</v>
      </c>
      <c r="E563">
        <v>5</v>
      </c>
      <c r="H563" t="s">
        <v>770</v>
      </c>
      <c r="I563" t="s">
        <v>135</v>
      </c>
      <c r="J563" t="s">
        <v>135</v>
      </c>
      <c r="K563" t="s">
        <v>135</v>
      </c>
      <c r="L563" t="s">
        <v>135</v>
      </c>
      <c r="M563" t="s">
        <v>135</v>
      </c>
      <c r="N563">
        <v>4</v>
      </c>
      <c r="O563" t="s">
        <v>177</v>
      </c>
      <c r="P563">
        <v>2</v>
      </c>
      <c r="Q563" t="s">
        <v>989</v>
      </c>
      <c r="R563">
        <v>0</v>
      </c>
      <c r="S563" t="s">
        <v>218</v>
      </c>
      <c r="U563">
        <v>0</v>
      </c>
      <c r="V563" t="s">
        <v>24</v>
      </c>
      <c r="W563" t="s">
        <v>216</v>
      </c>
    </row>
    <row r="564" spans="1:23" x14ac:dyDescent="0.15">
      <c r="A564">
        <v>1416</v>
      </c>
      <c r="B564">
        <v>2</v>
      </c>
      <c r="C564" t="s">
        <v>987</v>
      </c>
      <c r="D564" t="s">
        <v>988</v>
      </c>
      <c r="E564">
        <v>5</v>
      </c>
      <c r="H564" t="s">
        <v>770</v>
      </c>
      <c r="I564" t="s">
        <v>135</v>
      </c>
      <c r="J564" t="s">
        <v>135</v>
      </c>
      <c r="K564" t="s">
        <v>135</v>
      </c>
      <c r="L564" t="s">
        <v>135</v>
      </c>
      <c r="M564" t="s">
        <v>135</v>
      </c>
      <c r="N564">
        <v>4</v>
      </c>
      <c r="O564" t="s">
        <v>177</v>
      </c>
      <c r="P564">
        <v>2</v>
      </c>
      <c r="Q564" t="s">
        <v>989</v>
      </c>
      <c r="R564">
        <v>0</v>
      </c>
      <c r="S564" t="s">
        <v>218</v>
      </c>
      <c r="U564">
        <v>0</v>
      </c>
      <c r="V564" t="s">
        <v>24</v>
      </c>
      <c r="W564" t="s">
        <v>216</v>
      </c>
    </row>
    <row r="565" spans="1:23" x14ac:dyDescent="0.15">
      <c r="A565">
        <v>1417</v>
      </c>
      <c r="B565">
        <v>2</v>
      </c>
      <c r="C565" t="s">
        <v>987</v>
      </c>
      <c r="D565" t="s">
        <v>988</v>
      </c>
      <c r="E565">
        <v>5</v>
      </c>
      <c r="H565" t="s">
        <v>770</v>
      </c>
      <c r="I565" t="s">
        <v>135</v>
      </c>
      <c r="J565" t="s">
        <v>135</v>
      </c>
      <c r="K565" t="s">
        <v>135</v>
      </c>
      <c r="L565" t="s">
        <v>135</v>
      </c>
      <c r="M565" t="s">
        <v>135</v>
      </c>
      <c r="N565">
        <v>4</v>
      </c>
      <c r="O565" t="s">
        <v>177</v>
      </c>
      <c r="P565">
        <v>2</v>
      </c>
      <c r="Q565" t="s">
        <v>989</v>
      </c>
      <c r="R565">
        <v>0</v>
      </c>
      <c r="S565" t="s">
        <v>218</v>
      </c>
      <c r="U565">
        <v>0</v>
      </c>
      <c r="V565" t="s">
        <v>24</v>
      </c>
      <c r="W565" t="s">
        <v>216</v>
      </c>
    </row>
    <row r="566" spans="1:23" x14ac:dyDescent="0.15">
      <c r="A566">
        <v>1418</v>
      </c>
      <c r="B566">
        <v>2</v>
      </c>
      <c r="C566" t="s">
        <v>990</v>
      </c>
      <c r="D566" t="s">
        <v>991</v>
      </c>
      <c r="E566">
        <v>5</v>
      </c>
      <c r="H566" t="s">
        <v>770</v>
      </c>
      <c r="I566" t="s">
        <v>135</v>
      </c>
      <c r="J566" t="s">
        <v>135</v>
      </c>
      <c r="K566" t="s">
        <v>135</v>
      </c>
      <c r="L566" t="s">
        <v>135</v>
      </c>
      <c r="M566" t="s">
        <v>135</v>
      </c>
      <c r="N566">
        <v>4</v>
      </c>
      <c r="O566" t="s">
        <v>177</v>
      </c>
      <c r="P566">
        <v>1</v>
      </c>
      <c r="Q566" t="s">
        <v>992</v>
      </c>
      <c r="R566">
        <v>0</v>
      </c>
      <c r="S566" t="s">
        <v>218</v>
      </c>
      <c r="U566">
        <v>0</v>
      </c>
      <c r="V566" t="s">
        <v>24</v>
      </c>
      <c r="W566" t="s">
        <v>216</v>
      </c>
    </row>
    <row r="567" spans="1:23" x14ac:dyDescent="0.15">
      <c r="A567">
        <v>1419</v>
      </c>
      <c r="B567">
        <v>2</v>
      </c>
      <c r="C567" t="s">
        <v>990</v>
      </c>
      <c r="D567" t="s">
        <v>991</v>
      </c>
      <c r="E567">
        <v>5</v>
      </c>
      <c r="H567" t="s">
        <v>770</v>
      </c>
      <c r="I567" t="s">
        <v>135</v>
      </c>
      <c r="J567" t="s">
        <v>135</v>
      </c>
      <c r="K567" t="s">
        <v>135</v>
      </c>
      <c r="L567" t="s">
        <v>135</v>
      </c>
      <c r="M567" t="s">
        <v>135</v>
      </c>
      <c r="N567">
        <v>4</v>
      </c>
      <c r="O567" t="s">
        <v>177</v>
      </c>
      <c r="P567">
        <v>1</v>
      </c>
      <c r="Q567" t="s">
        <v>992</v>
      </c>
      <c r="R567">
        <v>0</v>
      </c>
      <c r="S567" t="s">
        <v>218</v>
      </c>
      <c r="U567">
        <v>0</v>
      </c>
      <c r="V567" t="s">
        <v>24</v>
      </c>
      <c r="W567" t="s">
        <v>216</v>
      </c>
    </row>
    <row r="568" spans="1:23" x14ac:dyDescent="0.15">
      <c r="A568">
        <v>1420</v>
      </c>
      <c r="B568">
        <v>2</v>
      </c>
      <c r="C568" t="s">
        <v>990</v>
      </c>
      <c r="D568" t="s">
        <v>991</v>
      </c>
      <c r="E568">
        <v>5</v>
      </c>
      <c r="H568" t="s">
        <v>770</v>
      </c>
      <c r="I568" t="s">
        <v>135</v>
      </c>
      <c r="J568" t="s">
        <v>135</v>
      </c>
      <c r="K568" t="s">
        <v>135</v>
      </c>
      <c r="L568" t="s">
        <v>135</v>
      </c>
      <c r="M568" t="s">
        <v>135</v>
      </c>
      <c r="N568">
        <v>4</v>
      </c>
      <c r="O568" t="s">
        <v>177</v>
      </c>
      <c r="P568">
        <v>1</v>
      </c>
      <c r="Q568" t="s">
        <v>992</v>
      </c>
      <c r="R568">
        <v>0</v>
      </c>
      <c r="S568" t="s">
        <v>218</v>
      </c>
      <c r="U568">
        <v>0</v>
      </c>
      <c r="V568" t="s">
        <v>24</v>
      </c>
      <c r="W568" t="s">
        <v>216</v>
      </c>
    </row>
    <row r="569" spans="1:23" x14ac:dyDescent="0.15">
      <c r="A569">
        <v>1421</v>
      </c>
      <c r="B569">
        <v>2</v>
      </c>
      <c r="C569" t="s">
        <v>993</v>
      </c>
      <c r="D569" t="s">
        <v>994</v>
      </c>
      <c r="E569">
        <v>5</v>
      </c>
      <c r="H569" t="s">
        <v>770</v>
      </c>
      <c r="I569" t="s">
        <v>135</v>
      </c>
      <c r="J569" t="s">
        <v>135</v>
      </c>
      <c r="K569" t="s">
        <v>135</v>
      </c>
      <c r="L569" t="s">
        <v>135</v>
      </c>
      <c r="M569" t="s">
        <v>135</v>
      </c>
      <c r="N569">
        <v>4</v>
      </c>
      <c r="O569" t="s">
        <v>177</v>
      </c>
      <c r="P569">
        <v>2</v>
      </c>
      <c r="Q569" t="s">
        <v>995</v>
      </c>
      <c r="R569">
        <v>0</v>
      </c>
      <c r="S569" t="s">
        <v>218</v>
      </c>
      <c r="U569">
        <v>0</v>
      </c>
      <c r="V569" t="s">
        <v>24</v>
      </c>
      <c r="W569" t="s">
        <v>216</v>
      </c>
    </row>
    <row r="570" spans="1:23" x14ac:dyDescent="0.15">
      <c r="A570">
        <v>1422</v>
      </c>
      <c r="B570">
        <v>2</v>
      </c>
      <c r="C570" t="s">
        <v>996</v>
      </c>
      <c r="D570" t="s">
        <v>997</v>
      </c>
      <c r="E570">
        <v>5</v>
      </c>
      <c r="H570" t="s">
        <v>770</v>
      </c>
      <c r="I570" t="s">
        <v>135</v>
      </c>
      <c r="J570" t="s">
        <v>135</v>
      </c>
      <c r="K570" t="s">
        <v>135</v>
      </c>
      <c r="L570" t="s">
        <v>135</v>
      </c>
      <c r="M570" t="s">
        <v>135</v>
      </c>
      <c r="N570">
        <v>4</v>
      </c>
      <c r="O570" t="s">
        <v>177</v>
      </c>
      <c r="P570">
        <v>1</v>
      </c>
      <c r="Q570" t="s">
        <v>998</v>
      </c>
      <c r="R570">
        <v>0</v>
      </c>
      <c r="S570" t="s">
        <v>218</v>
      </c>
      <c r="U570">
        <v>0</v>
      </c>
      <c r="V570" t="s">
        <v>24</v>
      </c>
      <c r="W570" t="s">
        <v>216</v>
      </c>
    </row>
    <row r="571" spans="1:23" x14ac:dyDescent="0.15">
      <c r="A571">
        <v>1423</v>
      </c>
      <c r="B571">
        <v>2</v>
      </c>
      <c r="C571" t="s">
        <v>996</v>
      </c>
      <c r="D571" t="s">
        <v>997</v>
      </c>
      <c r="E571">
        <v>5</v>
      </c>
      <c r="H571" t="s">
        <v>770</v>
      </c>
      <c r="I571" t="s">
        <v>135</v>
      </c>
      <c r="J571" t="s">
        <v>135</v>
      </c>
      <c r="K571" t="s">
        <v>135</v>
      </c>
      <c r="L571" t="s">
        <v>135</v>
      </c>
      <c r="M571" t="s">
        <v>135</v>
      </c>
      <c r="N571">
        <v>4</v>
      </c>
      <c r="O571" t="s">
        <v>177</v>
      </c>
      <c r="P571">
        <v>1</v>
      </c>
      <c r="Q571" t="s">
        <v>998</v>
      </c>
      <c r="R571">
        <v>0</v>
      </c>
      <c r="S571" t="s">
        <v>218</v>
      </c>
      <c r="U571">
        <v>0</v>
      </c>
      <c r="V571" t="s">
        <v>24</v>
      </c>
      <c r="W571" t="s">
        <v>216</v>
      </c>
    </row>
    <row r="572" spans="1:23" x14ac:dyDescent="0.15">
      <c r="A572">
        <v>1424</v>
      </c>
      <c r="B572">
        <v>2</v>
      </c>
      <c r="C572" t="s">
        <v>999</v>
      </c>
      <c r="D572" t="s">
        <v>1000</v>
      </c>
      <c r="E572">
        <v>5</v>
      </c>
      <c r="H572" t="s">
        <v>770</v>
      </c>
      <c r="I572" t="s">
        <v>135</v>
      </c>
      <c r="J572" t="s">
        <v>135</v>
      </c>
      <c r="K572" t="s">
        <v>135</v>
      </c>
      <c r="L572" t="s">
        <v>135</v>
      </c>
      <c r="M572" t="s">
        <v>135</v>
      </c>
      <c r="N572">
        <v>4</v>
      </c>
      <c r="O572" t="s">
        <v>177</v>
      </c>
      <c r="P572">
        <v>1</v>
      </c>
      <c r="Q572" t="s">
        <v>1001</v>
      </c>
      <c r="R572">
        <v>0</v>
      </c>
      <c r="S572" t="s">
        <v>218</v>
      </c>
      <c r="U572">
        <v>0</v>
      </c>
      <c r="V572" t="s">
        <v>24</v>
      </c>
      <c r="W572" t="s">
        <v>216</v>
      </c>
    </row>
    <row r="573" spans="1:23" x14ac:dyDescent="0.15">
      <c r="A573">
        <v>1425</v>
      </c>
      <c r="B573">
        <v>2</v>
      </c>
      <c r="C573" t="s">
        <v>999</v>
      </c>
      <c r="D573" t="s">
        <v>1000</v>
      </c>
      <c r="E573">
        <v>5</v>
      </c>
      <c r="H573" t="s">
        <v>770</v>
      </c>
      <c r="I573" t="s">
        <v>135</v>
      </c>
      <c r="J573" t="s">
        <v>135</v>
      </c>
      <c r="K573" t="s">
        <v>135</v>
      </c>
      <c r="L573" t="s">
        <v>135</v>
      </c>
      <c r="M573" t="s">
        <v>135</v>
      </c>
      <c r="N573">
        <v>4</v>
      </c>
      <c r="O573" t="s">
        <v>177</v>
      </c>
      <c r="P573">
        <v>1</v>
      </c>
      <c r="Q573" t="s">
        <v>1001</v>
      </c>
      <c r="R573">
        <v>0</v>
      </c>
      <c r="S573" t="s">
        <v>218</v>
      </c>
      <c r="U573">
        <v>0</v>
      </c>
      <c r="V573" t="s">
        <v>24</v>
      </c>
      <c r="W573" t="s">
        <v>216</v>
      </c>
    </row>
    <row r="574" spans="1:23" x14ac:dyDescent="0.15">
      <c r="A574">
        <v>1426</v>
      </c>
      <c r="B574">
        <v>2</v>
      </c>
      <c r="C574" t="s">
        <v>999</v>
      </c>
      <c r="D574" t="s">
        <v>1000</v>
      </c>
      <c r="E574">
        <v>5</v>
      </c>
      <c r="H574" t="s">
        <v>770</v>
      </c>
      <c r="I574" t="s">
        <v>135</v>
      </c>
      <c r="J574" t="s">
        <v>135</v>
      </c>
      <c r="K574" t="s">
        <v>135</v>
      </c>
      <c r="L574" t="s">
        <v>135</v>
      </c>
      <c r="M574" t="s">
        <v>135</v>
      </c>
      <c r="N574">
        <v>4</v>
      </c>
      <c r="O574" t="s">
        <v>177</v>
      </c>
      <c r="P574">
        <v>1</v>
      </c>
      <c r="Q574" t="s">
        <v>1001</v>
      </c>
      <c r="R574">
        <v>0</v>
      </c>
      <c r="S574" t="s">
        <v>218</v>
      </c>
      <c r="U574">
        <v>0</v>
      </c>
      <c r="V574" t="s">
        <v>24</v>
      </c>
      <c r="W574" t="s">
        <v>216</v>
      </c>
    </row>
    <row r="575" spans="1:23" x14ac:dyDescent="0.15">
      <c r="A575">
        <v>1427</v>
      </c>
      <c r="B575">
        <v>1</v>
      </c>
      <c r="C575" t="s">
        <v>1002</v>
      </c>
      <c r="D575" t="s">
        <v>1003</v>
      </c>
      <c r="E575">
        <v>5</v>
      </c>
      <c r="H575" t="s">
        <v>770</v>
      </c>
      <c r="I575" t="s">
        <v>135</v>
      </c>
      <c r="J575" t="s">
        <v>135</v>
      </c>
      <c r="K575" t="s">
        <v>135</v>
      </c>
      <c r="L575" t="s">
        <v>135</v>
      </c>
      <c r="M575" t="s">
        <v>135</v>
      </c>
      <c r="N575">
        <v>4</v>
      </c>
      <c r="O575" t="s">
        <v>178</v>
      </c>
      <c r="P575">
        <v>1</v>
      </c>
      <c r="Q575" t="s">
        <v>1004</v>
      </c>
      <c r="R575">
        <v>0</v>
      </c>
      <c r="S575" t="s">
        <v>218</v>
      </c>
      <c r="U575">
        <v>0</v>
      </c>
      <c r="V575" t="s">
        <v>24</v>
      </c>
      <c r="W575" t="s">
        <v>216</v>
      </c>
    </row>
    <row r="576" spans="1:23" x14ac:dyDescent="0.15">
      <c r="A576">
        <v>1428</v>
      </c>
      <c r="B576">
        <v>1</v>
      </c>
      <c r="C576" t="s">
        <v>1005</v>
      </c>
      <c r="D576" t="s">
        <v>1006</v>
      </c>
      <c r="E576">
        <v>5</v>
      </c>
      <c r="H576" t="s">
        <v>770</v>
      </c>
      <c r="I576" t="s">
        <v>135</v>
      </c>
      <c r="J576" t="s">
        <v>135</v>
      </c>
      <c r="K576" t="s">
        <v>135</v>
      </c>
      <c r="L576" t="s">
        <v>135</v>
      </c>
      <c r="M576" t="s">
        <v>135</v>
      </c>
      <c r="N576">
        <v>4</v>
      </c>
      <c r="O576" t="s">
        <v>178</v>
      </c>
      <c r="P576">
        <v>2</v>
      </c>
      <c r="Q576" t="s">
        <v>1007</v>
      </c>
      <c r="R576">
        <v>0</v>
      </c>
      <c r="S576" t="s">
        <v>218</v>
      </c>
      <c r="U576">
        <v>0</v>
      </c>
      <c r="V576" t="s">
        <v>24</v>
      </c>
      <c r="W576" t="s">
        <v>216</v>
      </c>
    </row>
    <row r="577" spans="1:23" x14ac:dyDescent="0.15">
      <c r="A577">
        <v>1429</v>
      </c>
      <c r="B577">
        <v>2</v>
      </c>
      <c r="C577" t="s">
        <v>1008</v>
      </c>
      <c r="D577" t="s">
        <v>1009</v>
      </c>
      <c r="E577">
        <v>5</v>
      </c>
      <c r="H577" t="s">
        <v>770</v>
      </c>
      <c r="I577" t="s">
        <v>135</v>
      </c>
      <c r="J577" t="s">
        <v>135</v>
      </c>
      <c r="K577" t="s">
        <v>135</v>
      </c>
      <c r="L577" t="s">
        <v>135</v>
      </c>
      <c r="M577" t="s">
        <v>135</v>
      </c>
      <c r="N577">
        <v>4</v>
      </c>
      <c r="O577" t="s">
        <v>178</v>
      </c>
      <c r="P577">
        <v>2</v>
      </c>
      <c r="Q577" t="s">
        <v>1010</v>
      </c>
      <c r="R577">
        <v>0</v>
      </c>
      <c r="S577" t="s">
        <v>218</v>
      </c>
      <c r="U577">
        <v>0</v>
      </c>
      <c r="V577" t="s">
        <v>24</v>
      </c>
      <c r="W577" t="s">
        <v>216</v>
      </c>
    </row>
    <row r="578" spans="1:23" x14ac:dyDescent="0.15">
      <c r="A578">
        <v>1430</v>
      </c>
      <c r="B578">
        <v>2</v>
      </c>
      <c r="C578" t="s">
        <v>1011</v>
      </c>
      <c r="D578" t="s">
        <v>1012</v>
      </c>
      <c r="E578">
        <v>5</v>
      </c>
      <c r="H578" t="s">
        <v>770</v>
      </c>
      <c r="I578" t="s">
        <v>135</v>
      </c>
      <c r="J578" t="s">
        <v>135</v>
      </c>
      <c r="K578" t="s">
        <v>135</v>
      </c>
      <c r="L578" t="s">
        <v>135</v>
      </c>
      <c r="M578" t="s">
        <v>135</v>
      </c>
      <c r="N578">
        <v>4</v>
      </c>
      <c r="O578" t="s">
        <v>178</v>
      </c>
      <c r="P578">
        <v>2</v>
      </c>
      <c r="Q578" t="s">
        <v>1013</v>
      </c>
      <c r="R578">
        <v>0</v>
      </c>
      <c r="S578" t="s">
        <v>218</v>
      </c>
      <c r="U578">
        <v>0</v>
      </c>
      <c r="V578" t="s">
        <v>24</v>
      </c>
      <c r="W578" t="s">
        <v>216</v>
      </c>
    </row>
    <row r="579" spans="1:23" x14ac:dyDescent="0.15">
      <c r="A579">
        <v>1431</v>
      </c>
      <c r="B579">
        <v>1</v>
      </c>
      <c r="C579" t="s">
        <v>1014</v>
      </c>
      <c r="D579" t="s">
        <v>1015</v>
      </c>
      <c r="E579">
        <v>5</v>
      </c>
      <c r="H579" t="s">
        <v>770</v>
      </c>
      <c r="I579" t="s">
        <v>135</v>
      </c>
      <c r="J579" t="s">
        <v>135</v>
      </c>
      <c r="K579" t="s">
        <v>135</v>
      </c>
      <c r="L579" t="s">
        <v>135</v>
      </c>
      <c r="M579" t="s">
        <v>135</v>
      </c>
      <c r="N579">
        <v>4</v>
      </c>
      <c r="O579" t="s">
        <v>178</v>
      </c>
      <c r="P579">
        <v>2</v>
      </c>
      <c r="Q579" t="s">
        <v>1016</v>
      </c>
      <c r="R579">
        <v>0</v>
      </c>
      <c r="S579" t="s">
        <v>218</v>
      </c>
      <c r="U579">
        <v>0</v>
      </c>
      <c r="V579" t="s">
        <v>24</v>
      </c>
      <c r="W579" t="s">
        <v>216</v>
      </c>
    </row>
    <row r="580" spans="1:23" x14ac:dyDescent="0.15">
      <c r="A580">
        <v>1432</v>
      </c>
      <c r="B580">
        <v>1</v>
      </c>
      <c r="C580" t="s">
        <v>1017</v>
      </c>
      <c r="D580" t="s">
        <v>1018</v>
      </c>
      <c r="E580">
        <v>5</v>
      </c>
      <c r="H580" t="s">
        <v>770</v>
      </c>
      <c r="I580" t="s">
        <v>135</v>
      </c>
      <c r="J580" t="s">
        <v>135</v>
      </c>
      <c r="K580" t="s">
        <v>135</v>
      </c>
      <c r="L580" t="s">
        <v>135</v>
      </c>
      <c r="M580" t="s">
        <v>135</v>
      </c>
      <c r="N580">
        <v>4</v>
      </c>
      <c r="O580" t="s">
        <v>178</v>
      </c>
      <c r="P580">
        <v>2</v>
      </c>
      <c r="Q580" t="s">
        <v>1019</v>
      </c>
      <c r="R580">
        <v>0</v>
      </c>
      <c r="S580" t="s">
        <v>218</v>
      </c>
      <c r="U580">
        <v>0</v>
      </c>
      <c r="V580" t="s">
        <v>24</v>
      </c>
      <c r="W580" t="s">
        <v>216</v>
      </c>
    </row>
    <row r="581" spans="1:23" x14ac:dyDescent="0.15">
      <c r="A581">
        <v>1433</v>
      </c>
      <c r="B581">
        <v>1</v>
      </c>
      <c r="C581" t="s">
        <v>1020</v>
      </c>
      <c r="D581" t="s">
        <v>1021</v>
      </c>
      <c r="E581">
        <v>5</v>
      </c>
      <c r="H581" t="s">
        <v>770</v>
      </c>
      <c r="I581" t="s">
        <v>135</v>
      </c>
      <c r="J581" t="s">
        <v>135</v>
      </c>
      <c r="K581" t="s">
        <v>135</v>
      </c>
      <c r="L581" t="s">
        <v>135</v>
      </c>
      <c r="M581" t="s">
        <v>135</v>
      </c>
      <c r="N581">
        <v>4</v>
      </c>
      <c r="O581" t="s">
        <v>178</v>
      </c>
      <c r="P581">
        <v>1</v>
      </c>
      <c r="Q581" t="s">
        <v>1022</v>
      </c>
      <c r="R581">
        <v>0</v>
      </c>
      <c r="S581" t="s">
        <v>218</v>
      </c>
      <c r="U581">
        <v>0</v>
      </c>
      <c r="V581" t="s">
        <v>24</v>
      </c>
      <c r="W581" t="s">
        <v>216</v>
      </c>
    </row>
    <row r="582" spans="1:23" x14ac:dyDescent="0.15">
      <c r="A582">
        <v>1434</v>
      </c>
      <c r="B582">
        <v>1</v>
      </c>
      <c r="C582" t="s">
        <v>1023</v>
      </c>
      <c r="D582" t="s">
        <v>1024</v>
      </c>
      <c r="E582">
        <v>5</v>
      </c>
      <c r="H582" t="s">
        <v>770</v>
      </c>
      <c r="I582" t="s">
        <v>135</v>
      </c>
      <c r="J582" t="s">
        <v>135</v>
      </c>
      <c r="K582" t="s">
        <v>135</v>
      </c>
      <c r="L582" t="s">
        <v>135</v>
      </c>
      <c r="M582" t="s">
        <v>135</v>
      </c>
      <c r="N582">
        <v>4</v>
      </c>
      <c r="O582" t="s">
        <v>178</v>
      </c>
      <c r="P582">
        <v>1</v>
      </c>
      <c r="Q582" t="s">
        <v>1025</v>
      </c>
      <c r="R582">
        <v>0</v>
      </c>
      <c r="S582" t="s">
        <v>218</v>
      </c>
      <c r="U582">
        <v>0</v>
      </c>
      <c r="V582" t="s">
        <v>24</v>
      </c>
      <c r="W582" t="s">
        <v>216</v>
      </c>
    </row>
    <row r="583" spans="1:23" x14ac:dyDescent="0.15">
      <c r="A583">
        <v>1435</v>
      </c>
      <c r="B583">
        <v>1</v>
      </c>
      <c r="C583" t="s">
        <v>1026</v>
      </c>
      <c r="D583" t="s">
        <v>1027</v>
      </c>
      <c r="E583">
        <v>5</v>
      </c>
      <c r="H583" t="s">
        <v>770</v>
      </c>
      <c r="I583" t="s">
        <v>135</v>
      </c>
      <c r="J583" t="s">
        <v>135</v>
      </c>
      <c r="K583" t="s">
        <v>135</v>
      </c>
      <c r="L583" t="s">
        <v>135</v>
      </c>
      <c r="M583" t="s">
        <v>135</v>
      </c>
      <c r="N583">
        <v>4</v>
      </c>
      <c r="O583" t="s">
        <v>178</v>
      </c>
      <c r="P583">
        <v>2</v>
      </c>
      <c r="Q583" t="s">
        <v>1028</v>
      </c>
      <c r="R583">
        <v>0</v>
      </c>
      <c r="S583" t="s">
        <v>218</v>
      </c>
      <c r="U583">
        <v>0</v>
      </c>
      <c r="V583" t="s">
        <v>24</v>
      </c>
      <c r="W583" t="s">
        <v>216</v>
      </c>
    </row>
    <row r="584" spans="1:23" x14ac:dyDescent="0.15">
      <c r="A584">
        <v>1436</v>
      </c>
      <c r="B584">
        <v>1</v>
      </c>
      <c r="C584" t="s">
        <v>1029</v>
      </c>
      <c r="D584" t="s">
        <v>1030</v>
      </c>
      <c r="E584">
        <v>5</v>
      </c>
      <c r="H584" t="s">
        <v>770</v>
      </c>
      <c r="I584" t="s">
        <v>135</v>
      </c>
      <c r="J584" t="s">
        <v>135</v>
      </c>
      <c r="K584" t="s">
        <v>135</v>
      </c>
      <c r="L584" t="s">
        <v>135</v>
      </c>
      <c r="M584" t="s">
        <v>135</v>
      </c>
      <c r="N584">
        <v>4</v>
      </c>
      <c r="O584" t="s">
        <v>178</v>
      </c>
      <c r="P584">
        <v>1</v>
      </c>
      <c r="Q584" t="s">
        <v>1031</v>
      </c>
      <c r="R584">
        <v>0</v>
      </c>
      <c r="S584" t="s">
        <v>218</v>
      </c>
      <c r="U584">
        <v>0</v>
      </c>
      <c r="V584" t="s">
        <v>24</v>
      </c>
      <c r="W584" t="s">
        <v>216</v>
      </c>
    </row>
    <row r="585" spans="1:23" x14ac:dyDescent="0.15">
      <c r="A585">
        <v>1437</v>
      </c>
      <c r="B585">
        <v>2</v>
      </c>
      <c r="C585" t="s">
        <v>1032</v>
      </c>
      <c r="D585" t="s">
        <v>1033</v>
      </c>
      <c r="E585">
        <v>5</v>
      </c>
      <c r="H585" t="s">
        <v>770</v>
      </c>
      <c r="I585" t="s">
        <v>135</v>
      </c>
      <c r="J585" t="s">
        <v>135</v>
      </c>
      <c r="K585" t="s">
        <v>135</v>
      </c>
      <c r="L585" t="s">
        <v>135</v>
      </c>
      <c r="M585" t="s">
        <v>135</v>
      </c>
      <c r="N585">
        <v>4</v>
      </c>
      <c r="O585" t="s">
        <v>178</v>
      </c>
      <c r="P585">
        <v>2</v>
      </c>
      <c r="Q585" t="s">
        <v>1034</v>
      </c>
      <c r="R585">
        <v>0</v>
      </c>
      <c r="S585" t="s">
        <v>218</v>
      </c>
      <c r="U585">
        <v>0</v>
      </c>
      <c r="V585" t="s">
        <v>24</v>
      </c>
      <c r="W585" t="s">
        <v>216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715"/>
  <sheetViews>
    <sheetView workbookViewId="0">
      <selection activeCell="R10" sqref="R10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0</v>
      </c>
      <c r="H2">
        <v>0</v>
      </c>
      <c r="I2">
        <v>0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24</v>
      </c>
      <c r="R2" t="s">
        <v>24</v>
      </c>
      <c r="S2">
        <v>0</v>
      </c>
      <c r="T2" t="s">
        <v>133</v>
      </c>
      <c r="U2" t="s">
        <v>133</v>
      </c>
      <c r="V2" t="s">
        <v>133</v>
      </c>
      <c r="W2" t="s">
        <v>24</v>
      </c>
      <c r="X2" t="s">
        <v>24</v>
      </c>
      <c r="Y2" t="s">
        <v>24</v>
      </c>
      <c r="Z2">
        <v>0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171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145</v>
      </c>
      <c r="R3" t="s">
        <v>24</v>
      </c>
      <c r="S3">
        <v>0</v>
      </c>
      <c r="T3" t="s">
        <v>133</v>
      </c>
      <c r="U3" t="s">
        <v>133</v>
      </c>
      <c r="V3" t="s">
        <v>133</v>
      </c>
      <c r="W3" t="s">
        <v>24</v>
      </c>
      <c r="X3" t="s">
        <v>24</v>
      </c>
      <c r="Y3" t="s">
        <v>24</v>
      </c>
      <c r="Z3">
        <v>1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609</v>
      </c>
      <c r="H4">
        <v>0</v>
      </c>
      <c r="I4">
        <v>0</v>
      </c>
      <c r="J4">
        <v>0</v>
      </c>
      <c r="K4">
        <v>0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146</v>
      </c>
      <c r="R4" t="s">
        <v>24</v>
      </c>
      <c r="S4">
        <v>0</v>
      </c>
      <c r="T4" t="s">
        <v>133</v>
      </c>
      <c r="U4" t="s">
        <v>133</v>
      </c>
      <c r="V4" t="s">
        <v>133</v>
      </c>
      <c r="W4" t="s">
        <v>24</v>
      </c>
      <c r="X4" t="s">
        <v>24</v>
      </c>
      <c r="Y4" t="s">
        <v>24</v>
      </c>
      <c r="Z4">
        <v>1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1358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146</v>
      </c>
      <c r="R5" t="s">
        <v>24</v>
      </c>
      <c r="S5">
        <v>0</v>
      </c>
      <c r="T5" t="s">
        <v>133</v>
      </c>
      <c r="U5" t="s">
        <v>133</v>
      </c>
      <c r="V5" t="s">
        <v>133</v>
      </c>
      <c r="W5" t="s">
        <v>24</v>
      </c>
      <c r="X5" t="s">
        <v>24</v>
      </c>
      <c r="Y5" t="s">
        <v>24</v>
      </c>
      <c r="Z5">
        <v>1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1372</v>
      </c>
      <c r="H6">
        <v>0</v>
      </c>
      <c r="I6">
        <v>0</v>
      </c>
      <c r="J6">
        <v>0</v>
      </c>
      <c r="K6">
        <v>0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146</v>
      </c>
      <c r="R6" t="s">
        <v>24</v>
      </c>
      <c r="S6">
        <v>0</v>
      </c>
      <c r="T6" t="s">
        <v>133</v>
      </c>
      <c r="U6" t="s">
        <v>133</v>
      </c>
      <c r="V6" t="s">
        <v>133</v>
      </c>
      <c r="W6" t="s">
        <v>24</v>
      </c>
      <c r="X6" t="s">
        <v>24</v>
      </c>
      <c r="Y6" t="s">
        <v>24</v>
      </c>
      <c r="Z6">
        <v>1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168</v>
      </c>
      <c r="H7">
        <v>0</v>
      </c>
      <c r="I7">
        <v>0</v>
      </c>
      <c r="J7">
        <v>0</v>
      </c>
      <c r="K7">
        <v>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149</v>
      </c>
      <c r="R7" t="s">
        <v>24</v>
      </c>
      <c r="S7">
        <v>0</v>
      </c>
      <c r="T7" t="s">
        <v>133</v>
      </c>
      <c r="U7" t="s">
        <v>133</v>
      </c>
      <c r="V7" t="s">
        <v>133</v>
      </c>
      <c r="W7" t="s">
        <v>24</v>
      </c>
      <c r="X7" t="s">
        <v>24</v>
      </c>
      <c r="Y7" t="s">
        <v>24</v>
      </c>
      <c r="Z7">
        <v>1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167</v>
      </c>
      <c r="H8">
        <v>0</v>
      </c>
      <c r="I8">
        <v>0</v>
      </c>
      <c r="J8">
        <v>0</v>
      </c>
      <c r="K8">
        <v>0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1035</v>
      </c>
      <c r="R8" t="s">
        <v>24</v>
      </c>
      <c r="S8">
        <v>0</v>
      </c>
      <c r="T8" t="s">
        <v>133</v>
      </c>
      <c r="U8" t="s">
        <v>133</v>
      </c>
      <c r="V8" t="s">
        <v>133</v>
      </c>
      <c r="W8" t="s">
        <v>24</v>
      </c>
      <c r="X8" t="s">
        <v>24</v>
      </c>
      <c r="Y8" t="s">
        <v>24</v>
      </c>
      <c r="Z8">
        <v>1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2</v>
      </c>
      <c r="C9">
        <v>1</v>
      </c>
      <c r="D9">
        <v>0</v>
      </c>
      <c r="E9" t="s">
        <v>24</v>
      </c>
      <c r="F9" t="s">
        <v>24</v>
      </c>
      <c r="G9">
        <v>0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>
        <v>0</v>
      </c>
      <c r="T9" t="s">
        <v>133</v>
      </c>
      <c r="U9" t="s">
        <v>133</v>
      </c>
      <c r="V9" t="s">
        <v>133</v>
      </c>
      <c r="W9" t="s">
        <v>24</v>
      </c>
      <c r="X9" t="s">
        <v>24</v>
      </c>
      <c r="Y9" t="s">
        <v>24</v>
      </c>
      <c r="Z9">
        <v>0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2</v>
      </c>
      <c r="D10">
        <v>0</v>
      </c>
      <c r="E10" t="s">
        <v>24</v>
      </c>
      <c r="F10" t="s">
        <v>24</v>
      </c>
      <c r="G10">
        <v>1325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146</v>
      </c>
      <c r="R10" t="s">
        <v>24</v>
      </c>
      <c r="S10">
        <v>0</v>
      </c>
      <c r="T10" t="s">
        <v>133</v>
      </c>
      <c r="U10" t="s">
        <v>133</v>
      </c>
      <c r="V10" t="s">
        <v>133</v>
      </c>
      <c r="W10" t="s">
        <v>24</v>
      </c>
      <c r="X10" t="s">
        <v>24</v>
      </c>
      <c r="Y10" t="s">
        <v>24</v>
      </c>
      <c r="Z10">
        <v>1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3</v>
      </c>
      <c r="D11">
        <v>0</v>
      </c>
      <c r="E11" t="s">
        <v>24</v>
      </c>
      <c r="F11" t="s">
        <v>24</v>
      </c>
      <c r="G11">
        <v>162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171</v>
      </c>
      <c r="R11" t="s">
        <v>24</v>
      </c>
      <c r="S11">
        <v>0</v>
      </c>
      <c r="T11" t="s">
        <v>133</v>
      </c>
      <c r="U11" t="s">
        <v>133</v>
      </c>
      <c r="V11" t="s">
        <v>133</v>
      </c>
      <c r="W11" t="s">
        <v>24</v>
      </c>
      <c r="X11" t="s">
        <v>24</v>
      </c>
      <c r="Y11" t="s">
        <v>24</v>
      </c>
      <c r="Z11">
        <v>1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4</v>
      </c>
      <c r="D12">
        <v>0</v>
      </c>
      <c r="E12" t="s">
        <v>24</v>
      </c>
      <c r="F12" t="s">
        <v>24</v>
      </c>
      <c r="G12">
        <v>1337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1036</v>
      </c>
      <c r="R12" t="s">
        <v>24</v>
      </c>
      <c r="S12">
        <v>0</v>
      </c>
      <c r="T12" t="s">
        <v>133</v>
      </c>
      <c r="U12" t="s">
        <v>133</v>
      </c>
      <c r="V12" t="s">
        <v>133</v>
      </c>
      <c r="W12" t="s">
        <v>24</v>
      </c>
      <c r="X12" t="s">
        <v>24</v>
      </c>
      <c r="Y12" t="s">
        <v>24</v>
      </c>
      <c r="Z12">
        <v>1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5</v>
      </c>
      <c r="D13">
        <v>0</v>
      </c>
      <c r="E13" t="s">
        <v>24</v>
      </c>
      <c r="F13" t="s">
        <v>24</v>
      </c>
      <c r="G13">
        <v>161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171</v>
      </c>
      <c r="R13" t="s">
        <v>24</v>
      </c>
      <c r="S13">
        <v>0</v>
      </c>
      <c r="T13" t="s">
        <v>133</v>
      </c>
      <c r="U13" t="s">
        <v>133</v>
      </c>
      <c r="V13" t="s">
        <v>133</v>
      </c>
      <c r="W13" t="s">
        <v>24</v>
      </c>
      <c r="X13" t="s">
        <v>24</v>
      </c>
      <c r="Y13" t="s">
        <v>24</v>
      </c>
      <c r="Z13">
        <v>1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6</v>
      </c>
      <c r="D14">
        <v>0</v>
      </c>
      <c r="E14" t="s">
        <v>24</v>
      </c>
      <c r="F14" t="s">
        <v>24</v>
      </c>
      <c r="G14">
        <v>164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171</v>
      </c>
      <c r="R14" t="s">
        <v>24</v>
      </c>
      <c r="S14">
        <v>0</v>
      </c>
      <c r="T14" t="s">
        <v>133</v>
      </c>
      <c r="U14" t="s">
        <v>133</v>
      </c>
      <c r="V14" t="s">
        <v>133</v>
      </c>
      <c r="W14" t="s">
        <v>24</v>
      </c>
      <c r="X14" t="s">
        <v>24</v>
      </c>
      <c r="Y14" t="s">
        <v>24</v>
      </c>
      <c r="Z14">
        <v>1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7</v>
      </c>
      <c r="D15">
        <v>0</v>
      </c>
      <c r="E15" t="s">
        <v>24</v>
      </c>
      <c r="F15" t="s">
        <v>24</v>
      </c>
      <c r="G15">
        <v>1335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146</v>
      </c>
      <c r="R15" t="s">
        <v>24</v>
      </c>
      <c r="S15">
        <v>0</v>
      </c>
      <c r="T15" t="s">
        <v>133</v>
      </c>
      <c r="U15" t="s">
        <v>133</v>
      </c>
      <c r="V15" t="s">
        <v>133</v>
      </c>
      <c r="W15" t="s">
        <v>24</v>
      </c>
      <c r="X15" t="s">
        <v>24</v>
      </c>
      <c r="Y15" t="s">
        <v>24</v>
      </c>
      <c r="Z15">
        <v>1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2</v>
      </c>
      <c r="B16">
        <v>1</v>
      </c>
      <c r="C16">
        <v>1</v>
      </c>
      <c r="D16">
        <v>0</v>
      </c>
      <c r="E16" t="s">
        <v>24</v>
      </c>
      <c r="F16" t="s">
        <v>24</v>
      </c>
      <c r="G16">
        <v>0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24</v>
      </c>
      <c r="S16">
        <v>0</v>
      </c>
      <c r="T16" t="s">
        <v>133</v>
      </c>
      <c r="U16" t="s">
        <v>133</v>
      </c>
      <c r="V16" t="s">
        <v>133</v>
      </c>
      <c r="W16" t="s">
        <v>24</v>
      </c>
      <c r="X16" t="s">
        <v>24</v>
      </c>
      <c r="Y16" t="s">
        <v>24</v>
      </c>
      <c r="Z16">
        <v>0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2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2</v>
      </c>
      <c r="B17">
        <v>1</v>
      </c>
      <c r="C17">
        <v>2</v>
      </c>
      <c r="D17">
        <v>0</v>
      </c>
      <c r="E17" t="s">
        <v>24</v>
      </c>
      <c r="F17" t="s">
        <v>24</v>
      </c>
      <c r="G17">
        <v>654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142</v>
      </c>
      <c r="R17" t="s">
        <v>24</v>
      </c>
      <c r="S17">
        <v>0</v>
      </c>
      <c r="T17" t="s">
        <v>133</v>
      </c>
      <c r="U17" t="s">
        <v>133</v>
      </c>
      <c r="V17" t="s">
        <v>133</v>
      </c>
      <c r="W17" t="s">
        <v>24</v>
      </c>
      <c r="X17" t="s">
        <v>24</v>
      </c>
      <c r="Y17" t="s">
        <v>24</v>
      </c>
      <c r="Z17">
        <v>1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2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2</v>
      </c>
      <c r="B18">
        <v>1</v>
      </c>
      <c r="C18">
        <v>3</v>
      </c>
      <c r="D18">
        <v>0</v>
      </c>
      <c r="E18" t="s">
        <v>24</v>
      </c>
      <c r="F18" t="s">
        <v>24</v>
      </c>
      <c r="G18">
        <v>1278</v>
      </c>
      <c r="H18">
        <v>0</v>
      </c>
      <c r="I18">
        <v>0</v>
      </c>
      <c r="J18">
        <v>0</v>
      </c>
      <c r="K18">
        <v>0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146</v>
      </c>
      <c r="R18" t="s">
        <v>24</v>
      </c>
      <c r="S18">
        <v>0</v>
      </c>
      <c r="T18" t="s">
        <v>133</v>
      </c>
      <c r="U18" t="s">
        <v>133</v>
      </c>
      <c r="V18" t="s">
        <v>133</v>
      </c>
      <c r="W18" t="s">
        <v>24</v>
      </c>
      <c r="X18" t="s">
        <v>24</v>
      </c>
      <c r="Y18" t="s">
        <v>24</v>
      </c>
      <c r="Z18">
        <v>1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2</v>
      </c>
      <c r="B19">
        <v>1</v>
      </c>
      <c r="C19">
        <v>4</v>
      </c>
      <c r="D19">
        <v>0</v>
      </c>
      <c r="E19" t="s">
        <v>24</v>
      </c>
      <c r="F19" t="s">
        <v>24</v>
      </c>
      <c r="G19">
        <v>1294</v>
      </c>
      <c r="H19">
        <v>0</v>
      </c>
      <c r="I19">
        <v>0</v>
      </c>
      <c r="J19">
        <v>0</v>
      </c>
      <c r="K19">
        <v>0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146</v>
      </c>
      <c r="R19" t="s">
        <v>24</v>
      </c>
      <c r="S19">
        <v>0</v>
      </c>
      <c r="T19" t="s">
        <v>133</v>
      </c>
      <c r="U19" t="s">
        <v>133</v>
      </c>
      <c r="V19" t="s">
        <v>133</v>
      </c>
      <c r="W19" t="s">
        <v>24</v>
      </c>
      <c r="X19" t="s">
        <v>24</v>
      </c>
      <c r="Y19" t="s">
        <v>24</v>
      </c>
      <c r="Z19">
        <v>1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2</v>
      </c>
      <c r="B20">
        <v>1</v>
      </c>
      <c r="C20">
        <v>5</v>
      </c>
      <c r="D20">
        <v>0</v>
      </c>
      <c r="E20" t="s">
        <v>24</v>
      </c>
      <c r="F20" t="s">
        <v>24</v>
      </c>
      <c r="G20">
        <v>1269</v>
      </c>
      <c r="H20">
        <v>0</v>
      </c>
      <c r="I20">
        <v>0</v>
      </c>
      <c r="J20">
        <v>0</v>
      </c>
      <c r="K20">
        <v>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146</v>
      </c>
      <c r="R20" t="s">
        <v>24</v>
      </c>
      <c r="S20">
        <v>0</v>
      </c>
      <c r="T20" t="s">
        <v>133</v>
      </c>
      <c r="U20" t="s">
        <v>133</v>
      </c>
      <c r="V20" t="s">
        <v>133</v>
      </c>
      <c r="W20" t="s">
        <v>24</v>
      </c>
      <c r="X20" t="s">
        <v>24</v>
      </c>
      <c r="Y20" t="s">
        <v>24</v>
      </c>
      <c r="Z20">
        <v>1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2</v>
      </c>
      <c r="B21">
        <v>1</v>
      </c>
      <c r="C21">
        <v>6</v>
      </c>
      <c r="D21">
        <v>0</v>
      </c>
      <c r="E21" t="s">
        <v>24</v>
      </c>
      <c r="F21" t="s">
        <v>24</v>
      </c>
      <c r="G21">
        <v>136</v>
      </c>
      <c r="H21">
        <v>0</v>
      </c>
      <c r="I21">
        <v>0</v>
      </c>
      <c r="J21">
        <v>0</v>
      </c>
      <c r="K21">
        <v>0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142</v>
      </c>
      <c r="R21" t="s">
        <v>24</v>
      </c>
      <c r="S21">
        <v>0</v>
      </c>
      <c r="T21" t="s">
        <v>133</v>
      </c>
      <c r="U21" t="s">
        <v>133</v>
      </c>
      <c r="V21" t="s">
        <v>133</v>
      </c>
      <c r="W21" t="s">
        <v>24</v>
      </c>
      <c r="X21" t="s">
        <v>24</v>
      </c>
      <c r="Y21" t="s">
        <v>24</v>
      </c>
      <c r="Z21">
        <v>1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2</v>
      </c>
      <c r="B22">
        <v>1</v>
      </c>
      <c r="C22">
        <v>7</v>
      </c>
      <c r="D22">
        <v>0</v>
      </c>
      <c r="E22" t="s">
        <v>24</v>
      </c>
      <c r="F22" t="s">
        <v>24</v>
      </c>
      <c r="G22">
        <v>655</v>
      </c>
      <c r="H22">
        <v>0</v>
      </c>
      <c r="I22">
        <v>0</v>
      </c>
      <c r="J22">
        <v>0</v>
      </c>
      <c r="K22">
        <v>0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142</v>
      </c>
      <c r="R22" t="s">
        <v>24</v>
      </c>
      <c r="S22">
        <v>0</v>
      </c>
      <c r="T22" t="s">
        <v>133</v>
      </c>
      <c r="U22" t="s">
        <v>133</v>
      </c>
      <c r="V22" t="s">
        <v>133</v>
      </c>
      <c r="W22" t="s">
        <v>24</v>
      </c>
      <c r="X22" t="s">
        <v>24</v>
      </c>
      <c r="Y22" t="s">
        <v>24</v>
      </c>
      <c r="Z22">
        <v>1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2</v>
      </c>
      <c r="B23">
        <v>2</v>
      </c>
      <c r="C23">
        <v>1</v>
      </c>
      <c r="D23">
        <v>0</v>
      </c>
      <c r="E23" t="s">
        <v>24</v>
      </c>
      <c r="F23" t="s">
        <v>24</v>
      </c>
      <c r="G23">
        <v>0</v>
      </c>
      <c r="H23">
        <v>0</v>
      </c>
      <c r="I23">
        <v>0</v>
      </c>
      <c r="J23">
        <v>0</v>
      </c>
      <c r="K23">
        <v>0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24</v>
      </c>
      <c r="R23" t="s">
        <v>24</v>
      </c>
      <c r="S23">
        <v>0</v>
      </c>
      <c r="T23" t="s">
        <v>133</v>
      </c>
      <c r="U23" t="s">
        <v>133</v>
      </c>
      <c r="V23" t="s">
        <v>133</v>
      </c>
      <c r="W23" t="s">
        <v>24</v>
      </c>
      <c r="X23" t="s">
        <v>24</v>
      </c>
      <c r="Y23" t="s">
        <v>24</v>
      </c>
      <c r="Z23">
        <v>0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2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2</v>
      </c>
      <c r="B24">
        <v>2</v>
      </c>
      <c r="C24">
        <v>2</v>
      </c>
      <c r="D24">
        <v>0</v>
      </c>
      <c r="E24" t="s">
        <v>24</v>
      </c>
      <c r="F24" t="s">
        <v>24</v>
      </c>
      <c r="G24">
        <v>137</v>
      </c>
      <c r="H24">
        <v>0</v>
      </c>
      <c r="I24">
        <v>0</v>
      </c>
      <c r="J24">
        <v>0</v>
      </c>
      <c r="K24">
        <v>0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Q24" t="s">
        <v>1037</v>
      </c>
      <c r="R24" t="s">
        <v>24</v>
      </c>
      <c r="S24">
        <v>0</v>
      </c>
      <c r="T24" t="s">
        <v>133</v>
      </c>
      <c r="U24" t="s">
        <v>133</v>
      </c>
      <c r="V24" t="s">
        <v>133</v>
      </c>
      <c r="W24" t="s">
        <v>24</v>
      </c>
      <c r="X24" t="s">
        <v>24</v>
      </c>
      <c r="Y24" t="s">
        <v>24</v>
      </c>
      <c r="Z24">
        <v>1</v>
      </c>
      <c r="AA24" t="s">
        <v>24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2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2</v>
      </c>
      <c r="B25">
        <v>2</v>
      </c>
      <c r="C25">
        <v>3</v>
      </c>
      <c r="D25">
        <v>0</v>
      </c>
      <c r="E25" t="s">
        <v>24</v>
      </c>
      <c r="F25" t="s">
        <v>24</v>
      </c>
      <c r="G25">
        <v>130</v>
      </c>
      <c r="H25">
        <v>0</v>
      </c>
      <c r="I25">
        <v>0</v>
      </c>
      <c r="J25">
        <v>0</v>
      </c>
      <c r="K25">
        <v>0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212</v>
      </c>
      <c r="R25" t="s">
        <v>24</v>
      </c>
      <c r="S25">
        <v>0</v>
      </c>
      <c r="T25" t="s">
        <v>133</v>
      </c>
      <c r="U25" t="s">
        <v>133</v>
      </c>
      <c r="V25" t="s">
        <v>133</v>
      </c>
      <c r="W25" t="s">
        <v>24</v>
      </c>
      <c r="X25" t="s">
        <v>24</v>
      </c>
      <c r="Y25" t="s">
        <v>24</v>
      </c>
      <c r="Z25">
        <v>1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2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2</v>
      </c>
      <c r="B26">
        <v>2</v>
      </c>
      <c r="C26">
        <v>4</v>
      </c>
      <c r="D26">
        <v>0</v>
      </c>
      <c r="E26" t="s">
        <v>24</v>
      </c>
      <c r="F26" t="s">
        <v>24</v>
      </c>
      <c r="G26">
        <v>114</v>
      </c>
      <c r="H26">
        <v>0</v>
      </c>
      <c r="I26">
        <v>0</v>
      </c>
      <c r="J26">
        <v>0</v>
      </c>
      <c r="K26">
        <v>0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1038</v>
      </c>
      <c r="R26" t="s">
        <v>24</v>
      </c>
      <c r="S26">
        <v>0</v>
      </c>
      <c r="T26" t="s">
        <v>133</v>
      </c>
      <c r="U26" t="s">
        <v>133</v>
      </c>
      <c r="V26" t="s">
        <v>133</v>
      </c>
      <c r="W26" t="s">
        <v>24</v>
      </c>
      <c r="X26" t="s">
        <v>24</v>
      </c>
      <c r="Y26" t="s">
        <v>24</v>
      </c>
      <c r="Z26">
        <v>1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2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2</v>
      </c>
      <c r="B27">
        <v>2</v>
      </c>
      <c r="C27">
        <v>5</v>
      </c>
      <c r="D27">
        <v>0</v>
      </c>
      <c r="E27" t="s">
        <v>24</v>
      </c>
      <c r="F27" t="s">
        <v>24</v>
      </c>
      <c r="G27">
        <v>123</v>
      </c>
      <c r="H27">
        <v>0</v>
      </c>
      <c r="I27">
        <v>0</v>
      </c>
      <c r="J27">
        <v>0</v>
      </c>
      <c r="K27">
        <v>0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212</v>
      </c>
      <c r="R27" t="s">
        <v>24</v>
      </c>
      <c r="S27">
        <v>0</v>
      </c>
      <c r="T27" t="s">
        <v>133</v>
      </c>
      <c r="U27" t="s">
        <v>133</v>
      </c>
      <c r="V27" t="s">
        <v>133</v>
      </c>
      <c r="W27" t="s">
        <v>24</v>
      </c>
      <c r="X27" t="s">
        <v>24</v>
      </c>
      <c r="Y27" t="s">
        <v>24</v>
      </c>
      <c r="Z27">
        <v>1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2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2</v>
      </c>
      <c r="B28">
        <v>2</v>
      </c>
      <c r="C28">
        <v>6</v>
      </c>
      <c r="D28">
        <v>0</v>
      </c>
      <c r="E28" t="s">
        <v>24</v>
      </c>
      <c r="F28" t="s">
        <v>24</v>
      </c>
      <c r="G28">
        <v>1292</v>
      </c>
      <c r="H28">
        <v>0</v>
      </c>
      <c r="I28">
        <v>0</v>
      </c>
      <c r="J28">
        <v>0</v>
      </c>
      <c r="K28">
        <v>0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212</v>
      </c>
      <c r="R28" t="s">
        <v>24</v>
      </c>
      <c r="S28">
        <v>0</v>
      </c>
      <c r="T28" t="s">
        <v>133</v>
      </c>
      <c r="U28" t="s">
        <v>133</v>
      </c>
      <c r="V28" t="s">
        <v>133</v>
      </c>
      <c r="W28" t="s">
        <v>24</v>
      </c>
      <c r="X28" t="s">
        <v>24</v>
      </c>
      <c r="Y28" t="s">
        <v>24</v>
      </c>
      <c r="Z28">
        <v>1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2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2</v>
      </c>
      <c r="B29">
        <v>2</v>
      </c>
      <c r="C29">
        <v>7</v>
      </c>
      <c r="D29">
        <v>0</v>
      </c>
      <c r="E29" t="s">
        <v>24</v>
      </c>
      <c r="F29" t="s">
        <v>24</v>
      </c>
      <c r="G29">
        <v>1242</v>
      </c>
      <c r="H29">
        <v>0</v>
      </c>
      <c r="I29">
        <v>0</v>
      </c>
      <c r="J29">
        <v>0</v>
      </c>
      <c r="K29">
        <v>0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Q29" t="s">
        <v>146</v>
      </c>
      <c r="R29" t="s">
        <v>24</v>
      </c>
      <c r="S29">
        <v>0</v>
      </c>
      <c r="T29" t="s">
        <v>133</v>
      </c>
      <c r="U29" t="s">
        <v>133</v>
      </c>
      <c r="V29" t="s">
        <v>133</v>
      </c>
      <c r="W29" t="s">
        <v>24</v>
      </c>
      <c r="X29" t="s">
        <v>24</v>
      </c>
      <c r="Y29" t="s">
        <v>24</v>
      </c>
      <c r="Z29">
        <v>1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2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3</v>
      </c>
      <c r="B30">
        <v>1</v>
      </c>
      <c r="C30">
        <v>1</v>
      </c>
      <c r="D30">
        <v>0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3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3</v>
      </c>
      <c r="B31">
        <v>1</v>
      </c>
      <c r="C31">
        <v>2</v>
      </c>
      <c r="D31">
        <v>0</v>
      </c>
      <c r="G31">
        <v>610</v>
      </c>
      <c r="Q31" t="s">
        <v>228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3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3</v>
      </c>
      <c r="B32">
        <v>1</v>
      </c>
      <c r="C32">
        <v>3</v>
      </c>
      <c r="D32">
        <v>0</v>
      </c>
      <c r="G32">
        <v>595</v>
      </c>
      <c r="Q32" t="s">
        <v>142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3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3</v>
      </c>
      <c r="B33">
        <v>1</v>
      </c>
      <c r="C33">
        <v>4</v>
      </c>
      <c r="D33">
        <v>0</v>
      </c>
      <c r="G33">
        <v>1355</v>
      </c>
      <c r="Q33" t="s">
        <v>146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3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3</v>
      </c>
      <c r="B34">
        <v>1</v>
      </c>
      <c r="C34">
        <v>5</v>
      </c>
      <c r="D34">
        <v>0</v>
      </c>
      <c r="G34">
        <v>170</v>
      </c>
      <c r="Q34" t="s">
        <v>142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3</v>
      </c>
      <c r="B35">
        <v>1</v>
      </c>
      <c r="C35">
        <v>6</v>
      </c>
      <c r="D35">
        <v>0</v>
      </c>
      <c r="G35">
        <v>1367</v>
      </c>
      <c r="Q35" t="s">
        <v>228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3</v>
      </c>
      <c r="B36">
        <v>1</v>
      </c>
      <c r="C36">
        <v>7</v>
      </c>
      <c r="D36">
        <v>0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4</v>
      </c>
      <c r="B37">
        <v>1</v>
      </c>
      <c r="C37">
        <v>1</v>
      </c>
      <c r="D37">
        <v>0</v>
      </c>
      <c r="S37">
        <v>0</v>
      </c>
      <c r="Z37">
        <v>0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4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4</v>
      </c>
      <c r="B38">
        <v>1</v>
      </c>
      <c r="C38">
        <v>2</v>
      </c>
      <c r="D38">
        <v>0</v>
      </c>
      <c r="S38">
        <v>0</v>
      </c>
      <c r="Z38">
        <v>0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4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4</v>
      </c>
      <c r="B39">
        <v>1</v>
      </c>
      <c r="C39">
        <v>3</v>
      </c>
      <c r="D39">
        <v>0</v>
      </c>
      <c r="G39">
        <v>1272</v>
      </c>
      <c r="Q39" t="s">
        <v>228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4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4</v>
      </c>
      <c r="B40">
        <v>1</v>
      </c>
      <c r="C40">
        <v>4</v>
      </c>
      <c r="D40">
        <v>0</v>
      </c>
      <c r="G40">
        <v>1293</v>
      </c>
      <c r="Q40" t="s">
        <v>146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4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4</v>
      </c>
      <c r="B41">
        <v>1</v>
      </c>
      <c r="C41">
        <v>5</v>
      </c>
      <c r="D41">
        <v>0</v>
      </c>
      <c r="G41">
        <v>1285</v>
      </c>
      <c r="Q41" t="s">
        <v>228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4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4</v>
      </c>
      <c r="B42">
        <v>1</v>
      </c>
      <c r="C42">
        <v>6</v>
      </c>
      <c r="D42">
        <v>0</v>
      </c>
      <c r="S42">
        <v>0</v>
      </c>
      <c r="Z42">
        <v>0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4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4</v>
      </c>
      <c r="B43">
        <v>1</v>
      </c>
      <c r="C43">
        <v>7</v>
      </c>
      <c r="D43">
        <v>0</v>
      </c>
      <c r="S43">
        <v>0</v>
      </c>
      <c r="Z43">
        <v>0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4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5</v>
      </c>
      <c r="B44">
        <v>1</v>
      </c>
      <c r="C44">
        <v>1</v>
      </c>
      <c r="D44">
        <v>0</v>
      </c>
      <c r="G44">
        <v>1373</v>
      </c>
      <c r="Q44" t="s">
        <v>228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5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5</v>
      </c>
      <c r="B45">
        <v>1</v>
      </c>
      <c r="C45">
        <v>2</v>
      </c>
      <c r="D45">
        <v>0</v>
      </c>
      <c r="G45">
        <v>617</v>
      </c>
      <c r="Q45" t="s">
        <v>142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5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5</v>
      </c>
      <c r="B46">
        <v>1</v>
      </c>
      <c r="C46">
        <v>3</v>
      </c>
      <c r="D46">
        <v>0</v>
      </c>
      <c r="G46">
        <v>169</v>
      </c>
      <c r="Q46" t="s">
        <v>1039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5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5</v>
      </c>
      <c r="B47">
        <v>1</v>
      </c>
      <c r="C47">
        <v>4</v>
      </c>
      <c r="D47">
        <v>0</v>
      </c>
      <c r="G47">
        <v>594</v>
      </c>
      <c r="Q47" t="s">
        <v>212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5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5</v>
      </c>
      <c r="B48">
        <v>1</v>
      </c>
      <c r="C48">
        <v>5</v>
      </c>
      <c r="D48">
        <v>0</v>
      </c>
      <c r="G48">
        <v>163</v>
      </c>
      <c r="Q48" t="s">
        <v>146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5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5</v>
      </c>
      <c r="B49">
        <v>1</v>
      </c>
      <c r="C49">
        <v>6</v>
      </c>
      <c r="D49">
        <v>0</v>
      </c>
      <c r="G49">
        <v>611</v>
      </c>
      <c r="Q49" t="s">
        <v>142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5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5</v>
      </c>
      <c r="B50">
        <v>1</v>
      </c>
      <c r="C50">
        <v>7</v>
      </c>
      <c r="D50">
        <v>0</v>
      </c>
      <c r="G50">
        <v>1357</v>
      </c>
      <c r="Q50" t="s">
        <v>140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5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6</v>
      </c>
      <c r="B51">
        <v>1</v>
      </c>
      <c r="C51">
        <v>1</v>
      </c>
      <c r="D51">
        <v>0</v>
      </c>
      <c r="E51" t="s">
        <v>24</v>
      </c>
      <c r="F51" t="s">
        <v>24</v>
      </c>
      <c r="G51">
        <v>0</v>
      </c>
      <c r="H51">
        <v>0</v>
      </c>
      <c r="I51">
        <v>0</v>
      </c>
      <c r="J51">
        <v>0</v>
      </c>
      <c r="K51">
        <v>0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24</v>
      </c>
      <c r="S51">
        <v>0</v>
      </c>
      <c r="T51" t="s">
        <v>133</v>
      </c>
      <c r="U51" t="s">
        <v>133</v>
      </c>
      <c r="V51" t="s">
        <v>133</v>
      </c>
      <c r="W51" t="s">
        <v>24</v>
      </c>
      <c r="X51" t="s">
        <v>24</v>
      </c>
      <c r="Y51" t="s">
        <v>24</v>
      </c>
      <c r="Z51">
        <v>0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6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6</v>
      </c>
      <c r="B52">
        <v>1</v>
      </c>
      <c r="C52">
        <v>2</v>
      </c>
      <c r="D52">
        <v>0</v>
      </c>
      <c r="E52" t="s">
        <v>24</v>
      </c>
      <c r="F52" t="s">
        <v>24</v>
      </c>
      <c r="G52">
        <v>0</v>
      </c>
      <c r="H52">
        <v>0</v>
      </c>
      <c r="I52">
        <v>0</v>
      </c>
      <c r="J52">
        <v>0</v>
      </c>
      <c r="K52">
        <v>0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24</v>
      </c>
      <c r="S52">
        <v>0</v>
      </c>
      <c r="T52" t="s">
        <v>133</v>
      </c>
      <c r="U52" t="s">
        <v>133</v>
      </c>
      <c r="V52" t="s">
        <v>133</v>
      </c>
      <c r="W52" t="s">
        <v>24</v>
      </c>
      <c r="X52" t="s">
        <v>24</v>
      </c>
      <c r="Y52" t="s">
        <v>24</v>
      </c>
      <c r="Z52">
        <v>0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6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6</v>
      </c>
      <c r="B53">
        <v>1</v>
      </c>
      <c r="C53">
        <v>3</v>
      </c>
      <c r="D53">
        <v>0</v>
      </c>
      <c r="E53" t="s">
        <v>24</v>
      </c>
      <c r="F53" t="s">
        <v>24</v>
      </c>
      <c r="G53">
        <v>1276</v>
      </c>
      <c r="H53">
        <v>0</v>
      </c>
      <c r="I53">
        <v>0</v>
      </c>
      <c r="J53">
        <v>0</v>
      </c>
      <c r="K53">
        <v>0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228</v>
      </c>
      <c r="R53" t="s">
        <v>24</v>
      </c>
      <c r="S53">
        <v>0</v>
      </c>
      <c r="T53" t="s">
        <v>133</v>
      </c>
      <c r="U53" t="s">
        <v>133</v>
      </c>
      <c r="V53" t="s">
        <v>133</v>
      </c>
      <c r="W53" t="s">
        <v>24</v>
      </c>
      <c r="X53" t="s">
        <v>24</v>
      </c>
      <c r="Y53" t="s">
        <v>24</v>
      </c>
      <c r="Z53">
        <v>1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6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6</v>
      </c>
      <c r="B54">
        <v>1</v>
      </c>
      <c r="C54">
        <v>4</v>
      </c>
      <c r="D54">
        <v>0</v>
      </c>
      <c r="E54" t="s">
        <v>24</v>
      </c>
      <c r="F54" t="s">
        <v>24</v>
      </c>
      <c r="G54">
        <v>1307</v>
      </c>
      <c r="H54">
        <v>0</v>
      </c>
      <c r="I54">
        <v>0</v>
      </c>
      <c r="J54">
        <v>0</v>
      </c>
      <c r="K54">
        <v>0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228</v>
      </c>
      <c r="R54" t="s">
        <v>24</v>
      </c>
      <c r="S54">
        <v>0</v>
      </c>
      <c r="T54" t="s">
        <v>133</v>
      </c>
      <c r="U54" t="s">
        <v>133</v>
      </c>
      <c r="V54" t="s">
        <v>133</v>
      </c>
      <c r="W54" t="s">
        <v>24</v>
      </c>
      <c r="X54" t="s">
        <v>24</v>
      </c>
      <c r="Y54" t="s">
        <v>24</v>
      </c>
      <c r="Z54">
        <v>1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6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6</v>
      </c>
      <c r="B55">
        <v>1</v>
      </c>
      <c r="C55">
        <v>5</v>
      </c>
      <c r="D55">
        <v>0</v>
      </c>
      <c r="E55" t="s">
        <v>24</v>
      </c>
      <c r="F55" t="s">
        <v>24</v>
      </c>
      <c r="G55">
        <v>1270</v>
      </c>
      <c r="H55">
        <v>0</v>
      </c>
      <c r="I55">
        <v>0</v>
      </c>
      <c r="J55">
        <v>0</v>
      </c>
      <c r="K55">
        <v>0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228</v>
      </c>
      <c r="R55" t="s">
        <v>24</v>
      </c>
      <c r="S55">
        <v>0</v>
      </c>
      <c r="T55" t="s">
        <v>133</v>
      </c>
      <c r="U55" t="s">
        <v>133</v>
      </c>
      <c r="V55" t="s">
        <v>133</v>
      </c>
      <c r="W55" t="s">
        <v>24</v>
      </c>
      <c r="X55" t="s">
        <v>24</v>
      </c>
      <c r="Y55" t="s">
        <v>24</v>
      </c>
      <c r="Z55">
        <v>1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6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6</v>
      </c>
      <c r="B56">
        <v>1</v>
      </c>
      <c r="C56">
        <v>6</v>
      </c>
      <c r="D56">
        <v>0</v>
      </c>
      <c r="E56" t="s">
        <v>24</v>
      </c>
      <c r="F56" t="s">
        <v>24</v>
      </c>
      <c r="G56">
        <v>1280</v>
      </c>
      <c r="H56">
        <v>0</v>
      </c>
      <c r="I56">
        <v>0</v>
      </c>
      <c r="J56">
        <v>0</v>
      </c>
      <c r="K56">
        <v>0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228</v>
      </c>
      <c r="R56" t="s">
        <v>24</v>
      </c>
      <c r="S56">
        <v>0</v>
      </c>
      <c r="T56" t="s">
        <v>133</v>
      </c>
      <c r="U56" t="s">
        <v>133</v>
      </c>
      <c r="V56" t="s">
        <v>133</v>
      </c>
      <c r="W56" t="s">
        <v>24</v>
      </c>
      <c r="X56" t="s">
        <v>24</v>
      </c>
      <c r="Y56" t="s">
        <v>24</v>
      </c>
      <c r="Z56">
        <v>1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6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6</v>
      </c>
      <c r="B57">
        <v>1</v>
      </c>
      <c r="C57">
        <v>7</v>
      </c>
      <c r="D57">
        <v>0</v>
      </c>
      <c r="E57" t="s">
        <v>24</v>
      </c>
      <c r="F57" t="s">
        <v>24</v>
      </c>
      <c r="G57">
        <v>0</v>
      </c>
      <c r="H57">
        <v>0</v>
      </c>
      <c r="I57">
        <v>0</v>
      </c>
      <c r="J57">
        <v>0</v>
      </c>
      <c r="K57">
        <v>0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24</v>
      </c>
      <c r="S57">
        <v>0</v>
      </c>
      <c r="T57" t="s">
        <v>133</v>
      </c>
      <c r="U57" t="s">
        <v>133</v>
      </c>
      <c r="V57" t="s">
        <v>133</v>
      </c>
      <c r="W57" t="s">
        <v>24</v>
      </c>
      <c r="X57" t="s">
        <v>24</v>
      </c>
      <c r="Y57" t="s">
        <v>24</v>
      </c>
      <c r="Z57">
        <v>0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6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6</v>
      </c>
      <c r="B58">
        <v>2</v>
      </c>
      <c r="C58">
        <v>1</v>
      </c>
      <c r="D58">
        <v>0</v>
      </c>
      <c r="S58">
        <v>0</v>
      </c>
      <c r="Z58">
        <v>0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6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6</v>
      </c>
      <c r="B59">
        <v>2</v>
      </c>
      <c r="C59">
        <v>2</v>
      </c>
      <c r="D59">
        <v>0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6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6</v>
      </c>
      <c r="B60">
        <v>2</v>
      </c>
      <c r="C60">
        <v>3</v>
      </c>
      <c r="D60">
        <v>0</v>
      </c>
      <c r="G60">
        <v>1295</v>
      </c>
      <c r="Q60" t="s">
        <v>228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6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6</v>
      </c>
      <c r="B61">
        <v>2</v>
      </c>
      <c r="C61">
        <v>4</v>
      </c>
      <c r="D61">
        <v>0</v>
      </c>
      <c r="G61">
        <v>656</v>
      </c>
      <c r="Q61" t="s">
        <v>142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6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6</v>
      </c>
      <c r="B62">
        <v>2</v>
      </c>
      <c r="C62">
        <v>5</v>
      </c>
      <c r="D62">
        <v>0</v>
      </c>
      <c r="G62">
        <v>1243</v>
      </c>
      <c r="Q62" t="s">
        <v>228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6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6</v>
      </c>
      <c r="B63">
        <v>2</v>
      </c>
      <c r="C63">
        <v>6</v>
      </c>
      <c r="D63">
        <v>0</v>
      </c>
      <c r="G63">
        <v>1305</v>
      </c>
      <c r="Q63" t="s">
        <v>228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6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6</v>
      </c>
      <c r="B64">
        <v>2</v>
      </c>
      <c r="C64">
        <v>7</v>
      </c>
      <c r="D64">
        <v>0</v>
      </c>
      <c r="S64">
        <v>0</v>
      </c>
      <c r="Z64">
        <v>0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6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7</v>
      </c>
      <c r="B65">
        <v>1</v>
      </c>
      <c r="C65">
        <v>1</v>
      </c>
      <c r="D65">
        <v>0</v>
      </c>
      <c r="E65" t="s">
        <v>24</v>
      </c>
      <c r="F65" t="s">
        <v>24</v>
      </c>
      <c r="G65">
        <v>0</v>
      </c>
      <c r="H65">
        <v>0</v>
      </c>
      <c r="I65">
        <v>0</v>
      </c>
      <c r="J65">
        <v>0</v>
      </c>
      <c r="K65">
        <v>0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24</v>
      </c>
      <c r="S65">
        <v>0</v>
      </c>
      <c r="T65" t="s">
        <v>133</v>
      </c>
      <c r="U65" t="s">
        <v>133</v>
      </c>
      <c r="V65" t="s">
        <v>133</v>
      </c>
      <c r="W65" t="s">
        <v>24</v>
      </c>
      <c r="X65" t="s">
        <v>24</v>
      </c>
      <c r="Y65" t="s">
        <v>24</v>
      </c>
      <c r="Z65">
        <v>0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7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7</v>
      </c>
      <c r="B66">
        <v>1</v>
      </c>
      <c r="C66">
        <v>2</v>
      </c>
      <c r="D66">
        <v>0</v>
      </c>
      <c r="E66" t="s">
        <v>24</v>
      </c>
      <c r="F66" t="s">
        <v>24</v>
      </c>
      <c r="G66">
        <v>1338</v>
      </c>
      <c r="H66">
        <v>0</v>
      </c>
      <c r="I66">
        <v>0</v>
      </c>
      <c r="J66">
        <v>0</v>
      </c>
      <c r="K66">
        <v>0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150</v>
      </c>
      <c r="R66" t="s">
        <v>24</v>
      </c>
      <c r="S66">
        <v>0</v>
      </c>
      <c r="T66" t="s">
        <v>133</v>
      </c>
      <c r="U66" t="s">
        <v>133</v>
      </c>
      <c r="V66" t="s">
        <v>133</v>
      </c>
      <c r="W66" t="s">
        <v>24</v>
      </c>
      <c r="X66" t="s">
        <v>24</v>
      </c>
      <c r="Y66" t="s">
        <v>24</v>
      </c>
      <c r="Z66">
        <v>1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7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7</v>
      </c>
      <c r="B67">
        <v>1</v>
      </c>
      <c r="C67">
        <v>3</v>
      </c>
      <c r="D67">
        <v>0</v>
      </c>
      <c r="E67" t="s">
        <v>24</v>
      </c>
      <c r="F67" t="s">
        <v>24</v>
      </c>
      <c r="G67">
        <v>0</v>
      </c>
      <c r="H67">
        <v>0</v>
      </c>
      <c r="I67">
        <v>0</v>
      </c>
      <c r="J67">
        <v>0</v>
      </c>
      <c r="K67">
        <v>0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24</v>
      </c>
      <c r="S67">
        <v>0</v>
      </c>
      <c r="T67" t="s">
        <v>133</v>
      </c>
      <c r="U67" t="s">
        <v>133</v>
      </c>
      <c r="V67" t="s">
        <v>133</v>
      </c>
      <c r="W67" t="s">
        <v>24</v>
      </c>
      <c r="X67" t="s">
        <v>24</v>
      </c>
      <c r="Y67" t="s">
        <v>24</v>
      </c>
      <c r="Z67">
        <v>0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7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7</v>
      </c>
      <c r="B68">
        <v>1</v>
      </c>
      <c r="C68">
        <v>4</v>
      </c>
      <c r="D68">
        <v>0</v>
      </c>
      <c r="E68" t="s">
        <v>24</v>
      </c>
      <c r="F68" t="s">
        <v>24</v>
      </c>
      <c r="G68">
        <v>0</v>
      </c>
      <c r="H68">
        <v>0</v>
      </c>
      <c r="I68">
        <v>0</v>
      </c>
      <c r="J68">
        <v>0</v>
      </c>
      <c r="K68">
        <v>0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24</v>
      </c>
      <c r="R68" t="s">
        <v>24</v>
      </c>
      <c r="S68">
        <v>0</v>
      </c>
      <c r="T68" t="s">
        <v>133</v>
      </c>
      <c r="U68" t="s">
        <v>133</v>
      </c>
      <c r="V68" t="s">
        <v>133</v>
      </c>
      <c r="W68" t="s">
        <v>24</v>
      </c>
      <c r="X68" t="s">
        <v>24</v>
      </c>
      <c r="Y68" t="s">
        <v>24</v>
      </c>
      <c r="Z68">
        <v>0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7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7</v>
      </c>
      <c r="B69">
        <v>1</v>
      </c>
      <c r="C69">
        <v>5</v>
      </c>
      <c r="D69">
        <v>0</v>
      </c>
      <c r="E69" t="s">
        <v>24</v>
      </c>
      <c r="F69" t="s">
        <v>24</v>
      </c>
      <c r="G69">
        <v>1247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171</v>
      </c>
      <c r="R69" t="s">
        <v>24</v>
      </c>
      <c r="S69">
        <v>0</v>
      </c>
      <c r="T69" t="s">
        <v>133</v>
      </c>
      <c r="U69" t="s">
        <v>133</v>
      </c>
      <c r="V69" t="s">
        <v>133</v>
      </c>
      <c r="W69" t="s">
        <v>24</v>
      </c>
      <c r="X69" t="s">
        <v>24</v>
      </c>
      <c r="Y69" t="s">
        <v>24</v>
      </c>
      <c r="Z69">
        <v>1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7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7</v>
      </c>
      <c r="B70">
        <v>1</v>
      </c>
      <c r="C70">
        <v>6</v>
      </c>
      <c r="D70">
        <v>0</v>
      </c>
      <c r="E70" t="s">
        <v>24</v>
      </c>
      <c r="F70" t="s">
        <v>24</v>
      </c>
      <c r="G70">
        <v>0</v>
      </c>
      <c r="H70">
        <v>0</v>
      </c>
      <c r="I70">
        <v>0</v>
      </c>
      <c r="J70">
        <v>0</v>
      </c>
      <c r="K70">
        <v>0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24</v>
      </c>
      <c r="S70">
        <v>0</v>
      </c>
      <c r="T70" t="s">
        <v>133</v>
      </c>
      <c r="U70" t="s">
        <v>133</v>
      </c>
      <c r="V70" t="s">
        <v>133</v>
      </c>
      <c r="W70" t="s">
        <v>24</v>
      </c>
      <c r="X70" t="s">
        <v>24</v>
      </c>
      <c r="Y70" t="s">
        <v>24</v>
      </c>
      <c r="Z70">
        <v>0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7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7</v>
      </c>
      <c r="B71">
        <v>1</v>
      </c>
      <c r="C71">
        <v>7</v>
      </c>
      <c r="D71">
        <v>0</v>
      </c>
      <c r="E71" t="s">
        <v>24</v>
      </c>
      <c r="F71" t="s">
        <v>24</v>
      </c>
      <c r="G71">
        <v>0</v>
      </c>
      <c r="H71">
        <v>0</v>
      </c>
      <c r="I71">
        <v>0</v>
      </c>
      <c r="J71">
        <v>0</v>
      </c>
      <c r="K71">
        <v>0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24</v>
      </c>
      <c r="S71">
        <v>0</v>
      </c>
      <c r="T71" t="s">
        <v>133</v>
      </c>
      <c r="U71" t="s">
        <v>133</v>
      </c>
      <c r="V71" t="s">
        <v>133</v>
      </c>
      <c r="W71" t="s">
        <v>24</v>
      </c>
      <c r="X71" t="s">
        <v>24</v>
      </c>
      <c r="Y71" t="s">
        <v>24</v>
      </c>
      <c r="Z71">
        <v>0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7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8</v>
      </c>
      <c r="B72">
        <v>1</v>
      </c>
      <c r="C72">
        <v>1</v>
      </c>
      <c r="D72">
        <v>0</v>
      </c>
      <c r="E72" t="s">
        <v>24</v>
      </c>
      <c r="F72" t="s">
        <v>24</v>
      </c>
      <c r="G72">
        <v>0</v>
      </c>
      <c r="H72">
        <v>0</v>
      </c>
      <c r="I72">
        <v>0</v>
      </c>
      <c r="J72">
        <v>0</v>
      </c>
      <c r="K72">
        <v>0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24</v>
      </c>
      <c r="S72">
        <v>0</v>
      </c>
      <c r="T72" t="s">
        <v>133</v>
      </c>
      <c r="U72" t="s">
        <v>133</v>
      </c>
      <c r="V72" t="s">
        <v>133</v>
      </c>
      <c r="W72" t="s">
        <v>24</v>
      </c>
      <c r="X72" t="s">
        <v>24</v>
      </c>
      <c r="Y72" t="s">
        <v>24</v>
      </c>
      <c r="Z72">
        <v>0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8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8</v>
      </c>
      <c r="B73">
        <v>1</v>
      </c>
      <c r="C73">
        <v>2</v>
      </c>
      <c r="D73">
        <v>0</v>
      </c>
      <c r="E73" t="s">
        <v>24</v>
      </c>
      <c r="F73" t="s">
        <v>24</v>
      </c>
      <c r="G73">
        <v>848</v>
      </c>
      <c r="H73">
        <v>0</v>
      </c>
      <c r="I73">
        <v>0</v>
      </c>
      <c r="J73">
        <v>0</v>
      </c>
      <c r="K73">
        <v>0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1040</v>
      </c>
      <c r="R73" t="s">
        <v>24</v>
      </c>
      <c r="S73">
        <v>0</v>
      </c>
      <c r="T73" t="s">
        <v>133</v>
      </c>
      <c r="U73" t="s">
        <v>133</v>
      </c>
      <c r="V73" t="s">
        <v>133</v>
      </c>
      <c r="W73" t="s">
        <v>24</v>
      </c>
      <c r="X73" t="s">
        <v>24</v>
      </c>
      <c r="Y73" t="s">
        <v>24</v>
      </c>
      <c r="Z73">
        <v>1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8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8</v>
      </c>
      <c r="B74">
        <v>1</v>
      </c>
      <c r="C74">
        <v>3</v>
      </c>
      <c r="D74">
        <v>0</v>
      </c>
      <c r="E74" t="s">
        <v>24</v>
      </c>
      <c r="F74" t="s">
        <v>24</v>
      </c>
      <c r="G74">
        <v>0</v>
      </c>
      <c r="H74">
        <v>0</v>
      </c>
      <c r="I74">
        <v>0</v>
      </c>
      <c r="J74">
        <v>0</v>
      </c>
      <c r="K74">
        <v>0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24</v>
      </c>
      <c r="R74" t="s">
        <v>24</v>
      </c>
      <c r="S74">
        <v>0</v>
      </c>
      <c r="T74" t="s">
        <v>133</v>
      </c>
      <c r="U74" t="s">
        <v>133</v>
      </c>
      <c r="V74" t="s">
        <v>133</v>
      </c>
      <c r="W74" t="s">
        <v>24</v>
      </c>
      <c r="X74" t="s">
        <v>24</v>
      </c>
      <c r="Y74" t="s">
        <v>24</v>
      </c>
      <c r="Z74">
        <v>0</v>
      </c>
      <c r="AA74" t="s">
        <v>24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8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8</v>
      </c>
      <c r="B75">
        <v>1</v>
      </c>
      <c r="C75">
        <v>4</v>
      </c>
      <c r="D75">
        <v>0</v>
      </c>
      <c r="E75" t="s">
        <v>24</v>
      </c>
      <c r="F75" t="s">
        <v>24</v>
      </c>
      <c r="G75">
        <v>1427</v>
      </c>
      <c r="H75">
        <v>0</v>
      </c>
      <c r="I75">
        <v>0</v>
      </c>
      <c r="J75">
        <v>0</v>
      </c>
      <c r="K75">
        <v>0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1041</v>
      </c>
      <c r="R75" t="s">
        <v>24</v>
      </c>
      <c r="S75">
        <v>0</v>
      </c>
      <c r="T75" t="s">
        <v>133</v>
      </c>
      <c r="U75" t="s">
        <v>133</v>
      </c>
      <c r="V75" t="s">
        <v>133</v>
      </c>
      <c r="W75" t="s">
        <v>24</v>
      </c>
      <c r="X75" t="s">
        <v>24</v>
      </c>
      <c r="Y75" t="s">
        <v>24</v>
      </c>
      <c r="Z75">
        <v>1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8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8</v>
      </c>
      <c r="B76">
        <v>1</v>
      </c>
      <c r="C76">
        <v>5</v>
      </c>
      <c r="D76">
        <v>0</v>
      </c>
      <c r="E76" t="s">
        <v>24</v>
      </c>
      <c r="F76" t="s">
        <v>24</v>
      </c>
      <c r="G76">
        <v>679</v>
      </c>
      <c r="H76">
        <v>0</v>
      </c>
      <c r="I76">
        <v>0</v>
      </c>
      <c r="J76">
        <v>0</v>
      </c>
      <c r="K76">
        <v>0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1041</v>
      </c>
      <c r="R76" t="s">
        <v>24</v>
      </c>
      <c r="S76">
        <v>0</v>
      </c>
      <c r="T76" t="s">
        <v>133</v>
      </c>
      <c r="U76" t="s">
        <v>133</v>
      </c>
      <c r="V76" t="s">
        <v>133</v>
      </c>
      <c r="W76" t="s">
        <v>24</v>
      </c>
      <c r="X76" t="s">
        <v>24</v>
      </c>
      <c r="Y76" t="s">
        <v>24</v>
      </c>
      <c r="Z76">
        <v>1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8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8</v>
      </c>
      <c r="B77">
        <v>1</v>
      </c>
      <c r="C77">
        <v>6</v>
      </c>
      <c r="D77">
        <v>0</v>
      </c>
      <c r="E77" t="s">
        <v>24</v>
      </c>
      <c r="F77" t="s">
        <v>24</v>
      </c>
      <c r="G77">
        <v>1436</v>
      </c>
      <c r="H77">
        <v>0</v>
      </c>
      <c r="I77">
        <v>0</v>
      </c>
      <c r="J77">
        <v>0</v>
      </c>
      <c r="K77">
        <v>0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1041</v>
      </c>
      <c r="R77" t="s">
        <v>24</v>
      </c>
      <c r="S77">
        <v>0</v>
      </c>
      <c r="T77" t="s">
        <v>133</v>
      </c>
      <c r="U77" t="s">
        <v>133</v>
      </c>
      <c r="V77" t="s">
        <v>133</v>
      </c>
      <c r="W77" t="s">
        <v>24</v>
      </c>
      <c r="X77" t="s">
        <v>24</v>
      </c>
      <c r="Y77" t="s">
        <v>24</v>
      </c>
      <c r="Z77">
        <v>1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8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8</v>
      </c>
      <c r="B78">
        <v>1</v>
      </c>
      <c r="C78">
        <v>7</v>
      </c>
      <c r="D78">
        <v>0</v>
      </c>
      <c r="E78" t="s">
        <v>24</v>
      </c>
      <c r="F78" t="s">
        <v>24</v>
      </c>
      <c r="G78">
        <v>0</v>
      </c>
      <c r="H78">
        <v>0</v>
      </c>
      <c r="I78">
        <v>0</v>
      </c>
      <c r="J78">
        <v>0</v>
      </c>
      <c r="K78">
        <v>0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24</v>
      </c>
      <c r="R78" t="s">
        <v>24</v>
      </c>
      <c r="S78">
        <v>0</v>
      </c>
      <c r="T78" t="s">
        <v>133</v>
      </c>
      <c r="U78" t="s">
        <v>133</v>
      </c>
      <c r="V78" t="s">
        <v>133</v>
      </c>
      <c r="W78" t="s">
        <v>24</v>
      </c>
      <c r="X78" t="s">
        <v>24</v>
      </c>
      <c r="Y78" t="s">
        <v>24</v>
      </c>
      <c r="Z78">
        <v>0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8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9</v>
      </c>
      <c r="B79">
        <v>1</v>
      </c>
      <c r="C79">
        <v>1</v>
      </c>
      <c r="D79">
        <v>0</v>
      </c>
      <c r="S79">
        <v>0</v>
      </c>
      <c r="Z79">
        <v>0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9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9</v>
      </c>
      <c r="B80">
        <v>1</v>
      </c>
      <c r="C80">
        <v>2</v>
      </c>
      <c r="D80">
        <v>0</v>
      </c>
      <c r="G80">
        <v>148</v>
      </c>
      <c r="Q80" t="s">
        <v>247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9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9</v>
      </c>
      <c r="B81">
        <v>1</v>
      </c>
      <c r="C81">
        <v>3</v>
      </c>
      <c r="D81">
        <v>0</v>
      </c>
      <c r="G81">
        <v>1329</v>
      </c>
      <c r="Q81" t="s">
        <v>1042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9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9</v>
      </c>
      <c r="B82">
        <v>1</v>
      </c>
      <c r="C82">
        <v>4</v>
      </c>
      <c r="D82">
        <v>0</v>
      </c>
      <c r="G82">
        <v>596</v>
      </c>
      <c r="Q82" t="s">
        <v>1043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9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9</v>
      </c>
      <c r="B83">
        <v>1</v>
      </c>
      <c r="C83">
        <v>5</v>
      </c>
      <c r="D83">
        <v>0</v>
      </c>
      <c r="G83">
        <v>1340</v>
      </c>
      <c r="Q83" t="s">
        <v>235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9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9</v>
      </c>
      <c r="B84">
        <v>1</v>
      </c>
      <c r="C84">
        <v>6</v>
      </c>
      <c r="D84">
        <v>0</v>
      </c>
      <c r="G84">
        <v>154</v>
      </c>
      <c r="Q84" t="s">
        <v>1044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9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9</v>
      </c>
      <c r="B85">
        <v>1</v>
      </c>
      <c r="C85">
        <v>7</v>
      </c>
      <c r="D85">
        <v>0</v>
      </c>
      <c r="S85">
        <v>0</v>
      </c>
      <c r="Z85">
        <v>0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9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10</v>
      </c>
      <c r="B86">
        <v>1</v>
      </c>
      <c r="C86">
        <v>1</v>
      </c>
      <c r="D86">
        <v>0</v>
      </c>
      <c r="E86" t="s">
        <v>24</v>
      </c>
      <c r="F86" t="s">
        <v>24</v>
      </c>
      <c r="G86">
        <v>0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>
        <v>0</v>
      </c>
      <c r="T86" t="s">
        <v>133</v>
      </c>
      <c r="U86" t="s">
        <v>133</v>
      </c>
      <c r="V86" t="s">
        <v>133</v>
      </c>
      <c r="W86" t="s">
        <v>24</v>
      </c>
      <c r="X86" t="s">
        <v>24</v>
      </c>
      <c r="Y86" t="s">
        <v>24</v>
      </c>
      <c r="Z86">
        <v>0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10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10</v>
      </c>
      <c r="B87">
        <v>1</v>
      </c>
      <c r="C87">
        <v>2</v>
      </c>
      <c r="D87">
        <v>0</v>
      </c>
      <c r="E87" t="s">
        <v>24</v>
      </c>
      <c r="F87" t="s">
        <v>24</v>
      </c>
      <c r="G87">
        <v>0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24</v>
      </c>
      <c r="S87">
        <v>0</v>
      </c>
      <c r="T87" t="s">
        <v>133</v>
      </c>
      <c r="U87" t="s">
        <v>133</v>
      </c>
      <c r="V87" t="s">
        <v>133</v>
      </c>
      <c r="W87" t="s">
        <v>24</v>
      </c>
      <c r="X87" t="s">
        <v>24</v>
      </c>
      <c r="Y87" t="s">
        <v>24</v>
      </c>
      <c r="Z87">
        <v>0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10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10</v>
      </c>
      <c r="B88">
        <v>1</v>
      </c>
      <c r="C88">
        <v>3</v>
      </c>
      <c r="D88">
        <v>0</v>
      </c>
      <c r="E88" t="s">
        <v>24</v>
      </c>
      <c r="F88" t="s">
        <v>24</v>
      </c>
      <c r="G88">
        <v>1249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235</v>
      </c>
      <c r="R88" t="s">
        <v>24</v>
      </c>
      <c r="S88">
        <v>0</v>
      </c>
      <c r="T88" t="s">
        <v>133</v>
      </c>
      <c r="U88" t="s">
        <v>133</v>
      </c>
      <c r="V88" t="s">
        <v>133</v>
      </c>
      <c r="W88" t="s">
        <v>24</v>
      </c>
      <c r="X88" t="s">
        <v>24</v>
      </c>
      <c r="Y88" t="s">
        <v>24</v>
      </c>
      <c r="Z88">
        <v>1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10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10</v>
      </c>
      <c r="B89">
        <v>1</v>
      </c>
      <c r="C89">
        <v>4</v>
      </c>
      <c r="D89">
        <v>0</v>
      </c>
      <c r="E89" t="s">
        <v>24</v>
      </c>
      <c r="F89" t="s">
        <v>24</v>
      </c>
      <c r="G89">
        <v>113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235</v>
      </c>
      <c r="R89" t="s">
        <v>24</v>
      </c>
      <c r="S89">
        <v>0</v>
      </c>
      <c r="T89" t="s">
        <v>133</v>
      </c>
      <c r="U89" t="s">
        <v>133</v>
      </c>
      <c r="V89" t="s">
        <v>133</v>
      </c>
      <c r="W89" t="s">
        <v>24</v>
      </c>
      <c r="X89" t="s">
        <v>24</v>
      </c>
      <c r="Y89" t="s">
        <v>24</v>
      </c>
      <c r="Z89">
        <v>1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10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10</v>
      </c>
      <c r="B90">
        <v>1</v>
      </c>
      <c r="C90">
        <v>5</v>
      </c>
      <c r="D90">
        <v>0</v>
      </c>
      <c r="E90" t="s">
        <v>24</v>
      </c>
      <c r="F90" t="s">
        <v>24</v>
      </c>
      <c r="G90">
        <v>1245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235</v>
      </c>
      <c r="R90" t="s">
        <v>24</v>
      </c>
      <c r="S90">
        <v>0</v>
      </c>
      <c r="T90" t="s">
        <v>133</v>
      </c>
      <c r="U90" t="s">
        <v>133</v>
      </c>
      <c r="V90" t="s">
        <v>133</v>
      </c>
      <c r="W90" t="s">
        <v>24</v>
      </c>
      <c r="X90" t="s">
        <v>24</v>
      </c>
      <c r="Y90" t="s">
        <v>24</v>
      </c>
      <c r="Z90">
        <v>1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10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10</v>
      </c>
      <c r="B91">
        <v>1</v>
      </c>
      <c r="C91">
        <v>6</v>
      </c>
      <c r="D91">
        <v>0</v>
      </c>
      <c r="E91" t="s">
        <v>24</v>
      </c>
      <c r="F91" t="s">
        <v>24</v>
      </c>
      <c r="G91">
        <v>1255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235</v>
      </c>
      <c r="R91" t="s">
        <v>24</v>
      </c>
      <c r="S91">
        <v>0</v>
      </c>
      <c r="T91" t="s">
        <v>133</v>
      </c>
      <c r="U91" t="s">
        <v>133</v>
      </c>
      <c r="V91" t="s">
        <v>133</v>
      </c>
      <c r="W91" t="s">
        <v>24</v>
      </c>
      <c r="X91" t="s">
        <v>24</v>
      </c>
      <c r="Y91" t="s">
        <v>24</v>
      </c>
      <c r="Z91">
        <v>1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10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10</v>
      </c>
      <c r="B92">
        <v>1</v>
      </c>
      <c r="C92">
        <v>7</v>
      </c>
      <c r="D92">
        <v>0</v>
      </c>
      <c r="E92" t="s">
        <v>24</v>
      </c>
      <c r="F92" t="s">
        <v>24</v>
      </c>
      <c r="G92">
        <v>0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24</v>
      </c>
      <c r="S92">
        <v>0</v>
      </c>
      <c r="T92" t="s">
        <v>133</v>
      </c>
      <c r="U92" t="s">
        <v>133</v>
      </c>
      <c r="V92" t="s">
        <v>133</v>
      </c>
      <c r="W92" t="s">
        <v>24</v>
      </c>
      <c r="X92" t="s">
        <v>24</v>
      </c>
      <c r="Y92" t="s">
        <v>24</v>
      </c>
      <c r="Z92">
        <v>0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10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10</v>
      </c>
      <c r="B93">
        <v>2</v>
      </c>
      <c r="C93">
        <v>1</v>
      </c>
      <c r="D93">
        <v>0</v>
      </c>
      <c r="E93" t="s">
        <v>24</v>
      </c>
      <c r="F93" t="s">
        <v>24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>
        <v>0</v>
      </c>
      <c r="T93" t="s">
        <v>133</v>
      </c>
      <c r="U93" t="s">
        <v>133</v>
      </c>
      <c r="V93" t="s">
        <v>133</v>
      </c>
      <c r="W93" t="s">
        <v>24</v>
      </c>
      <c r="X93" t="s">
        <v>24</v>
      </c>
      <c r="Y93" t="s">
        <v>24</v>
      </c>
      <c r="Z93">
        <v>0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10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10</v>
      </c>
      <c r="B94">
        <v>2</v>
      </c>
      <c r="C94">
        <v>2</v>
      </c>
      <c r="D94">
        <v>0</v>
      </c>
      <c r="E94" t="s">
        <v>24</v>
      </c>
      <c r="F94" t="s">
        <v>24</v>
      </c>
      <c r="G94">
        <v>0</v>
      </c>
      <c r="H94">
        <v>0</v>
      </c>
      <c r="I94">
        <v>0</v>
      </c>
      <c r="J94">
        <v>0</v>
      </c>
      <c r="K94">
        <v>0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>
        <v>0</v>
      </c>
      <c r="T94" t="s">
        <v>133</v>
      </c>
      <c r="U94" t="s">
        <v>133</v>
      </c>
      <c r="V94" t="s">
        <v>133</v>
      </c>
      <c r="W94" t="s">
        <v>24</v>
      </c>
      <c r="X94" t="s">
        <v>24</v>
      </c>
      <c r="Y94" t="s">
        <v>24</v>
      </c>
      <c r="Z94">
        <v>0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10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10</v>
      </c>
      <c r="B95">
        <v>2</v>
      </c>
      <c r="C95">
        <v>3</v>
      </c>
      <c r="D95">
        <v>0</v>
      </c>
      <c r="E95" t="s">
        <v>24</v>
      </c>
      <c r="F95" t="s">
        <v>24</v>
      </c>
      <c r="G95">
        <v>1268</v>
      </c>
      <c r="H95">
        <v>0</v>
      </c>
      <c r="I95">
        <v>0</v>
      </c>
      <c r="J95">
        <v>0</v>
      </c>
      <c r="K95">
        <v>0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1045</v>
      </c>
      <c r="R95" t="s">
        <v>24</v>
      </c>
      <c r="S95">
        <v>0</v>
      </c>
      <c r="T95" t="s">
        <v>133</v>
      </c>
      <c r="U95" t="s">
        <v>133</v>
      </c>
      <c r="V95" t="s">
        <v>133</v>
      </c>
      <c r="W95" t="s">
        <v>24</v>
      </c>
      <c r="X95" t="s">
        <v>24</v>
      </c>
      <c r="Y95" t="s">
        <v>24</v>
      </c>
      <c r="Z95">
        <v>1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10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10</v>
      </c>
      <c r="B96">
        <v>2</v>
      </c>
      <c r="C96">
        <v>4</v>
      </c>
      <c r="D96">
        <v>0</v>
      </c>
      <c r="E96" t="s">
        <v>24</v>
      </c>
      <c r="F96" t="s">
        <v>24</v>
      </c>
      <c r="G96">
        <v>1264</v>
      </c>
      <c r="H96">
        <v>0</v>
      </c>
      <c r="I96">
        <v>0</v>
      </c>
      <c r="J96">
        <v>0</v>
      </c>
      <c r="K96">
        <v>0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170</v>
      </c>
      <c r="R96" t="s">
        <v>24</v>
      </c>
      <c r="S96">
        <v>0</v>
      </c>
      <c r="T96" t="s">
        <v>133</v>
      </c>
      <c r="U96" t="s">
        <v>133</v>
      </c>
      <c r="V96" t="s">
        <v>133</v>
      </c>
      <c r="W96" t="s">
        <v>24</v>
      </c>
      <c r="X96" t="s">
        <v>24</v>
      </c>
      <c r="Y96" t="s">
        <v>24</v>
      </c>
      <c r="Z96">
        <v>1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10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10</v>
      </c>
      <c r="B97">
        <v>2</v>
      </c>
      <c r="C97">
        <v>5</v>
      </c>
      <c r="D97">
        <v>0</v>
      </c>
      <c r="E97" t="s">
        <v>24</v>
      </c>
      <c r="F97" t="s">
        <v>24</v>
      </c>
      <c r="G97">
        <v>638</v>
      </c>
      <c r="H97">
        <v>0</v>
      </c>
      <c r="I97">
        <v>0</v>
      </c>
      <c r="J97">
        <v>0</v>
      </c>
      <c r="K97">
        <v>0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170</v>
      </c>
      <c r="R97" t="s">
        <v>24</v>
      </c>
      <c r="S97">
        <v>0</v>
      </c>
      <c r="T97" t="s">
        <v>133</v>
      </c>
      <c r="U97" t="s">
        <v>133</v>
      </c>
      <c r="V97" t="s">
        <v>133</v>
      </c>
      <c r="W97" t="s">
        <v>24</v>
      </c>
      <c r="X97" t="s">
        <v>24</v>
      </c>
      <c r="Y97" t="s">
        <v>24</v>
      </c>
      <c r="Z97">
        <v>1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10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10</v>
      </c>
      <c r="B98">
        <v>2</v>
      </c>
      <c r="C98">
        <v>6</v>
      </c>
      <c r="D98">
        <v>0</v>
      </c>
      <c r="E98" t="s">
        <v>24</v>
      </c>
      <c r="F98" t="s">
        <v>24</v>
      </c>
      <c r="G98">
        <v>646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1046</v>
      </c>
      <c r="R98" t="s">
        <v>24</v>
      </c>
      <c r="S98">
        <v>0</v>
      </c>
      <c r="T98" t="s">
        <v>133</v>
      </c>
      <c r="U98" t="s">
        <v>133</v>
      </c>
      <c r="V98" t="s">
        <v>133</v>
      </c>
      <c r="W98" t="s">
        <v>24</v>
      </c>
      <c r="X98" t="s">
        <v>24</v>
      </c>
      <c r="Y98" t="s">
        <v>24</v>
      </c>
      <c r="Z98">
        <v>1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10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10</v>
      </c>
      <c r="B99">
        <v>2</v>
      </c>
      <c r="C99">
        <v>7</v>
      </c>
      <c r="D99">
        <v>0</v>
      </c>
      <c r="E99" t="s">
        <v>24</v>
      </c>
      <c r="F99" t="s">
        <v>24</v>
      </c>
      <c r="G99">
        <v>0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>
        <v>0</v>
      </c>
      <c r="T99" t="s">
        <v>133</v>
      </c>
      <c r="U99" t="s">
        <v>133</v>
      </c>
      <c r="V99" t="s">
        <v>133</v>
      </c>
      <c r="W99" t="s">
        <v>24</v>
      </c>
      <c r="X99" t="s">
        <v>24</v>
      </c>
      <c r="Y99" t="s">
        <v>24</v>
      </c>
      <c r="Z99">
        <v>0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10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11</v>
      </c>
      <c r="B100">
        <v>1</v>
      </c>
      <c r="C100">
        <v>1</v>
      </c>
      <c r="D100">
        <v>0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11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11</v>
      </c>
      <c r="B101">
        <v>1</v>
      </c>
      <c r="C101">
        <v>2</v>
      </c>
      <c r="D101">
        <v>0</v>
      </c>
      <c r="G101">
        <v>570</v>
      </c>
      <c r="Q101" t="s">
        <v>1047</v>
      </c>
      <c r="S101">
        <v>0</v>
      </c>
      <c r="Z101">
        <v>1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11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11</v>
      </c>
      <c r="B102">
        <v>1</v>
      </c>
      <c r="C102">
        <v>3</v>
      </c>
      <c r="D102">
        <v>0</v>
      </c>
      <c r="G102">
        <v>840</v>
      </c>
      <c r="Q102" t="s">
        <v>1048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11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11</v>
      </c>
      <c r="B103">
        <v>1</v>
      </c>
      <c r="C103">
        <v>4</v>
      </c>
      <c r="D103">
        <v>0</v>
      </c>
      <c r="G103">
        <v>844</v>
      </c>
      <c r="Q103" t="s">
        <v>1049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11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11</v>
      </c>
      <c r="B104">
        <v>1</v>
      </c>
      <c r="C104">
        <v>5</v>
      </c>
      <c r="D104">
        <v>0</v>
      </c>
      <c r="G104">
        <v>842</v>
      </c>
      <c r="Q104" t="s">
        <v>1050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11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11</v>
      </c>
      <c r="B105">
        <v>1</v>
      </c>
      <c r="C105">
        <v>6</v>
      </c>
      <c r="D105">
        <v>0</v>
      </c>
      <c r="G105">
        <v>661</v>
      </c>
      <c r="Q105" t="s">
        <v>1051</v>
      </c>
      <c r="S105">
        <v>0</v>
      </c>
      <c r="Z105">
        <v>1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11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11</v>
      </c>
      <c r="B106">
        <v>1</v>
      </c>
      <c r="C106">
        <v>7</v>
      </c>
      <c r="D106">
        <v>0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11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12</v>
      </c>
      <c r="B107">
        <v>1</v>
      </c>
      <c r="C107">
        <v>1</v>
      </c>
      <c r="D107">
        <v>0</v>
      </c>
      <c r="G107">
        <v>695</v>
      </c>
      <c r="Q107" t="s">
        <v>1052</v>
      </c>
      <c r="S107">
        <v>0</v>
      </c>
      <c r="Z107">
        <v>1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12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12</v>
      </c>
      <c r="B108">
        <v>1</v>
      </c>
      <c r="C108">
        <v>2</v>
      </c>
      <c r="D108">
        <v>0</v>
      </c>
      <c r="G108">
        <v>677</v>
      </c>
      <c r="Q108" t="s">
        <v>129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12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12</v>
      </c>
      <c r="B109">
        <v>1</v>
      </c>
      <c r="C109">
        <v>3</v>
      </c>
      <c r="D109">
        <v>0</v>
      </c>
      <c r="G109">
        <v>176</v>
      </c>
      <c r="Q109" t="s">
        <v>1053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12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12</v>
      </c>
      <c r="B110">
        <v>1</v>
      </c>
      <c r="C110">
        <v>4</v>
      </c>
      <c r="D110">
        <v>0</v>
      </c>
      <c r="G110">
        <v>828</v>
      </c>
      <c r="Q110" t="s">
        <v>1054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12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12</v>
      </c>
      <c r="B111">
        <v>1</v>
      </c>
      <c r="C111">
        <v>5</v>
      </c>
      <c r="D111">
        <v>0</v>
      </c>
      <c r="G111">
        <v>670</v>
      </c>
      <c r="Q111" t="s">
        <v>1055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12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12</v>
      </c>
      <c r="B112">
        <v>1</v>
      </c>
      <c r="C112">
        <v>6</v>
      </c>
      <c r="D112">
        <v>0</v>
      </c>
      <c r="G112">
        <v>831</v>
      </c>
      <c r="Q112" t="s">
        <v>1056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12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12</v>
      </c>
      <c r="B113">
        <v>1</v>
      </c>
      <c r="C113">
        <v>7</v>
      </c>
      <c r="D113">
        <v>0</v>
      </c>
      <c r="G113">
        <v>622</v>
      </c>
      <c r="Q113" t="s">
        <v>261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12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13</v>
      </c>
      <c r="B114">
        <v>1</v>
      </c>
      <c r="C114">
        <v>1</v>
      </c>
      <c r="D114">
        <v>0</v>
      </c>
      <c r="E114" t="s">
        <v>24</v>
      </c>
      <c r="F114" t="s">
        <v>24</v>
      </c>
      <c r="G114">
        <v>0</v>
      </c>
      <c r="H114">
        <v>0</v>
      </c>
      <c r="I114">
        <v>0</v>
      </c>
      <c r="J114">
        <v>0</v>
      </c>
      <c r="K114">
        <v>0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24</v>
      </c>
      <c r="S114">
        <v>0</v>
      </c>
      <c r="T114" t="s">
        <v>133</v>
      </c>
      <c r="U114" t="s">
        <v>133</v>
      </c>
      <c r="V114" t="s">
        <v>133</v>
      </c>
      <c r="W114" t="s">
        <v>24</v>
      </c>
      <c r="X114" t="s">
        <v>24</v>
      </c>
      <c r="Y114" t="s">
        <v>24</v>
      </c>
      <c r="Z114">
        <v>0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13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13</v>
      </c>
      <c r="B115">
        <v>1</v>
      </c>
      <c r="C115">
        <v>2</v>
      </c>
      <c r="D115">
        <v>0</v>
      </c>
      <c r="E115" t="s">
        <v>24</v>
      </c>
      <c r="F115" t="s">
        <v>24</v>
      </c>
      <c r="G115">
        <v>1377</v>
      </c>
      <c r="H115">
        <v>0</v>
      </c>
      <c r="I115">
        <v>0</v>
      </c>
      <c r="J115">
        <v>0</v>
      </c>
      <c r="K115">
        <v>0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161</v>
      </c>
      <c r="R115" t="s">
        <v>24</v>
      </c>
      <c r="S115">
        <v>0</v>
      </c>
      <c r="T115" t="s">
        <v>133</v>
      </c>
      <c r="U115" t="s">
        <v>133</v>
      </c>
      <c r="V115" t="s">
        <v>133</v>
      </c>
      <c r="W115" t="s">
        <v>24</v>
      </c>
      <c r="X115" t="s">
        <v>24</v>
      </c>
      <c r="Y115" t="s">
        <v>24</v>
      </c>
      <c r="Z115">
        <v>1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13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13</v>
      </c>
      <c r="B116">
        <v>1</v>
      </c>
      <c r="C116">
        <v>3</v>
      </c>
      <c r="D116">
        <v>0</v>
      </c>
      <c r="E116" t="s">
        <v>24</v>
      </c>
      <c r="F116" t="s">
        <v>24</v>
      </c>
      <c r="G116">
        <v>1317</v>
      </c>
      <c r="H116">
        <v>0</v>
      </c>
      <c r="I116">
        <v>0</v>
      </c>
      <c r="J116">
        <v>0</v>
      </c>
      <c r="K116">
        <v>0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161</v>
      </c>
      <c r="R116" t="s">
        <v>24</v>
      </c>
      <c r="S116">
        <v>0</v>
      </c>
      <c r="T116" t="s">
        <v>133</v>
      </c>
      <c r="U116" t="s">
        <v>133</v>
      </c>
      <c r="V116" t="s">
        <v>133</v>
      </c>
      <c r="W116" t="s">
        <v>24</v>
      </c>
      <c r="X116" t="s">
        <v>24</v>
      </c>
      <c r="Y116" t="s">
        <v>24</v>
      </c>
      <c r="Z116">
        <v>1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13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13</v>
      </c>
      <c r="B117">
        <v>1</v>
      </c>
      <c r="C117">
        <v>4</v>
      </c>
      <c r="D117">
        <v>0</v>
      </c>
      <c r="E117" t="s">
        <v>24</v>
      </c>
      <c r="F117" t="s">
        <v>24</v>
      </c>
      <c r="G117">
        <v>160</v>
      </c>
      <c r="H117">
        <v>0</v>
      </c>
      <c r="I117">
        <v>0</v>
      </c>
      <c r="J117">
        <v>0</v>
      </c>
      <c r="K117">
        <v>0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1057</v>
      </c>
      <c r="R117" t="s">
        <v>24</v>
      </c>
      <c r="S117">
        <v>0</v>
      </c>
      <c r="T117" t="s">
        <v>133</v>
      </c>
      <c r="U117" t="s">
        <v>133</v>
      </c>
      <c r="V117" t="s">
        <v>133</v>
      </c>
      <c r="W117" t="s">
        <v>24</v>
      </c>
      <c r="X117" t="s">
        <v>24</v>
      </c>
      <c r="Y117" t="s">
        <v>24</v>
      </c>
      <c r="Z117">
        <v>1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13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13</v>
      </c>
      <c r="B118">
        <v>1</v>
      </c>
      <c r="C118">
        <v>5</v>
      </c>
      <c r="D118">
        <v>0</v>
      </c>
      <c r="E118" t="s">
        <v>24</v>
      </c>
      <c r="F118" t="s">
        <v>24</v>
      </c>
      <c r="G118">
        <v>1359</v>
      </c>
      <c r="H118">
        <v>0</v>
      </c>
      <c r="I118">
        <v>0</v>
      </c>
      <c r="J118">
        <v>0</v>
      </c>
      <c r="K118">
        <v>0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155</v>
      </c>
      <c r="R118" t="s">
        <v>24</v>
      </c>
      <c r="S118">
        <v>0</v>
      </c>
      <c r="T118" t="s">
        <v>133</v>
      </c>
      <c r="U118" t="s">
        <v>133</v>
      </c>
      <c r="V118" t="s">
        <v>133</v>
      </c>
      <c r="W118" t="s">
        <v>24</v>
      </c>
      <c r="X118" t="s">
        <v>24</v>
      </c>
      <c r="Y118" t="s">
        <v>24</v>
      </c>
      <c r="Z118">
        <v>1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13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13</v>
      </c>
      <c r="B119">
        <v>1</v>
      </c>
      <c r="C119">
        <v>6</v>
      </c>
      <c r="D119">
        <v>0</v>
      </c>
      <c r="E119" t="s">
        <v>24</v>
      </c>
      <c r="F119" t="s">
        <v>24</v>
      </c>
      <c r="G119">
        <v>1368</v>
      </c>
      <c r="H119">
        <v>0</v>
      </c>
      <c r="I119">
        <v>0</v>
      </c>
      <c r="J119">
        <v>0</v>
      </c>
      <c r="K119">
        <v>0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161</v>
      </c>
      <c r="R119" t="s">
        <v>24</v>
      </c>
      <c r="S119">
        <v>0</v>
      </c>
      <c r="T119" t="s">
        <v>133</v>
      </c>
      <c r="U119" t="s">
        <v>133</v>
      </c>
      <c r="V119" t="s">
        <v>133</v>
      </c>
      <c r="W119" t="s">
        <v>24</v>
      </c>
      <c r="X119" t="s">
        <v>24</v>
      </c>
      <c r="Y119" t="s">
        <v>24</v>
      </c>
      <c r="Z119">
        <v>1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13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13</v>
      </c>
      <c r="B120">
        <v>1</v>
      </c>
      <c r="C120">
        <v>7</v>
      </c>
      <c r="D120">
        <v>0</v>
      </c>
      <c r="E120" t="s">
        <v>24</v>
      </c>
      <c r="F120" t="s">
        <v>24</v>
      </c>
      <c r="G120">
        <v>1321</v>
      </c>
      <c r="H120">
        <v>0</v>
      </c>
      <c r="I120">
        <v>0</v>
      </c>
      <c r="J120">
        <v>0</v>
      </c>
      <c r="K120">
        <v>0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229</v>
      </c>
      <c r="R120" t="s">
        <v>24</v>
      </c>
      <c r="S120">
        <v>0</v>
      </c>
      <c r="T120" t="s">
        <v>133</v>
      </c>
      <c r="U120" t="s">
        <v>133</v>
      </c>
      <c r="V120" t="s">
        <v>133</v>
      </c>
      <c r="W120" t="s">
        <v>24</v>
      </c>
      <c r="X120" t="s">
        <v>24</v>
      </c>
      <c r="Y120" t="s">
        <v>24</v>
      </c>
      <c r="Z120">
        <v>1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13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13</v>
      </c>
      <c r="B121">
        <v>2</v>
      </c>
      <c r="C121">
        <v>1</v>
      </c>
      <c r="D121">
        <v>0</v>
      </c>
      <c r="E121" t="s">
        <v>24</v>
      </c>
      <c r="F121" t="s">
        <v>24</v>
      </c>
      <c r="G121">
        <v>0</v>
      </c>
      <c r="H121">
        <v>0</v>
      </c>
      <c r="I121">
        <v>0</v>
      </c>
      <c r="J121">
        <v>0</v>
      </c>
      <c r="K121">
        <v>0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24</v>
      </c>
      <c r="S121">
        <v>0</v>
      </c>
      <c r="T121" t="s">
        <v>133</v>
      </c>
      <c r="U121" t="s">
        <v>133</v>
      </c>
      <c r="V121" t="s">
        <v>133</v>
      </c>
      <c r="W121" t="s">
        <v>24</v>
      </c>
      <c r="X121" t="s">
        <v>24</v>
      </c>
      <c r="Y121" t="s">
        <v>24</v>
      </c>
      <c r="Z121">
        <v>0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13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13</v>
      </c>
      <c r="B122">
        <v>2</v>
      </c>
      <c r="C122">
        <v>2</v>
      </c>
      <c r="D122">
        <v>0</v>
      </c>
      <c r="E122" t="s">
        <v>24</v>
      </c>
      <c r="F122" t="s">
        <v>24</v>
      </c>
      <c r="G122">
        <v>590</v>
      </c>
      <c r="H122">
        <v>0</v>
      </c>
      <c r="I122">
        <v>0</v>
      </c>
      <c r="J122">
        <v>0</v>
      </c>
      <c r="K122">
        <v>0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127</v>
      </c>
      <c r="R122" t="s">
        <v>24</v>
      </c>
      <c r="S122">
        <v>0</v>
      </c>
      <c r="T122" t="s">
        <v>133</v>
      </c>
      <c r="U122" t="s">
        <v>133</v>
      </c>
      <c r="V122" t="s">
        <v>133</v>
      </c>
      <c r="W122" t="s">
        <v>24</v>
      </c>
      <c r="X122" t="s">
        <v>24</v>
      </c>
      <c r="Y122" t="s">
        <v>24</v>
      </c>
      <c r="Z122">
        <v>1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13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13</v>
      </c>
      <c r="B123">
        <v>2</v>
      </c>
      <c r="C123">
        <v>3</v>
      </c>
      <c r="D123">
        <v>0</v>
      </c>
      <c r="E123" t="s">
        <v>24</v>
      </c>
      <c r="F123" t="s">
        <v>24</v>
      </c>
      <c r="G123">
        <v>577</v>
      </c>
      <c r="H123">
        <v>0</v>
      </c>
      <c r="I123">
        <v>0</v>
      </c>
      <c r="J123">
        <v>0</v>
      </c>
      <c r="K123">
        <v>0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187</v>
      </c>
      <c r="R123" t="s">
        <v>24</v>
      </c>
      <c r="S123">
        <v>0</v>
      </c>
      <c r="T123" t="s">
        <v>133</v>
      </c>
      <c r="U123" t="s">
        <v>133</v>
      </c>
      <c r="V123" t="s">
        <v>133</v>
      </c>
      <c r="W123" t="s">
        <v>24</v>
      </c>
      <c r="X123" t="s">
        <v>24</v>
      </c>
      <c r="Y123" t="s">
        <v>24</v>
      </c>
      <c r="Z123">
        <v>1</v>
      </c>
      <c r="AA123" t="s">
        <v>24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13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13</v>
      </c>
      <c r="B124">
        <v>2</v>
      </c>
      <c r="C124">
        <v>4</v>
      </c>
      <c r="D124">
        <v>0</v>
      </c>
      <c r="E124" t="s">
        <v>24</v>
      </c>
      <c r="F124" t="s">
        <v>24</v>
      </c>
      <c r="G124">
        <v>822</v>
      </c>
      <c r="H124">
        <v>0</v>
      </c>
      <c r="I124">
        <v>0</v>
      </c>
      <c r="J124">
        <v>0</v>
      </c>
      <c r="K124">
        <v>0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236</v>
      </c>
      <c r="R124" t="s">
        <v>24</v>
      </c>
      <c r="S124">
        <v>0</v>
      </c>
      <c r="T124" t="s">
        <v>133</v>
      </c>
      <c r="U124" t="s">
        <v>133</v>
      </c>
      <c r="V124" t="s">
        <v>133</v>
      </c>
      <c r="W124" t="s">
        <v>24</v>
      </c>
      <c r="X124" t="s">
        <v>24</v>
      </c>
      <c r="Y124" t="s">
        <v>24</v>
      </c>
      <c r="Z124">
        <v>1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13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13</v>
      </c>
      <c r="B125">
        <v>2</v>
      </c>
      <c r="C125">
        <v>5</v>
      </c>
      <c r="D125">
        <v>0</v>
      </c>
      <c r="E125" t="s">
        <v>24</v>
      </c>
      <c r="F125" t="s">
        <v>24</v>
      </c>
      <c r="G125">
        <v>819</v>
      </c>
      <c r="H125">
        <v>0</v>
      </c>
      <c r="I125">
        <v>0</v>
      </c>
      <c r="J125">
        <v>0</v>
      </c>
      <c r="K125">
        <v>0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1058</v>
      </c>
      <c r="R125" t="s">
        <v>24</v>
      </c>
      <c r="S125">
        <v>0</v>
      </c>
      <c r="T125" t="s">
        <v>133</v>
      </c>
      <c r="U125" t="s">
        <v>133</v>
      </c>
      <c r="V125" t="s">
        <v>133</v>
      </c>
      <c r="W125" t="s">
        <v>24</v>
      </c>
      <c r="X125" t="s">
        <v>24</v>
      </c>
      <c r="Y125" t="s">
        <v>24</v>
      </c>
      <c r="Z125">
        <v>1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13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13</v>
      </c>
      <c r="B126">
        <v>2</v>
      </c>
      <c r="C126">
        <v>6</v>
      </c>
      <c r="D126">
        <v>0</v>
      </c>
      <c r="E126" t="s">
        <v>24</v>
      </c>
      <c r="F126" t="s">
        <v>24</v>
      </c>
      <c r="G126">
        <v>815</v>
      </c>
      <c r="H126">
        <v>0</v>
      </c>
      <c r="I126">
        <v>0</v>
      </c>
      <c r="J126">
        <v>0</v>
      </c>
      <c r="K126">
        <v>0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1059</v>
      </c>
      <c r="R126" t="s">
        <v>24</v>
      </c>
      <c r="S126">
        <v>0</v>
      </c>
      <c r="T126" t="s">
        <v>133</v>
      </c>
      <c r="U126" t="s">
        <v>133</v>
      </c>
      <c r="V126" t="s">
        <v>133</v>
      </c>
      <c r="W126" t="s">
        <v>24</v>
      </c>
      <c r="X126" t="s">
        <v>24</v>
      </c>
      <c r="Y126" t="s">
        <v>24</v>
      </c>
      <c r="Z126">
        <v>1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13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13</v>
      </c>
      <c r="B127">
        <v>2</v>
      </c>
      <c r="C127">
        <v>7</v>
      </c>
      <c r="D127">
        <v>0</v>
      </c>
      <c r="E127" t="s">
        <v>24</v>
      </c>
      <c r="F127" t="s">
        <v>24</v>
      </c>
      <c r="G127">
        <v>165</v>
      </c>
      <c r="H127">
        <v>0</v>
      </c>
      <c r="I127">
        <v>0</v>
      </c>
      <c r="J127">
        <v>0</v>
      </c>
      <c r="K127">
        <v>0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153</v>
      </c>
      <c r="R127" t="s">
        <v>24</v>
      </c>
      <c r="S127">
        <v>0</v>
      </c>
      <c r="T127" t="s">
        <v>133</v>
      </c>
      <c r="U127" t="s">
        <v>133</v>
      </c>
      <c r="V127" t="s">
        <v>133</v>
      </c>
      <c r="W127" t="s">
        <v>24</v>
      </c>
      <c r="X127" t="s">
        <v>24</v>
      </c>
      <c r="Y127" t="s">
        <v>24</v>
      </c>
      <c r="Z127">
        <v>1</v>
      </c>
      <c r="AA127" t="s">
        <v>24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13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13</v>
      </c>
      <c r="B128">
        <v>3</v>
      </c>
      <c r="C128">
        <v>1</v>
      </c>
      <c r="D128">
        <v>0</v>
      </c>
      <c r="G128">
        <v>806</v>
      </c>
      <c r="Q128" t="s">
        <v>1060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13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13</v>
      </c>
      <c r="B129">
        <v>3</v>
      </c>
      <c r="C129">
        <v>2</v>
      </c>
      <c r="D129">
        <v>0</v>
      </c>
      <c r="G129">
        <v>1360</v>
      </c>
      <c r="Q129" t="s">
        <v>1061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13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13</v>
      </c>
      <c r="B130">
        <v>3</v>
      </c>
      <c r="C130">
        <v>3</v>
      </c>
      <c r="D130">
        <v>0</v>
      </c>
      <c r="G130">
        <v>812</v>
      </c>
      <c r="Q130" t="s">
        <v>1062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13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13</v>
      </c>
      <c r="B131">
        <v>3</v>
      </c>
      <c r="C131">
        <v>4</v>
      </c>
      <c r="D131">
        <v>0</v>
      </c>
      <c r="G131">
        <v>1334</v>
      </c>
      <c r="Q131" t="s">
        <v>1063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13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13</v>
      </c>
      <c r="B132">
        <v>3</v>
      </c>
      <c r="C132">
        <v>5</v>
      </c>
      <c r="D132">
        <v>0</v>
      </c>
      <c r="G132">
        <v>597</v>
      </c>
      <c r="Q132" t="s">
        <v>1064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13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13</v>
      </c>
      <c r="B133">
        <v>3</v>
      </c>
      <c r="C133">
        <v>6</v>
      </c>
      <c r="D133">
        <v>0</v>
      </c>
      <c r="G133">
        <v>604</v>
      </c>
      <c r="Q133" t="s">
        <v>243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13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13</v>
      </c>
      <c r="B134">
        <v>3</v>
      </c>
      <c r="C134">
        <v>7</v>
      </c>
      <c r="D134">
        <v>0</v>
      </c>
      <c r="G134">
        <v>1364</v>
      </c>
      <c r="Q134" t="s">
        <v>242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13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13</v>
      </c>
      <c r="B135">
        <v>4</v>
      </c>
      <c r="C135">
        <v>1</v>
      </c>
      <c r="D135">
        <v>0</v>
      </c>
      <c r="G135">
        <v>795</v>
      </c>
      <c r="Q135" t="s">
        <v>1065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13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13</v>
      </c>
      <c r="B136">
        <v>4</v>
      </c>
      <c r="C136">
        <v>2</v>
      </c>
      <c r="D136">
        <v>0</v>
      </c>
      <c r="G136">
        <v>142</v>
      </c>
      <c r="Q136" t="s">
        <v>244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13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13</v>
      </c>
      <c r="B137">
        <v>4</v>
      </c>
      <c r="C137">
        <v>3</v>
      </c>
      <c r="D137">
        <v>0</v>
      </c>
      <c r="G137">
        <v>825</v>
      </c>
      <c r="Q137" t="s">
        <v>1066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13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13</v>
      </c>
      <c r="B138">
        <v>4</v>
      </c>
      <c r="C138">
        <v>4</v>
      </c>
      <c r="D138">
        <v>0</v>
      </c>
      <c r="G138">
        <v>580</v>
      </c>
      <c r="Q138" t="s">
        <v>138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13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13</v>
      </c>
      <c r="B139">
        <v>4</v>
      </c>
      <c r="C139">
        <v>5</v>
      </c>
      <c r="D139">
        <v>0</v>
      </c>
      <c r="G139">
        <v>607</v>
      </c>
      <c r="Q139" t="s">
        <v>233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13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13</v>
      </c>
      <c r="B140">
        <v>4</v>
      </c>
      <c r="C140">
        <v>6</v>
      </c>
      <c r="D140">
        <v>0</v>
      </c>
      <c r="G140">
        <v>587</v>
      </c>
      <c r="Q140" t="s">
        <v>1067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13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13</v>
      </c>
      <c r="B141">
        <v>4</v>
      </c>
      <c r="C141">
        <v>7</v>
      </c>
      <c r="D141">
        <v>0</v>
      </c>
      <c r="G141">
        <v>144</v>
      </c>
      <c r="Q141" t="s">
        <v>244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13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13</v>
      </c>
      <c r="B142">
        <v>5</v>
      </c>
      <c r="C142">
        <v>1</v>
      </c>
      <c r="D142">
        <v>0</v>
      </c>
      <c r="G142">
        <v>799</v>
      </c>
      <c r="Q142" t="s">
        <v>1068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13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13</v>
      </c>
      <c r="B143">
        <v>5</v>
      </c>
      <c r="C143">
        <v>2</v>
      </c>
      <c r="D143">
        <v>0</v>
      </c>
      <c r="G143">
        <v>1344</v>
      </c>
      <c r="Q143" t="s">
        <v>182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13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13</v>
      </c>
      <c r="B144">
        <v>5</v>
      </c>
      <c r="C144">
        <v>3</v>
      </c>
      <c r="D144">
        <v>0</v>
      </c>
      <c r="G144">
        <v>770</v>
      </c>
      <c r="Q144" t="s">
        <v>142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13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13</v>
      </c>
      <c r="B145">
        <v>5</v>
      </c>
      <c r="C145">
        <v>4</v>
      </c>
      <c r="D145">
        <v>0</v>
      </c>
      <c r="G145">
        <v>1429</v>
      </c>
      <c r="Q145" t="s">
        <v>144</v>
      </c>
      <c r="S145">
        <v>0</v>
      </c>
      <c r="Z145">
        <v>1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13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13</v>
      </c>
      <c r="B146">
        <v>5</v>
      </c>
      <c r="C146">
        <v>5</v>
      </c>
      <c r="D146">
        <v>0</v>
      </c>
      <c r="G146">
        <v>702</v>
      </c>
      <c r="Q146" t="s">
        <v>1069</v>
      </c>
      <c r="S146">
        <v>0</v>
      </c>
      <c r="Z146">
        <v>1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13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13</v>
      </c>
      <c r="B147">
        <v>5</v>
      </c>
      <c r="C147">
        <v>6</v>
      </c>
      <c r="D147">
        <v>0</v>
      </c>
      <c r="G147">
        <v>787</v>
      </c>
      <c r="Q147" t="s">
        <v>1070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13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13</v>
      </c>
      <c r="B148">
        <v>5</v>
      </c>
      <c r="C148">
        <v>7</v>
      </c>
      <c r="D148">
        <v>0</v>
      </c>
      <c r="G148">
        <v>785</v>
      </c>
      <c r="Q148" t="s">
        <v>1071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13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14</v>
      </c>
      <c r="B149">
        <v>1</v>
      </c>
      <c r="C149">
        <v>1</v>
      </c>
      <c r="D149">
        <v>0</v>
      </c>
      <c r="E149" t="s">
        <v>24</v>
      </c>
      <c r="F149" t="s">
        <v>24</v>
      </c>
      <c r="G149">
        <v>0</v>
      </c>
      <c r="H149">
        <v>0</v>
      </c>
      <c r="I149">
        <v>0</v>
      </c>
      <c r="J149">
        <v>0</v>
      </c>
      <c r="K149">
        <v>0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24</v>
      </c>
      <c r="S149">
        <v>0</v>
      </c>
      <c r="T149" t="s">
        <v>133</v>
      </c>
      <c r="U149" t="s">
        <v>133</v>
      </c>
      <c r="V149" t="s">
        <v>133</v>
      </c>
      <c r="W149" t="s">
        <v>24</v>
      </c>
      <c r="X149" t="s">
        <v>24</v>
      </c>
      <c r="Y149" t="s">
        <v>24</v>
      </c>
      <c r="Z149">
        <v>0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14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14</v>
      </c>
      <c r="B150">
        <v>1</v>
      </c>
      <c r="C150">
        <v>2</v>
      </c>
      <c r="D150">
        <v>0</v>
      </c>
      <c r="E150" t="s">
        <v>24</v>
      </c>
      <c r="F150" t="s">
        <v>24</v>
      </c>
      <c r="G150">
        <v>1281</v>
      </c>
      <c r="H150">
        <v>0</v>
      </c>
      <c r="I150">
        <v>0</v>
      </c>
      <c r="J150">
        <v>0</v>
      </c>
      <c r="K150">
        <v>0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161</v>
      </c>
      <c r="R150" t="s">
        <v>24</v>
      </c>
      <c r="S150">
        <v>0</v>
      </c>
      <c r="T150" t="s">
        <v>133</v>
      </c>
      <c r="U150" t="s">
        <v>133</v>
      </c>
      <c r="V150" t="s">
        <v>133</v>
      </c>
      <c r="W150" t="s">
        <v>24</v>
      </c>
      <c r="X150" t="s">
        <v>24</v>
      </c>
      <c r="Y150" t="s">
        <v>24</v>
      </c>
      <c r="Z150">
        <v>1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14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14</v>
      </c>
      <c r="B151">
        <v>1</v>
      </c>
      <c r="C151">
        <v>3</v>
      </c>
      <c r="D151">
        <v>0</v>
      </c>
      <c r="E151" t="s">
        <v>24</v>
      </c>
      <c r="F151" t="s">
        <v>24</v>
      </c>
      <c r="G151">
        <v>1302</v>
      </c>
      <c r="H151">
        <v>0</v>
      </c>
      <c r="I151">
        <v>0</v>
      </c>
      <c r="J151">
        <v>0</v>
      </c>
      <c r="K151">
        <v>0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161</v>
      </c>
      <c r="R151" t="s">
        <v>24</v>
      </c>
      <c r="S151">
        <v>0</v>
      </c>
      <c r="T151" t="s">
        <v>133</v>
      </c>
      <c r="U151" t="s">
        <v>133</v>
      </c>
      <c r="V151" t="s">
        <v>133</v>
      </c>
      <c r="W151" t="s">
        <v>24</v>
      </c>
      <c r="X151" t="s">
        <v>24</v>
      </c>
      <c r="Y151" t="s">
        <v>24</v>
      </c>
      <c r="Z151">
        <v>1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14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14</v>
      </c>
      <c r="B152">
        <v>1</v>
      </c>
      <c r="C152">
        <v>4</v>
      </c>
      <c r="D152">
        <v>0</v>
      </c>
      <c r="E152" t="s">
        <v>24</v>
      </c>
      <c r="F152" t="s">
        <v>24</v>
      </c>
      <c r="G152">
        <v>1313</v>
      </c>
      <c r="H152">
        <v>0</v>
      </c>
      <c r="I152">
        <v>0</v>
      </c>
      <c r="J152">
        <v>0</v>
      </c>
      <c r="K152">
        <v>0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161</v>
      </c>
      <c r="R152" t="s">
        <v>24</v>
      </c>
      <c r="S152">
        <v>0</v>
      </c>
      <c r="T152" t="s">
        <v>133</v>
      </c>
      <c r="U152" t="s">
        <v>133</v>
      </c>
      <c r="V152" t="s">
        <v>133</v>
      </c>
      <c r="W152" t="s">
        <v>24</v>
      </c>
      <c r="X152" t="s">
        <v>24</v>
      </c>
      <c r="Y152" t="s">
        <v>24</v>
      </c>
      <c r="Z152">
        <v>1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14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14</v>
      </c>
      <c r="B153">
        <v>1</v>
      </c>
      <c r="C153">
        <v>5</v>
      </c>
      <c r="D153">
        <v>0</v>
      </c>
      <c r="E153" t="s">
        <v>24</v>
      </c>
      <c r="F153" t="s">
        <v>24</v>
      </c>
      <c r="G153">
        <v>1300</v>
      </c>
      <c r="H153">
        <v>0</v>
      </c>
      <c r="I153">
        <v>0</v>
      </c>
      <c r="J153">
        <v>0</v>
      </c>
      <c r="K153">
        <v>0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161</v>
      </c>
      <c r="R153" t="s">
        <v>24</v>
      </c>
      <c r="S153">
        <v>0</v>
      </c>
      <c r="T153" t="s">
        <v>133</v>
      </c>
      <c r="U153" t="s">
        <v>133</v>
      </c>
      <c r="V153" t="s">
        <v>133</v>
      </c>
      <c r="W153" t="s">
        <v>24</v>
      </c>
      <c r="X153" t="s">
        <v>24</v>
      </c>
      <c r="Y153" t="s">
        <v>24</v>
      </c>
      <c r="Z153">
        <v>1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14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14</v>
      </c>
      <c r="B154">
        <v>1</v>
      </c>
      <c r="C154">
        <v>6</v>
      </c>
      <c r="D154">
        <v>0</v>
      </c>
      <c r="E154" t="s">
        <v>24</v>
      </c>
      <c r="F154" t="s">
        <v>24</v>
      </c>
      <c r="G154">
        <v>1304</v>
      </c>
      <c r="H154">
        <v>0</v>
      </c>
      <c r="I154">
        <v>0</v>
      </c>
      <c r="J154">
        <v>0</v>
      </c>
      <c r="K154">
        <v>0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161</v>
      </c>
      <c r="R154" t="s">
        <v>24</v>
      </c>
      <c r="S154">
        <v>0</v>
      </c>
      <c r="T154" t="s">
        <v>133</v>
      </c>
      <c r="U154" t="s">
        <v>133</v>
      </c>
      <c r="V154" t="s">
        <v>133</v>
      </c>
      <c r="W154" t="s">
        <v>24</v>
      </c>
      <c r="X154" t="s">
        <v>24</v>
      </c>
      <c r="Y154" t="s">
        <v>24</v>
      </c>
      <c r="Z154">
        <v>1</v>
      </c>
      <c r="AA154" t="s">
        <v>24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14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14</v>
      </c>
      <c r="B155">
        <v>1</v>
      </c>
      <c r="C155">
        <v>7</v>
      </c>
      <c r="D155">
        <v>0</v>
      </c>
      <c r="E155" t="s">
        <v>24</v>
      </c>
      <c r="F155" t="s">
        <v>24</v>
      </c>
      <c r="G155">
        <v>0</v>
      </c>
      <c r="H155">
        <v>0</v>
      </c>
      <c r="I155">
        <v>0</v>
      </c>
      <c r="J155">
        <v>0</v>
      </c>
      <c r="K155">
        <v>0</v>
      </c>
      <c r="L155" t="s">
        <v>24</v>
      </c>
      <c r="M155" t="s">
        <v>24</v>
      </c>
      <c r="N155" t="s">
        <v>24</v>
      </c>
      <c r="O155" t="s">
        <v>24</v>
      </c>
      <c r="P155" t="s">
        <v>24</v>
      </c>
      <c r="Q155" t="s">
        <v>24</v>
      </c>
      <c r="R155" t="s">
        <v>24</v>
      </c>
      <c r="S155">
        <v>0</v>
      </c>
      <c r="T155" t="s">
        <v>133</v>
      </c>
      <c r="U155" t="s">
        <v>133</v>
      </c>
      <c r="V155" t="s">
        <v>133</v>
      </c>
      <c r="W155" t="s">
        <v>24</v>
      </c>
      <c r="X155" t="s">
        <v>24</v>
      </c>
      <c r="Y155" t="s">
        <v>24</v>
      </c>
      <c r="Z155">
        <v>0</v>
      </c>
      <c r="AA155" t="s">
        <v>24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14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14</v>
      </c>
      <c r="B156">
        <v>2</v>
      </c>
      <c r="C156">
        <v>1</v>
      </c>
      <c r="D156">
        <v>0</v>
      </c>
      <c r="E156" t="s">
        <v>24</v>
      </c>
      <c r="F156" t="s">
        <v>24</v>
      </c>
      <c r="G156">
        <v>0</v>
      </c>
      <c r="H156">
        <v>0</v>
      </c>
      <c r="I156">
        <v>0</v>
      </c>
      <c r="J156">
        <v>0</v>
      </c>
      <c r="K156">
        <v>0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24</v>
      </c>
      <c r="S156">
        <v>0</v>
      </c>
      <c r="T156" t="s">
        <v>133</v>
      </c>
      <c r="U156" t="s">
        <v>133</v>
      </c>
      <c r="V156" t="s">
        <v>133</v>
      </c>
      <c r="W156" t="s">
        <v>24</v>
      </c>
      <c r="X156" t="s">
        <v>24</v>
      </c>
      <c r="Y156" t="s">
        <v>24</v>
      </c>
      <c r="Z156">
        <v>0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14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14</v>
      </c>
      <c r="B157">
        <v>2</v>
      </c>
      <c r="C157">
        <v>2</v>
      </c>
      <c r="D157">
        <v>0</v>
      </c>
      <c r="E157" t="s">
        <v>24</v>
      </c>
      <c r="F157" t="s">
        <v>24</v>
      </c>
      <c r="G157">
        <v>1296</v>
      </c>
      <c r="H157">
        <v>0</v>
      </c>
      <c r="I157">
        <v>0</v>
      </c>
      <c r="J157">
        <v>0</v>
      </c>
      <c r="K157">
        <v>0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161</v>
      </c>
      <c r="R157" t="s">
        <v>24</v>
      </c>
      <c r="S157">
        <v>0</v>
      </c>
      <c r="T157" t="s">
        <v>133</v>
      </c>
      <c r="U157" t="s">
        <v>133</v>
      </c>
      <c r="V157" t="s">
        <v>133</v>
      </c>
      <c r="W157" t="s">
        <v>24</v>
      </c>
      <c r="X157" t="s">
        <v>24</v>
      </c>
      <c r="Y157" t="s">
        <v>24</v>
      </c>
      <c r="Z157">
        <v>1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14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14</v>
      </c>
      <c r="B158">
        <v>2</v>
      </c>
      <c r="C158">
        <v>3</v>
      </c>
      <c r="D158">
        <v>0</v>
      </c>
      <c r="E158" t="s">
        <v>24</v>
      </c>
      <c r="F158" t="s">
        <v>24</v>
      </c>
      <c r="G158">
        <v>121</v>
      </c>
      <c r="H158">
        <v>0</v>
      </c>
      <c r="I158">
        <v>0</v>
      </c>
      <c r="J158">
        <v>0</v>
      </c>
      <c r="K158">
        <v>0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190</v>
      </c>
      <c r="R158" t="s">
        <v>24</v>
      </c>
      <c r="S158">
        <v>0</v>
      </c>
      <c r="T158" t="s">
        <v>133</v>
      </c>
      <c r="U158" t="s">
        <v>133</v>
      </c>
      <c r="V158" t="s">
        <v>133</v>
      </c>
      <c r="W158" t="s">
        <v>24</v>
      </c>
      <c r="X158" t="s">
        <v>24</v>
      </c>
      <c r="Y158" t="s">
        <v>24</v>
      </c>
      <c r="Z158">
        <v>1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14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14</v>
      </c>
      <c r="B159">
        <v>2</v>
      </c>
      <c r="C159">
        <v>4</v>
      </c>
      <c r="D159">
        <v>0</v>
      </c>
      <c r="E159" t="s">
        <v>24</v>
      </c>
      <c r="F159" t="s">
        <v>24</v>
      </c>
      <c r="G159">
        <v>127</v>
      </c>
      <c r="H159">
        <v>0</v>
      </c>
      <c r="I159">
        <v>0</v>
      </c>
      <c r="J159">
        <v>0</v>
      </c>
      <c r="K159">
        <v>0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162</v>
      </c>
      <c r="R159" t="s">
        <v>24</v>
      </c>
      <c r="S159">
        <v>0</v>
      </c>
      <c r="T159" t="s">
        <v>133</v>
      </c>
      <c r="U159" t="s">
        <v>133</v>
      </c>
      <c r="V159" t="s">
        <v>133</v>
      </c>
      <c r="W159" t="s">
        <v>24</v>
      </c>
      <c r="X159" t="s">
        <v>24</v>
      </c>
      <c r="Y159" t="s">
        <v>24</v>
      </c>
      <c r="Z159">
        <v>1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14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14</v>
      </c>
      <c r="B160">
        <v>2</v>
      </c>
      <c r="C160">
        <v>5</v>
      </c>
      <c r="D160">
        <v>0</v>
      </c>
      <c r="E160" t="s">
        <v>24</v>
      </c>
      <c r="F160" t="s">
        <v>24</v>
      </c>
      <c r="G160">
        <v>129</v>
      </c>
      <c r="H160">
        <v>0</v>
      </c>
      <c r="I160">
        <v>0</v>
      </c>
      <c r="J160">
        <v>0</v>
      </c>
      <c r="K160">
        <v>0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127</v>
      </c>
      <c r="R160" t="s">
        <v>24</v>
      </c>
      <c r="S160">
        <v>0</v>
      </c>
      <c r="T160" t="s">
        <v>133</v>
      </c>
      <c r="U160" t="s">
        <v>133</v>
      </c>
      <c r="V160" t="s">
        <v>133</v>
      </c>
      <c r="W160" t="s">
        <v>24</v>
      </c>
      <c r="X160" t="s">
        <v>24</v>
      </c>
      <c r="Y160" t="s">
        <v>24</v>
      </c>
      <c r="Z160">
        <v>1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14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14</v>
      </c>
      <c r="B161">
        <v>2</v>
      </c>
      <c r="C161">
        <v>6</v>
      </c>
      <c r="D161">
        <v>0</v>
      </c>
      <c r="E161" t="s">
        <v>24</v>
      </c>
      <c r="F161" t="s">
        <v>24</v>
      </c>
      <c r="G161">
        <v>1284</v>
      </c>
      <c r="H161">
        <v>0</v>
      </c>
      <c r="I161">
        <v>0</v>
      </c>
      <c r="J161">
        <v>0</v>
      </c>
      <c r="K161">
        <v>0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161</v>
      </c>
      <c r="R161" t="s">
        <v>24</v>
      </c>
      <c r="S161">
        <v>0</v>
      </c>
      <c r="T161" t="s">
        <v>133</v>
      </c>
      <c r="U161" t="s">
        <v>133</v>
      </c>
      <c r="V161" t="s">
        <v>133</v>
      </c>
      <c r="W161" t="s">
        <v>24</v>
      </c>
      <c r="X161" t="s">
        <v>24</v>
      </c>
      <c r="Y161" t="s">
        <v>24</v>
      </c>
      <c r="Z161">
        <v>1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14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14</v>
      </c>
      <c r="B162">
        <v>2</v>
      </c>
      <c r="C162">
        <v>7</v>
      </c>
      <c r="D162">
        <v>0</v>
      </c>
      <c r="E162" t="s">
        <v>24</v>
      </c>
      <c r="F162" t="s">
        <v>24</v>
      </c>
      <c r="G162">
        <v>0</v>
      </c>
      <c r="H162">
        <v>0</v>
      </c>
      <c r="I162">
        <v>0</v>
      </c>
      <c r="J162">
        <v>0</v>
      </c>
      <c r="K162">
        <v>0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24</v>
      </c>
      <c r="S162">
        <v>0</v>
      </c>
      <c r="T162" t="s">
        <v>133</v>
      </c>
      <c r="U162" t="s">
        <v>133</v>
      </c>
      <c r="V162" t="s">
        <v>133</v>
      </c>
      <c r="W162" t="s">
        <v>24</v>
      </c>
      <c r="X162" t="s">
        <v>24</v>
      </c>
      <c r="Y162" t="s">
        <v>24</v>
      </c>
      <c r="Z162">
        <v>0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14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14</v>
      </c>
      <c r="B163">
        <v>3</v>
      </c>
      <c r="C163">
        <v>1</v>
      </c>
      <c r="D163">
        <v>0</v>
      </c>
      <c r="E163" t="s">
        <v>24</v>
      </c>
      <c r="F163" t="s">
        <v>24</v>
      </c>
      <c r="G163">
        <v>0</v>
      </c>
      <c r="H163">
        <v>0</v>
      </c>
      <c r="I163">
        <v>0</v>
      </c>
      <c r="J163">
        <v>0</v>
      </c>
      <c r="K163">
        <v>0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24</v>
      </c>
      <c r="R163" t="s">
        <v>24</v>
      </c>
      <c r="S163">
        <v>0</v>
      </c>
      <c r="T163" t="s">
        <v>133</v>
      </c>
      <c r="U163" t="s">
        <v>133</v>
      </c>
      <c r="V163" t="s">
        <v>133</v>
      </c>
      <c r="W163" t="s">
        <v>24</v>
      </c>
      <c r="X163" t="s">
        <v>24</v>
      </c>
      <c r="Y163" t="s">
        <v>24</v>
      </c>
      <c r="Z163">
        <v>0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14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14</v>
      </c>
      <c r="B164">
        <v>3</v>
      </c>
      <c r="C164">
        <v>2</v>
      </c>
      <c r="D164">
        <v>0</v>
      </c>
      <c r="E164" t="s">
        <v>24</v>
      </c>
      <c r="F164" t="s">
        <v>24</v>
      </c>
      <c r="G164">
        <v>767</v>
      </c>
      <c r="H164">
        <v>0</v>
      </c>
      <c r="I164">
        <v>0</v>
      </c>
      <c r="J164">
        <v>0</v>
      </c>
      <c r="K164">
        <v>0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262</v>
      </c>
      <c r="R164" t="s">
        <v>24</v>
      </c>
      <c r="S164">
        <v>0</v>
      </c>
      <c r="T164" t="s">
        <v>133</v>
      </c>
      <c r="U164" t="s">
        <v>133</v>
      </c>
      <c r="V164" t="s">
        <v>133</v>
      </c>
      <c r="W164" t="s">
        <v>24</v>
      </c>
      <c r="X164" t="s">
        <v>24</v>
      </c>
      <c r="Y164" t="s">
        <v>24</v>
      </c>
      <c r="Z164">
        <v>1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14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14</v>
      </c>
      <c r="B165">
        <v>3</v>
      </c>
      <c r="C165">
        <v>3</v>
      </c>
      <c r="D165">
        <v>0</v>
      </c>
      <c r="E165" t="s">
        <v>24</v>
      </c>
      <c r="F165" t="s">
        <v>24</v>
      </c>
      <c r="G165">
        <v>764</v>
      </c>
      <c r="H165">
        <v>0</v>
      </c>
      <c r="I165">
        <v>0</v>
      </c>
      <c r="J165">
        <v>0</v>
      </c>
      <c r="K165">
        <v>0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1072</v>
      </c>
      <c r="R165" t="s">
        <v>24</v>
      </c>
      <c r="S165">
        <v>0</v>
      </c>
      <c r="T165" t="s">
        <v>133</v>
      </c>
      <c r="U165" t="s">
        <v>133</v>
      </c>
      <c r="V165" t="s">
        <v>133</v>
      </c>
      <c r="W165" t="s">
        <v>24</v>
      </c>
      <c r="X165" t="s">
        <v>24</v>
      </c>
      <c r="Y165" t="s">
        <v>24</v>
      </c>
      <c r="Z165">
        <v>1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14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14</v>
      </c>
      <c r="B166">
        <v>3</v>
      </c>
      <c r="C166">
        <v>4</v>
      </c>
      <c r="D166">
        <v>0</v>
      </c>
      <c r="E166" t="s">
        <v>24</v>
      </c>
      <c r="F166" t="s">
        <v>24</v>
      </c>
      <c r="G166">
        <v>760</v>
      </c>
      <c r="H166">
        <v>0</v>
      </c>
      <c r="I166">
        <v>0</v>
      </c>
      <c r="J166">
        <v>0</v>
      </c>
      <c r="K166">
        <v>0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1073</v>
      </c>
      <c r="R166" t="s">
        <v>24</v>
      </c>
      <c r="S166">
        <v>0</v>
      </c>
      <c r="T166" t="s">
        <v>133</v>
      </c>
      <c r="U166" t="s">
        <v>133</v>
      </c>
      <c r="V166" t="s">
        <v>133</v>
      </c>
      <c r="W166" t="s">
        <v>24</v>
      </c>
      <c r="X166" t="s">
        <v>24</v>
      </c>
      <c r="Y166" t="s">
        <v>24</v>
      </c>
      <c r="Z166">
        <v>1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14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14</v>
      </c>
      <c r="B167">
        <v>3</v>
      </c>
      <c r="C167">
        <v>5</v>
      </c>
      <c r="D167">
        <v>0</v>
      </c>
      <c r="E167" t="s">
        <v>24</v>
      </c>
      <c r="F167" t="s">
        <v>24</v>
      </c>
      <c r="G167">
        <v>1250</v>
      </c>
      <c r="H167">
        <v>0</v>
      </c>
      <c r="I167">
        <v>0</v>
      </c>
      <c r="J167">
        <v>0</v>
      </c>
      <c r="K167">
        <v>0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243</v>
      </c>
      <c r="R167" t="s">
        <v>24</v>
      </c>
      <c r="S167">
        <v>0</v>
      </c>
      <c r="T167" t="s">
        <v>133</v>
      </c>
      <c r="U167" t="s">
        <v>133</v>
      </c>
      <c r="V167" t="s">
        <v>133</v>
      </c>
      <c r="W167" t="s">
        <v>24</v>
      </c>
      <c r="X167" t="s">
        <v>24</v>
      </c>
      <c r="Y167" t="s">
        <v>24</v>
      </c>
      <c r="Z167">
        <v>1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14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14</v>
      </c>
      <c r="B168">
        <v>3</v>
      </c>
      <c r="C168">
        <v>6</v>
      </c>
      <c r="D168">
        <v>0</v>
      </c>
      <c r="E168" t="s">
        <v>24</v>
      </c>
      <c r="F168" t="s">
        <v>24</v>
      </c>
      <c r="G168">
        <v>649</v>
      </c>
      <c r="H168">
        <v>0</v>
      </c>
      <c r="I168">
        <v>0</v>
      </c>
      <c r="J168">
        <v>0</v>
      </c>
      <c r="K168">
        <v>0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236</v>
      </c>
      <c r="R168" t="s">
        <v>24</v>
      </c>
      <c r="S168">
        <v>0</v>
      </c>
      <c r="T168" t="s">
        <v>133</v>
      </c>
      <c r="U168" t="s">
        <v>133</v>
      </c>
      <c r="V168" t="s">
        <v>133</v>
      </c>
      <c r="W168" t="s">
        <v>24</v>
      </c>
      <c r="X168" t="s">
        <v>24</v>
      </c>
      <c r="Y168" t="s">
        <v>24</v>
      </c>
      <c r="Z168">
        <v>1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14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14</v>
      </c>
      <c r="B169">
        <v>3</v>
      </c>
      <c r="C169">
        <v>7</v>
      </c>
      <c r="D169">
        <v>0</v>
      </c>
      <c r="E169" t="s">
        <v>24</v>
      </c>
      <c r="F169" t="s">
        <v>24</v>
      </c>
      <c r="G169">
        <v>652</v>
      </c>
      <c r="H169">
        <v>0</v>
      </c>
      <c r="I169">
        <v>0</v>
      </c>
      <c r="J169">
        <v>0</v>
      </c>
      <c r="K169">
        <v>0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230</v>
      </c>
      <c r="R169" t="s">
        <v>24</v>
      </c>
      <c r="S169">
        <v>0</v>
      </c>
      <c r="T169" t="s">
        <v>133</v>
      </c>
      <c r="U169" t="s">
        <v>133</v>
      </c>
      <c r="V169" t="s">
        <v>133</v>
      </c>
      <c r="W169" t="s">
        <v>24</v>
      </c>
      <c r="X169" t="s">
        <v>24</v>
      </c>
      <c r="Y169" t="s">
        <v>24</v>
      </c>
      <c r="Z169">
        <v>1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14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14</v>
      </c>
      <c r="B170">
        <v>4</v>
      </c>
      <c r="C170">
        <v>1</v>
      </c>
      <c r="D170">
        <v>0</v>
      </c>
      <c r="G170">
        <v>753</v>
      </c>
      <c r="Q170" t="s">
        <v>1074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14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14</v>
      </c>
      <c r="B171">
        <v>4</v>
      </c>
      <c r="C171">
        <v>2</v>
      </c>
      <c r="D171">
        <v>0</v>
      </c>
      <c r="G171">
        <v>641</v>
      </c>
      <c r="Q171" t="s">
        <v>231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14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14</v>
      </c>
      <c r="B172">
        <v>4</v>
      </c>
      <c r="C172">
        <v>3</v>
      </c>
      <c r="D172">
        <v>0</v>
      </c>
      <c r="G172">
        <v>756</v>
      </c>
      <c r="Q172" t="s">
        <v>1075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14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14</v>
      </c>
      <c r="B173">
        <v>4</v>
      </c>
      <c r="C173">
        <v>4</v>
      </c>
      <c r="D173">
        <v>0</v>
      </c>
      <c r="G173">
        <v>746</v>
      </c>
      <c r="Q173" t="s">
        <v>1076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14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14</v>
      </c>
      <c r="B174">
        <v>4</v>
      </c>
      <c r="C174">
        <v>5</v>
      </c>
      <c r="D174">
        <v>0</v>
      </c>
      <c r="G174">
        <v>1253</v>
      </c>
      <c r="Q174" t="s">
        <v>244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14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14</v>
      </c>
      <c r="B175">
        <v>4</v>
      </c>
      <c r="C175">
        <v>6</v>
      </c>
      <c r="D175">
        <v>0</v>
      </c>
      <c r="G175">
        <v>749</v>
      </c>
      <c r="Q175" t="s">
        <v>1077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14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14</v>
      </c>
      <c r="B176">
        <v>4</v>
      </c>
      <c r="C176">
        <v>7</v>
      </c>
      <c r="D176">
        <v>0</v>
      </c>
      <c r="G176">
        <v>743</v>
      </c>
      <c r="Q176" t="s">
        <v>238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14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14</v>
      </c>
      <c r="B177">
        <v>5</v>
      </c>
      <c r="C177">
        <v>1</v>
      </c>
      <c r="D177">
        <v>0</v>
      </c>
      <c r="G177">
        <v>700</v>
      </c>
      <c r="Q177" t="s">
        <v>239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14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14</v>
      </c>
      <c r="B178">
        <v>5</v>
      </c>
      <c r="C178">
        <v>2</v>
      </c>
      <c r="D178">
        <v>0</v>
      </c>
      <c r="G178">
        <v>1262</v>
      </c>
      <c r="Q178" t="s">
        <v>1078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14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14</v>
      </c>
      <c r="B179">
        <v>5</v>
      </c>
      <c r="C179">
        <v>3</v>
      </c>
      <c r="D179">
        <v>0</v>
      </c>
      <c r="G179">
        <v>643</v>
      </c>
      <c r="Q179" t="s">
        <v>228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14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14</v>
      </c>
      <c r="B180">
        <v>5</v>
      </c>
      <c r="C180">
        <v>4</v>
      </c>
      <c r="D180">
        <v>0</v>
      </c>
      <c r="G180">
        <v>739</v>
      </c>
      <c r="Q180" t="s">
        <v>1079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14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14</v>
      </c>
      <c r="B181">
        <v>5</v>
      </c>
      <c r="C181">
        <v>5</v>
      </c>
      <c r="D181">
        <v>0</v>
      </c>
      <c r="G181">
        <v>1290</v>
      </c>
      <c r="Q181" t="s">
        <v>228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14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14</v>
      </c>
      <c r="B182">
        <v>5</v>
      </c>
      <c r="C182">
        <v>6</v>
      </c>
      <c r="D182">
        <v>0</v>
      </c>
      <c r="G182">
        <v>735</v>
      </c>
      <c r="Q182" t="s">
        <v>228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14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14</v>
      </c>
      <c r="B183">
        <v>5</v>
      </c>
      <c r="C183">
        <v>7</v>
      </c>
      <c r="D183">
        <v>0</v>
      </c>
      <c r="G183">
        <v>632</v>
      </c>
      <c r="Q183" t="s">
        <v>138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14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14</v>
      </c>
      <c r="B184">
        <v>6</v>
      </c>
      <c r="C184">
        <v>1</v>
      </c>
      <c r="D184">
        <v>0</v>
      </c>
      <c r="G184">
        <v>1286</v>
      </c>
      <c r="Q184" t="s">
        <v>234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14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14</v>
      </c>
      <c r="B185">
        <v>6</v>
      </c>
      <c r="C185">
        <v>2</v>
      </c>
      <c r="D185">
        <v>0</v>
      </c>
      <c r="G185">
        <v>172</v>
      </c>
      <c r="Q185" t="s">
        <v>265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14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14</v>
      </c>
      <c r="B186">
        <v>6</v>
      </c>
      <c r="C186">
        <v>3</v>
      </c>
      <c r="D186">
        <v>0</v>
      </c>
      <c r="G186">
        <v>722</v>
      </c>
      <c r="Q186" t="s">
        <v>1080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14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14</v>
      </c>
      <c r="B187">
        <v>6</v>
      </c>
      <c r="C187">
        <v>4</v>
      </c>
      <c r="D187">
        <v>0</v>
      </c>
      <c r="G187">
        <v>666</v>
      </c>
      <c r="Q187" t="s">
        <v>146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14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14</v>
      </c>
      <c r="B188">
        <v>6</v>
      </c>
      <c r="C188">
        <v>5</v>
      </c>
      <c r="D188">
        <v>0</v>
      </c>
      <c r="G188">
        <v>1401</v>
      </c>
      <c r="Q188" t="s">
        <v>144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14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14</v>
      </c>
      <c r="B189">
        <v>6</v>
      </c>
      <c r="C189">
        <v>6</v>
      </c>
      <c r="D189">
        <v>0</v>
      </c>
      <c r="G189">
        <v>1403</v>
      </c>
      <c r="Q189" t="s">
        <v>143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14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14</v>
      </c>
      <c r="B190">
        <v>6</v>
      </c>
      <c r="C190">
        <v>7</v>
      </c>
      <c r="D190">
        <v>0</v>
      </c>
      <c r="G190">
        <v>1396</v>
      </c>
      <c r="Q190" t="s">
        <v>1081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14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15</v>
      </c>
      <c r="B191">
        <v>1</v>
      </c>
      <c r="C191">
        <v>1</v>
      </c>
      <c r="D191">
        <v>0</v>
      </c>
      <c r="E191" t="s">
        <v>24</v>
      </c>
      <c r="F191" t="s">
        <v>24</v>
      </c>
      <c r="G191">
        <v>0</v>
      </c>
      <c r="H191">
        <v>0</v>
      </c>
      <c r="I191">
        <v>0</v>
      </c>
      <c r="J191">
        <v>0</v>
      </c>
      <c r="K191">
        <v>0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>
        <v>0</v>
      </c>
      <c r="T191" t="s">
        <v>133</v>
      </c>
      <c r="U191" t="s">
        <v>133</v>
      </c>
      <c r="V191" t="s">
        <v>133</v>
      </c>
      <c r="W191" t="s">
        <v>24</v>
      </c>
      <c r="X191" t="s">
        <v>24</v>
      </c>
      <c r="Y191" t="s">
        <v>24</v>
      </c>
      <c r="Z191">
        <v>0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15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15</v>
      </c>
      <c r="B192">
        <v>1</v>
      </c>
      <c r="C192">
        <v>2</v>
      </c>
      <c r="D192">
        <v>0</v>
      </c>
      <c r="E192" t="s">
        <v>24</v>
      </c>
      <c r="F192" t="s">
        <v>24</v>
      </c>
      <c r="G192">
        <v>704</v>
      </c>
      <c r="H192">
        <v>0</v>
      </c>
      <c r="I192">
        <v>0</v>
      </c>
      <c r="J192">
        <v>0</v>
      </c>
      <c r="K192">
        <v>0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1082</v>
      </c>
      <c r="R192" t="s">
        <v>24</v>
      </c>
      <c r="S192">
        <v>0</v>
      </c>
      <c r="T192" t="s">
        <v>133</v>
      </c>
      <c r="U192" t="s">
        <v>133</v>
      </c>
      <c r="V192" t="s">
        <v>133</v>
      </c>
      <c r="W192" t="s">
        <v>24</v>
      </c>
      <c r="X192" t="s">
        <v>24</v>
      </c>
      <c r="Y192" t="s">
        <v>24</v>
      </c>
      <c r="Z192">
        <v>1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15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15</v>
      </c>
      <c r="B193">
        <v>1</v>
      </c>
      <c r="C193">
        <v>3</v>
      </c>
      <c r="D193">
        <v>0</v>
      </c>
      <c r="E193" t="s">
        <v>24</v>
      </c>
      <c r="F193" t="s">
        <v>24</v>
      </c>
      <c r="G193">
        <v>0</v>
      </c>
      <c r="H193">
        <v>0</v>
      </c>
      <c r="I193">
        <v>0</v>
      </c>
      <c r="J193">
        <v>0</v>
      </c>
      <c r="K193">
        <v>0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24</v>
      </c>
      <c r="R193" t="s">
        <v>24</v>
      </c>
      <c r="S193">
        <v>0</v>
      </c>
      <c r="T193" t="s">
        <v>133</v>
      </c>
      <c r="U193" t="s">
        <v>133</v>
      </c>
      <c r="V193" t="s">
        <v>133</v>
      </c>
      <c r="W193" t="s">
        <v>24</v>
      </c>
      <c r="X193" t="s">
        <v>24</v>
      </c>
      <c r="Y193" t="s">
        <v>24</v>
      </c>
      <c r="Z193">
        <v>0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15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15</v>
      </c>
      <c r="B194">
        <v>1</v>
      </c>
      <c r="C194">
        <v>4</v>
      </c>
      <c r="D194">
        <v>0</v>
      </c>
      <c r="E194" t="s">
        <v>24</v>
      </c>
      <c r="F194" t="s">
        <v>24</v>
      </c>
      <c r="G194">
        <v>0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24</v>
      </c>
      <c r="S194">
        <v>0</v>
      </c>
      <c r="T194" t="s">
        <v>133</v>
      </c>
      <c r="U194" t="s">
        <v>133</v>
      </c>
      <c r="V194" t="s">
        <v>133</v>
      </c>
      <c r="W194" t="s">
        <v>24</v>
      </c>
      <c r="X194" t="s">
        <v>24</v>
      </c>
      <c r="Y194" t="s">
        <v>24</v>
      </c>
      <c r="Z194">
        <v>0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15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15</v>
      </c>
      <c r="B195">
        <v>1</v>
      </c>
      <c r="C195">
        <v>5</v>
      </c>
      <c r="D195">
        <v>0</v>
      </c>
      <c r="E195" t="s">
        <v>24</v>
      </c>
      <c r="F195" t="s">
        <v>24</v>
      </c>
      <c r="G195">
        <v>689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1083</v>
      </c>
      <c r="R195" t="s">
        <v>24</v>
      </c>
      <c r="S195">
        <v>0</v>
      </c>
      <c r="T195" t="s">
        <v>133</v>
      </c>
      <c r="U195" t="s">
        <v>133</v>
      </c>
      <c r="V195" t="s">
        <v>133</v>
      </c>
      <c r="W195" t="s">
        <v>24</v>
      </c>
      <c r="X195" t="s">
        <v>24</v>
      </c>
      <c r="Y195" t="s">
        <v>24</v>
      </c>
      <c r="Z195">
        <v>1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15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15</v>
      </c>
      <c r="B196">
        <v>1</v>
      </c>
      <c r="C196">
        <v>6</v>
      </c>
      <c r="D196">
        <v>0</v>
      </c>
      <c r="E196" t="s">
        <v>24</v>
      </c>
      <c r="F196" t="s">
        <v>24</v>
      </c>
      <c r="G196">
        <v>0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24</v>
      </c>
      <c r="S196">
        <v>0</v>
      </c>
      <c r="T196" t="s">
        <v>133</v>
      </c>
      <c r="U196" t="s">
        <v>133</v>
      </c>
      <c r="V196" t="s">
        <v>133</v>
      </c>
      <c r="W196" t="s">
        <v>24</v>
      </c>
      <c r="X196" t="s">
        <v>24</v>
      </c>
      <c r="Y196" t="s">
        <v>24</v>
      </c>
      <c r="Z196">
        <v>0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15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15</v>
      </c>
      <c r="B197">
        <v>1</v>
      </c>
      <c r="C197">
        <v>7</v>
      </c>
      <c r="D197">
        <v>0</v>
      </c>
      <c r="E197" t="s">
        <v>24</v>
      </c>
      <c r="F197" t="s">
        <v>24</v>
      </c>
      <c r="G197">
        <v>0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24</v>
      </c>
      <c r="S197">
        <v>0</v>
      </c>
      <c r="T197" t="s">
        <v>133</v>
      </c>
      <c r="U197" t="s">
        <v>133</v>
      </c>
      <c r="V197" t="s">
        <v>133</v>
      </c>
      <c r="W197" t="s">
        <v>24</v>
      </c>
      <c r="X197" t="s">
        <v>24</v>
      </c>
      <c r="Y197" t="s">
        <v>24</v>
      </c>
      <c r="Z197">
        <v>0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15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16</v>
      </c>
      <c r="B198">
        <v>1</v>
      </c>
      <c r="C198">
        <v>1</v>
      </c>
      <c r="D198">
        <v>0</v>
      </c>
      <c r="G198">
        <v>1318</v>
      </c>
      <c r="Q198" t="s">
        <v>232</v>
      </c>
      <c r="S198">
        <v>0</v>
      </c>
      <c r="Z198">
        <v>1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16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16</v>
      </c>
      <c r="B199">
        <v>1</v>
      </c>
      <c r="C199">
        <v>2</v>
      </c>
      <c r="D199">
        <v>0</v>
      </c>
      <c r="G199">
        <v>156</v>
      </c>
      <c r="Q199" t="s">
        <v>1084</v>
      </c>
      <c r="S199">
        <v>0</v>
      </c>
      <c r="Z199">
        <v>1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16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16</v>
      </c>
      <c r="B200">
        <v>1</v>
      </c>
      <c r="C200">
        <v>3</v>
      </c>
      <c r="D200">
        <v>0</v>
      </c>
      <c r="G200">
        <v>809</v>
      </c>
      <c r="Q200" t="s">
        <v>1085</v>
      </c>
      <c r="S200">
        <v>0</v>
      </c>
      <c r="Z200">
        <v>1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16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16</v>
      </c>
      <c r="B201">
        <v>1</v>
      </c>
      <c r="C201">
        <v>4</v>
      </c>
      <c r="D201">
        <v>0</v>
      </c>
      <c r="G201">
        <v>1328</v>
      </c>
      <c r="Q201" t="s">
        <v>1086</v>
      </c>
      <c r="S201">
        <v>0</v>
      </c>
      <c r="Z201">
        <v>1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16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16</v>
      </c>
      <c r="B202">
        <v>1</v>
      </c>
      <c r="C202">
        <v>5</v>
      </c>
      <c r="D202">
        <v>0</v>
      </c>
      <c r="G202">
        <v>166</v>
      </c>
      <c r="Q202" t="s">
        <v>153</v>
      </c>
      <c r="S202">
        <v>0</v>
      </c>
      <c r="Z202">
        <v>1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16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16</v>
      </c>
      <c r="B203">
        <v>1</v>
      </c>
      <c r="C203">
        <v>6</v>
      </c>
      <c r="D203">
        <v>0</v>
      </c>
      <c r="G203">
        <v>816</v>
      </c>
      <c r="Q203" t="s">
        <v>1087</v>
      </c>
      <c r="S203">
        <v>0</v>
      </c>
      <c r="Z203">
        <v>1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16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16</v>
      </c>
      <c r="B204">
        <v>1</v>
      </c>
      <c r="C204">
        <v>7</v>
      </c>
      <c r="D204">
        <v>0</v>
      </c>
      <c r="G204">
        <v>591</v>
      </c>
      <c r="Q204" t="s">
        <v>160</v>
      </c>
      <c r="S204">
        <v>0</v>
      </c>
      <c r="Z204">
        <v>1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16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16</v>
      </c>
      <c r="B205">
        <v>2</v>
      </c>
      <c r="C205">
        <v>1</v>
      </c>
      <c r="D205">
        <v>0</v>
      </c>
      <c r="G205">
        <v>1365</v>
      </c>
      <c r="Q205" t="s">
        <v>157</v>
      </c>
      <c r="S205">
        <v>0</v>
      </c>
      <c r="Z205">
        <v>1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16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16</v>
      </c>
      <c r="B206">
        <v>2</v>
      </c>
      <c r="C206">
        <v>2</v>
      </c>
      <c r="D206">
        <v>0</v>
      </c>
      <c r="G206">
        <v>598</v>
      </c>
      <c r="Q206" t="s">
        <v>1088</v>
      </c>
      <c r="S206">
        <v>0</v>
      </c>
      <c r="Z206">
        <v>1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16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16</v>
      </c>
      <c r="B207">
        <v>2</v>
      </c>
      <c r="C207">
        <v>3</v>
      </c>
      <c r="D207">
        <v>0</v>
      </c>
      <c r="G207">
        <v>605</v>
      </c>
      <c r="Q207" t="s">
        <v>230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16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16</v>
      </c>
      <c r="B208">
        <v>2</v>
      </c>
      <c r="C208">
        <v>4</v>
      </c>
      <c r="D208">
        <v>0</v>
      </c>
      <c r="G208">
        <v>826</v>
      </c>
      <c r="Q208" t="s">
        <v>186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16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16</v>
      </c>
      <c r="B209">
        <v>2</v>
      </c>
      <c r="C209">
        <v>5</v>
      </c>
      <c r="D209">
        <v>0</v>
      </c>
      <c r="G209">
        <v>153</v>
      </c>
      <c r="Q209" t="s">
        <v>230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16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16</v>
      </c>
      <c r="B210">
        <v>2</v>
      </c>
      <c r="C210">
        <v>6</v>
      </c>
      <c r="D210">
        <v>0</v>
      </c>
      <c r="G210">
        <v>1341</v>
      </c>
      <c r="Q210" t="s">
        <v>1089</v>
      </c>
      <c r="S210">
        <v>0</v>
      </c>
      <c r="Z210">
        <v>1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16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16</v>
      </c>
      <c r="B211">
        <v>2</v>
      </c>
      <c r="C211">
        <v>7</v>
      </c>
      <c r="D211">
        <v>0</v>
      </c>
      <c r="G211">
        <v>158</v>
      </c>
      <c r="Q211" t="s">
        <v>157</v>
      </c>
      <c r="S211">
        <v>0</v>
      </c>
      <c r="Z211">
        <v>1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16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16</v>
      </c>
      <c r="B212">
        <v>3</v>
      </c>
      <c r="C212">
        <v>1</v>
      </c>
      <c r="D212">
        <v>0</v>
      </c>
      <c r="G212">
        <v>1331</v>
      </c>
      <c r="Q212" t="s">
        <v>186</v>
      </c>
      <c r="S212">
        <v>0</v>
      </c>
      <c r="Z212">
        <v>1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16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16</v>
      </c>
      <c r="B213">
        <v>3</v>
      </c>
      <c r="C213">
        <v>2</v>
      </c>
      <c r="D213">
        <v>0</v>
      </c>
      <c r="G213">
        <v>614</v>
      </c>
      <c r="Q213" t="s">
        <v>1090</v>
      </c>
      <c r="S213">
        <v>0</v>
      </c>
      <c r="Z213">
        <v>1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16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16</v>
      </c>
      <c r="B214">
        <v>3</v>
      </c>
      <c r="C214">
        <v>3</v>
      </c>
      <c r="D214">
        <v>0</v>
      </c>
      <c r="G214">
        <v>578</v>
      </c>
      <c r="Q214" t="s">
        <v>236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16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16</v>
      </c>
      <c r="B215">
        <v>3</v>
      </c>
      <c r="C215">
        <v>4</v>
      </c>
      <c r="D215">
        <v>0</v>
      </c>
      <c r="G215">
        <v>803</v>
      </c>
      <c r="Q215" t="s">
        <v>1091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16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16</v>
      </c>
      <c r="B216">
        <v>3</v>
      </c>
      <c r="C216">
        <v>5</v>
      </c>
      <c r="D216">
        <v>0</v>
      </c>
      <c r="G216">
        <v>603</v>
      </c>
      <c r="Q216" t="s">
        <v>1092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16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16</v>
      </c>
      <c r="B217">
        <v>3</v>
      </c>
      <c r="C217">
        <v>6</v>
      </c>
      <c r="D217">
        <v>0</v>
      </c>
      <c r="G217">
        <v>1375</v>
      </c>
      <c r="Q217" t="s">
        <v>236</v>
      </c>
      <c r="S217">
        <v>0</v>
      </c>
      <c r="Z217">
        <v>1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16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16</v>
      </c>
      <c r="B218">
        <v>3</v>
      </c>
      <c r="C218">
        <v>7</v>
      </c>
      <c r="D218">
        <v>0</v>
      </c>
      <c r="G218">
        <v>796</v>
      </c>
      <c r="Q218" t="s">
        <v>1093</v>
      </c>
      <c r="S218">
        <v>0</v>
      </c>
      <c r="Z218">
        <v>1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16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16</v>
      </c>
      <c r="B219">
        <v>4</v>
      </c>
      <c r="C219">
        <v>1</v>
      </c>
      <c r="D219">
        <v>0</v>
      </c>
      <c r="G219">
        <v>145</v>
      </c>
      <c r="Q219" t="s">
        <v>243</v>
      </c>
      <c r="S219">
        <v>0</v>
      </c>
      <c r="Z219">
        <v>1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16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16</v>
      </c>
      <c r="B220">
        <v>4</v>
      </c>
      <c r="C220">
        <v>2</v>
      </c>
      <c r="D220">
        <v>0</v>
      </c>
      <c r="G220">
        <v>800</v>
      </c>
      <c r="Q220" t="s">
        <v>1094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16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16</v>
      </c>
      <c r="B221">
        <v>4</v>
      </c>
      <c r="C221">
        <v>3</v>
      </c>
      <c r="D221">
        <v>0</v>
      </c>
      <c r="G221">
        <v>1411</v>
      </c>
      <c r="Q221" t="s">
        <v>231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16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16</v>
      </c>
      <c r="B222">
        <v>4</v>
      </c>
      <c r="C222">
        <v>4</v>
      </c>
      <c r="D222">
        <v>0</v>
      </c>
      <c r="G222">
        <v>1351</v>
      </c>
      <c r="Q222" t="s">
        <v>1095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16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16</v>
      </c>
      <c r="B223">
        <v>4</v>
      </c>
      <c r="C223">
        <v>5</v>
      </c>
      <c r="D223">
        <v>0</v>
      </c>
      <c r="G223">
        <v>584</v>
      </c>
      <c r="Q223" t="s">
        <v>244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16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16</v>
      </c>
      <c r="B224">
        <v>4</v>
      </c>
      <c r="C224">
        <v>6</v>
      </c>
      <c r="D224">
        <v>0</v>
      </c>
      <c r="G224">
        <v>150</v>
      </c>
      <c r="Q224" t="s">
        <v>238</v>
      </c>
      <c r="S224">
        <v>0</v>
      </c>
      <c r="Z224">
        <v>1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16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16</v>
      </c>
      <c r="B225">
        <v>4</v>
      </c>
      <c r="C225">
        <v>7</v>
      </c>
      <c r="D225">
        <v>0</v>
      </c>
      <c r="G225">
        <v>582</v>
      </c>
      <c r="Q225" t="s">
        <v>243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16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16</v>
      </c>
      <c r="B226">
        <v>5</v>
      </c>
      <c r="C226">
        <v>1</v>
      </c>
      <c r="D226">
        <v>0</v>
      </c>
      <c r="G226">
        <v>780</v>
      </c>
      <c r="Q226" t="s">
        <v>1096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16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16</v>
      </c>
      <c r="B227">
        <v>5</v>
      </c>
      <c r="C227">
        <v>2</v>
      </c>
      <c r="D227">
        <v>0</v>
      </c>
      <c r="G227">
        <v>140</v>
      </c>
      <c r="Q227" t="s">
        <v>239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16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16</v>
      </c>
      <c r="B228">
        <v>5</v>
      </c>
      <c r="C228">
        <v>3</v>
      </c>
      <c r="D228">
        <v>0</v>
      </c>
      <c r="G228">
        <v>847</v>
      </c>
      <c r="Q228" t="s">
        <v>1097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16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16</v>
      </c>
      <c r="B229">
        <v>5</v>
      </c>
      <c r="C229">
        <v>4</v>
      </c>
      <c r="D229">
        <v>0</v>
      </c>
      <c r="G229">
        <v>662</v>
      </c>
      <c r="Q229" t="s">
        <v>1098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16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16</v>
      </c>
      <c r="B230">
        <v>5</v>
      </c>
      <c r="C230">
        <v>5</v>
      </c>
      <c r="D230">
        <v>0</v>
      </c>
      <c r="G230">
        <v>1345</v>
      </c>
      <c r="Q230" t="s">
        <v>140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16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16</v>
      </c>
      <c r="B231">
        <v>5</v>
      </c>
      <c r="C231">
        <v>6</v>
      </c>
      <c r="D231">
        <v>0</v>
      </c>
      <c r="G231">
        <v>791</v>
      </c>
      <c r="Q231" t="s">
        <v>1099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16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16</v>
      </c>
      <c r="B232">
        <v>5</v>
      </c>
      <c r="C232">
        <v>7</v>
      </c>
      <c r="D232">
        <v>0</v>
      </c>
      <c r="G232">
        <v>776</v>
      </c>
      <c r="Q232" t="s">
        <v>269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16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17</v>
      </c>
      <c r="B233">
        <v>1</v>
      </c>
      <c r="C233">
        <v>1</v>
      </c>
      <c r="D233">
        <v>0</v>
      </c>
      <c r="E233" t="s">
        <v>24</v>
      </c>
      <c r="F233" t="s">
        <v>24</v>
      </c>
      <c r="G233">
        <v>0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24</v>
      </c>
      <c r="R233" t="s">
        <v>24</v>
      </c>
      <c r="S233">
        <v>0</v>
      </c>
      <c r="T233" t="s">
        <v>133</v>
      </c>
      <c r="U233" t="s">
        <v>133</v>
      </c>
      <c r="V233" t="s">
        <v>133</v>
      </c>
      <c r="W233" t="s">
        <v>24</v>
      </c>
      <c r="X233" t="s">
        <v>24</v>
      </c>
      <c r="Y233" t="s">
        <v>24</v>
      </c>
      <c r="Z233">
        <v>0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17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17</v>
      </c>
      <c r="B234">
        <v>1</v>
      </c>
      <c r="C234">
        <v>2</v>
      </c>
      <c r="D234">
        <v>0</v>
      </c>
      <c r="E234" t="s">
        <v>24</v>
      </c>
      <c r="F234" t="s">
        <v>24</v>
      </c>
      <c r="G234">
        <v>1246</v>
      </c>
      <c r="H234">
        <v>0</v>
      </c>
      <c r="I234">
        <v>0</v>
      </c>
      <c r="J234">
        <v>0</v>
      </c>
      <c r="K234">
        <v>0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148</v>
      </c>
      <c r="R234" t="s">
        <v>24</v>
      </c>
      <c r="S234">
        <v>0</v>
      </c>
      <c r="T234" t="s">
        <v>133</v>
      </c>
      <c r="U234" t="s">
        <v>133</v>
      </c>
      <c r="V234" t="s">
        <v>133</v>
      </c>
      <c r="W234" t="s">
        <v>24</v>
      </c>
      <c r="X234" t="s">
        <v>24</v>
      </c>
      <c r="Y234" t="s">
        <v>24</v>
      </c>
      <c r="Z234">
        <v>1</v>
      </c>
      <c r="AA234" t="s">
        <v>24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17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17</v>
      </c>
      <c r="B235">
        <v>1</v>
      </c>
      <c r="C235">
        <v>3</v>
      </c>
      <c r="D235">
        <v>0</v>
      </c>
      <c r="E235" t="s">
        <v>24</v>
      </c>
      <c r="F235" t="s">
        <v>24</v>
      </c>
      <c r="G235">
        <v>116</v>
      </c>
      <c r="H235">
        <v>0</v>
      </c>
      <c r="I235">
        <v>0</v>
      </c>
      <c r="J235">
        <v>0</v>
      </c>
      <c r="K235">
        <v>0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153</v>
      </c>
      <c r="R235" t="s">
        <v>24</v>
      </c>
      <c r="S235">
        <v>0</v>
      </c>
      <c r="T235" t="s">
        <v>133</v>
      </c>
      <c r="U235" t="s">
        <v>133</v>
      </c>
      <c r="V235" t="s">
        <v>133</v>
      </c>
      <c r="W235" t="s">
        <v>24</v>
      </c>
      <c r="X235" t="s">
        <v>24</v>
      </c>
      <c r="Y235" t="s">
        <v>24</v>
      </c>
      <c r="Z235">
        <v>1</v>
      </c>
      <c r="AA235" t="s">
        <v>24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17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17</v>
      </c>
      <c r="B236">
        <v>1</v>
      </c>
      <c r="C236">
        <v>4</v>
      </c>
      <c r="D236">
        <v>0</v>
      </c>
      <c r="E236" t="s">
        <v>24</v>
      </c>
      <c r="F236" t="s">
        <v>24</v>
      </c>
      <c r="G236">
        <v>1256</v>
      </c>
      <c r="H236">
        <v>0</v>
      </c>
      <c r="I236">
        <v>0</v>
      </c>
      <c r="J236">
        <v>0</v>
      </c>
      <c r="K236">
        <v>0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185</v>
      </c>
      <c r="R236" t="s">
        <v>24</v>
      </c>
      <c r="S236">
        <v>0</v>
      </c>
      <c r="T236" t="s">
        <v>133</v>
      </c>
      <c r="U236" t="s">
        <v>133</v>
      </c>
      <c r="V236" t="s">
        <v>133</v>
      </c>
      <c r="W236" t="s">
        <v>24</v>
      </c>
      <c r="X236" t="s">
        <v>24</v>
      </c>
      <c r="Y236" t="s">
        <v>24</v>
      </c>
      <c r="Z236">
        <v>1</v>
      </c>
      <c r="AA236" t="s">
        <v>24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17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17</v>
      </c>
      <c r="B237">
        <v>1</v>
      </c>
      <c r="C237">
        <v>5</v>
      </c>
      <c r="D237">
        <v>0</v>
      </c>
      <c r="E237" t="s">
        <v>24</v>
      </c>
      <c r="F237" t="s">
        <v>24</v>
      </c>
      <c r="G237">
        <v>1258</v>
      </c>
      <c r="H237">
        <v>0</v>
      </c>
      <c r="I237">
        <v>0</v>
      </c>
      <c r="J237">
        <v>0</v>
      </c>
      <c r="K237">
        <v>0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127</v>
      </c>
      <c r="R237" t="s">
        <v>24</v>
      </c>
      <c r="S237">
        <v>0</v>
      </c>
      <c r="T237" t="s">
        <v>133</v>
      </c>
      <c r="U237" t="s">
        <v>133</v>
      </c>
      <c r="V237" t="s">
        <v>133</v>
      </c>
      <c r="W237" t="s">
        <v>24</v>
      </c>
      <c r="X237" t="s">
        <v>24</v>
      </c>
      <c r="Y237" t="s">
        <v>24</v>
      </c>
      <c r="Z237">
        <v>1</v>
      </c>
      <c r="AA237" t="s">
        <v>24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17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17</v>
      </c>
      <c r="B238">
        <v>1</v>
      </c>
      <c r="C238">
        <v>6</v>
      </c>
      <c r="D238">
        <v>0</v>
      </c>
      <c r="E238" t="s">
        <v>24</v>
      </c>
      <c r="F238" t="s">
        <v>24</v>
      </c>
      <c r="G238">
        <v>648</v>
      </c>
      <c r="H238">
        <v>0</v>
      </c>
      <c r="I238">
        <v>0</v>
      </c>
      <c r="J238">
        <v>0</v>
      </c>
      <c r="K238">
        <v>0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153</v>
      </c>
      <c r="R238" t="s">
        <v>24</v>
      </c>
      <c r="S238">
        <v>0</v>
      </c>
      <c r="T238" t="s">
        <v>133</v>
      </c>
      <c r="U238" t="s">
        <v>133</v>
      </c>
      <c r="V238" t="s">
        <v>133</v>
      </c>
      <c r="W238" t="s">
        <v>24</v>
      </c>
      <c r="X238" t="s">
        <v>24</v>
      </c>
      <c r="Y238" t="s">
        <v>24</v>
      </c>
      <c r="Z238">
        <v>1</v>
      </c>
      <c r="AA238" t="s">
        <v>24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17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17</v>
      </c>
      <c r="B239">
        <v>1</v>
      </c>
      <c r="C239">
        <v>7</v>
      </c>
      <c r="D239">
        <v>0</v>
      </c>
      <c r="E239" t="s">
        <v>24</v>
      </c>
      <c r="F239" t="s">
        <v>24</v>
      </c>
      <c r="G239">
        <v>125</v>
      </c>
      <c r="H239">
        <v>0</v>
      </c>
      <c r="I239">
        <v>0</v>
      </c>
      <c r="J239">
        <v>0</v>
      </c>
      <c r="K239">
        <v>0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215</v>
      </c>
      <c r="R239" t="s">
        <v>24</v>
      </c>
      <c r="S239">
        <v>0</v>
      </c>
      <c r="T239" t="s">
        <v>133</v>
      </c>
      <c r="U239" t="s">
        <v>133</v>
      </c>
      <c r="V239" t="s">
        <v>133</v>
      </c>
      <c r="W239" t="s">
        <v>24</v>
      </c>
      <c r="X239" t="s">
        <v>24</v>
      </c>
      <c r="Y239" t="s">
        <v>24</v>
      </c>
      <c r="Z239">
        <v>1</v>
      </c>
      <c r="AA239" t="s">
        <v>24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17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17</v>
      </c>
      <c r="B240">
        <v>2</v>
      </c>
      <c r="C240">
        <v>1</v>
      </c>
      <c r="D240">
        <v>0</v>
      </c>
      <c r="E240" t="s">
        <v>24</v>
      </c>
      <c r="F240" t="s">
        <v>24</v>
      </c>
      <c r="G240">
        <v>0</v>
      </c>
      <c r="H240">
        <v>0</v>
      </c>
      <c r="I240">
        <v>0</v>
      </c>
      <c r="J240">
        <v>0</v>
      </c>
      <c r="K240">
        <v>0</v>
      </c>
      <c r="L240" t="s">
        <v>24</v>
      </c>
      <c r="M240" t="s">
        <v>24</v>
      </c>
      <c r="N240" t="s">
        <v>24</v>
      </c>
      <c r="O240" t="s">
        <v>24</v>
      </c>
      <c r="P240" t="s">
        <v>24</v>
      </c>
      <c r="Q240" t="s">
        <v>24</v>
      </c>
      <c r="R240" t="s">
        <v>24</v>
      </c>
      <c r="S240">
        <v>0</v>
      </c>
      <c r="T240" t="s">
        <v>133</v>
      </c>
      <c r="U240" t="s">
        <v>133</v>
      </c>
      <c r="V240" t="s">
        <v>133</v>
      </c>
      <c r="W240" t="s">
        <v>24</v>
      </c>
      <c r="X240" t="s">
        <v>24</v>
      </c>
      <c r="Y240" t="s">
        <v>24</v>
      </c>
      <c r="Z240">
        <v>0</v>
      </c>
      <c r="AA240" t="s">
        <v>24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17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17</v>
      </c>
      <c r="B241">
        <v>2</v>
      </c>
      <c r="C241">
        <v>2</v>
      </c>
      <c r="D241">
        <v>0</v>
      </c>
      <c r="E241" t="s">
        <v>24</v>
      </c>
      <c r="F241" t="s">
        <v>24</v>
      </c>
      <c r="G241">
        <v>134</v>
      </c>
      <c r="H241">
        <v>0</v>
      </c>
      <c r="I241">
        <v>0</v>
      </c>
      <c r="J241">
        <v>0</v>
      </c>
      <c r="K241">
        <v>0</v>
      </c>
      <c r="L241" t="s">
        <v>24</v>
      </c>
      <c r="M241" t="s">
        <v>24</v>
      </c>
      <c r="N241" t="s">
        <v>24</v>
      </c>
      <c r="O241" t="s">
        <v>24</v>
      </c>
      <c r="P241" t="s">
        <v>24</v>
      </c>
      <c r="Q241" t="s">
        <v>1100</v>
      </c>
      <c r="R241" t="s">
        <v>24</v>
      </c>
      <c r="S241">
        <v>0</v>
      </c>
      <c r="T241" t="s">
        <v>133</v>
      </c>
      <c r="U241" t="s">
        <v>133</v>
      </c>
      <c r="V241" t="s">
        <v>133</v>
      </c>
      <c r="W241" t="s">
        <v>24</v>
      </c>
      <c r="X241" t="s">
        <v>24</v>
      </c>
      <c r="Y241" t="s">
        <v>24</v>
      </c>
      <c r="Z241">
        <v>1</v>
      </c>
      <c r="AA241" t="s">
        <v>24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17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17</v>
      </c>
      <c r="B242">
        <v>2</v>
      </c>
      <c r="C242">
        <v>3</v>
      </c>
      <c r="D242">
        <v>0</v>
      </c>
      <c r="E242" t="s">
        <v>24</v>
      </c>
      <c r="F242" t="s">
        <v>24</v>
      </c>
      <c r="G242">
        <v>1314</v>
      </c>
      <c r="H242">
        <v>0</v>
      </c>
      <c r="I242">
        <v>0</v>
      </c>
      <c r="J242">
        <v>0</v>
      </c>
      <c r="K242">
        <v>0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186</v>
      </c>
      <c r="R242" t="s">
        <v>24</v>
      </c>
      <c r="S242">
        <v>0</v>
      </c>
      <c r="T242" t="s">
        <v>133</v>
      </c>
      <c r="U242" t="s">
        <v>133</v>
      </c>
      <c r="V242" t="s">
        <v>133</v>
      </c>
      <c r="W242" t="s">
        <v>24</v>
      </c>
      <c r="X242" t="s">
        <v>24</v>
      </c>
      <c r="Y242" t="s">
        <v>24</v>
      </c>
      <c r="Z242">
        <v>1</v>
      </c>
      <c r="AA242" t="s">
        <v>24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17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17</v>
      </c>
      <c r="B243">
        <v>2</v>
      </c>
      <c r="C243">
        <v>4</v>
      </c>
      <c r="D243">
        <v>0</v>
      </c>
      <c r="E243" t="s">
        <v>24</v>
      </c>
      <c r="F243" t="s">
        <v>24</v>
      </c>
      <c r="G243">
        <v>747</v>
      </c>
      <c r="H243">
        <v>0</v>
      </c>
      <c r="I243">
        <v>0</v>
      </c>
      <c r="J243">
        <v>0</v>
      </c>
      <c r="K243">
        <v>0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1101</v>
      </c>
      <c r="R243" t="s">
        <v>24</v>
      </c>
      <c r="S243">
        <v>0</v>
      </c>
      <c r="T243" t="s">
        <v>133</v>
      </c>
      <c r="U243" t="s">
        <v>133</v>
      </c>
      <c r="V243" t="s">
        <v>133</v>
      </c>
      <c r="W243" t="s">
        <v>24</v>
      </c>
      <c r="X243" t="s">
        <v>24</v>
      </c>
      <c r="Y243" t="s">
        <v>24</v>
      </c>
      <c r="Z243">
        <v>1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17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17</v>
      </c>
      <c r="B244">
        <v>2</v>
      </c>
      <c r="C244">
        <v>5</v>
      </c>
      <c r="D244">
        <v>0</v>
      </c>
      <c r="E244" t="s">
        <v>24</v>
      </c>
      <c r="F244" t="s">
        <v>24</v>
      </c>
      <c r="G244">
        <v>750</v>
      </c>
      <c r="H244">
        <v>0</v>
      </c>
      <c r="I244">
        <v>0</v>
      </c>
      <c r="J244">
        <v>0</v>
      </c>
      <c r="K244">
        <v>0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1102</v>
      </c>
      <c r="R244" t="s">
        <v>24</v>
      </c>
      <c r="S244">
        <v>0</v>
      </c>
      <c r="T244" t="s">
        <v>133</v>
      </c>
      <c r="U244" t="s">
        <v>133</v>
      </c>
      <c r="V244" t="s">
        <v>133</v>
      </c>
      <c r="W244" t="s">
        <v>24</v>
      </c>
      <c r="X244" t="s">
        <v>24</v>
      </c>
      <c r="Y244" t="s">
        <v>24</v>
      </c>
      <c r="Z244">
        <v>1</v>
      </c>
      <c r="AA244" t="s">
        <v>24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17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17</v>
      </c>
      <c r="B245">
        <v>2</v>
      </c>
      <c r="C245">
        <v>6</v>
      </c>
      <c r="D245">
        <v>0</v>
      </c>
      <c r="E245" t="s">
        <v>24</v>
      </c>
      <c r="F245" t="s">
        <v>24</v>
      </c>
      <c r="G245">
        <v>761</v>
      </c>
      <c r="H245">
        <v>0</v>
      </c>
      <c r="I245">
        <v>0</v>
      </c>
      <c r="J245">
        <v>0</v>
      </c>
      <c r="K245">
        <v>0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1103</v>
      </c>
      <c r="R245" t="s">
        <v>24</v>
      </c>
      <c r="S245">
        <v>0</v>
      </c>
      <c r="T245" t="s">
        <v>133</v>
      </c>
      <c r="U245" t="s">
        <v>133</v>
      </c>
      <c r="V245" t="s">
        <v>133</v>
      </c>
      <c r="W245" t="s">
        <v>24</v>
      </c>
      <c r="X245" t="s">
        <v>24</v>
      </c>
      <c r="Y245" t="s">
        <v>24</v>
      </c>
      <c r="Z245">
        <v>1</v>
      </c>
      <c r="AA245" t="s">
        <v>24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17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17</v>
      </c>
      <c r="B246">
        <v>2</v>
      </c>
      <c r="C246">
        <v>7</v>
      </c>
      <c r="D246">
        <v>0</v>
      </c>
      <c r="E246" t="s">
        <v>24</v>
      </c>
      <c r="F246" t="s">
        <v>24</v>
      </c>
      <c r="G246">
        <v>768</v>
      </c>
      <c r="H246">
        <v>0</v>
      </c>
      <c r="I246">
        <v>0</v>
      </c>
      <c r="J246">
        <v>0</v>
      </c>
      <c r="K246">
        <v>0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1104</v>
      </c>
      <c r="R246" t="s">
        <v>24</v>
      </c>
      <c r="S246">
        <v>0</v>
      </c>
      <c r="T246" t="s">
        <v>133</v>
      </c>
      <c r="U246" t="s">
        <v>133</v>
      </c>
      <c r="V246" t="s">
        <v>133</v>
      </c>
      <c r="W246" t="s">
        <v>24</v>
      </c>
      <c r="X246" t="s">
        <v>24</v>
      </c>
      <c r="Y246" t="s">
        <v>24</v>
      </c>
      <c r="Z246">
        <v>1</v>
      </c>
      <c r="AA246" t="s">
        <v>24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17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17</v>
      </c>
      <c r="B247">
        <v>3</v>
      </c>
      <c r="C247">
        <v>1</v>
      </c>
      <c r="D247">
        <v>0</v>
      </c>
      <c r="E247" t="s">
        <v>24</v>
      </c>
      <c r="F247" t="s">
        <v>24</v>
      </c>
      <c r="G247">
        <v>0</v>
      </c>
      <c r="H247">
        <v>0</v>
      </c>
      <c r="I247">
        <v>0</v>
      </c>
      <c r="J247">
        <v>0</v>
      </c>
      <c r="K247">
        <v>0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24</v>
      </c>
      <c r="R247" t="s">
        <v>24</v>
      </c>
      <c r="S247">
        <v>0</v>
      </c>
      <c r="T247" t="s">
        <v>133</v>
      </c>
      <c r="U247" t="s">
        <v>133</v>
      </c>
      <c r="V247" t="s">
        <v>133</v>
      </c>
      <c r="W247" t="s">
        <v>24</v>
      </c>
      <c r="X247" t="s">
        <v>24</v>
      </c>
      <c r="Y247" t="s">
        <v>24</v>
      </c>
      <c r="Z247">
        <v>0</v>
      </c>
      <c r="AA247" t="s">
        <v>24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17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17</v>
      </c>
      <c r="B248">
        <v>3</v>
      </c>
      <c r="C248">
        <v>2</v>
      </c>
      <c r="D248">
        <v>0</v>
      </c>
      <c r="E248" t="s">
        <v>24</v>
      </c>
      <c r="F248" t="s">
        <v>24</v>
      </c>
      <c r="G248">
        <v>122</v>
      </c>
      <c r="H248">
        <v>0</v>
      </c>
      <c r="I248">
        <v>0</v>
      </c>
      <c r="J248">
        <v>0</v>
      </c>
      <c r="K248">
        <v>0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236</v>
      </c>
      <c r="R248" t="s">
        <v>24</v>
      </c>
      <c r="S248">
        <v>0</v>
      </c>
      <c r="T248" t="s">
        <v>133</v>
      </c>
      <c r="U248" t="s">
        <v>133</v>
      </c>
      <c r="V248" t="s">
        <v>133</v>
      </c>
      <c r="W248" t="s">
        <v>24</v>
      </c>
      <c r="X248" t="s">
        <v>24</v>
      </c>
      <c r="Y248" t="s">
        <v>24</v>
      </c>
      <c r="Z248">
        <v>1</v>
      </c>
      <c r="AA248" t="s">
        <v>24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17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17</v>
      </c>
      <c r="B249">
        <v>3</v>
      </c>
      <c r="C249">
        <v>3</v>
      </c>
      <c r="D249">
        <v>0</v>
      </c>
      <c r="E249" t="s">
        <v>24</v>
      </c>
      <c r="F249" t="s">
        <v>24</v>
      </c>
      <c r="G249">
        <v>642</v>
      </c>
      <c r="H249">
        <v>0</v>
      </c>
      <c r="I249">
        <v>0</v>
      </c>
      <c r="J249">
        <v>0</v>
      </c>
      <c r="K249">
        <v>0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243</v>
      </c>
      <c r="R249" t="s">
        <v>24</v>
      </c>
      <c r="S249">
        <v>0</v>
      </c>
      <c r="T249" t="s">
        <v>133</v>
      </c>
      <c r="U249" t="s">
        <v>133</v>
      </c>
      <c r="V249" t="s">
        <v>133</v>
      </c>
      <c r="W249" t="s">
        <v>24</v>
      </c>
      <c r="X249" t="s">
        <v>24</v>
      </c>
      <c r="Y249" t="s">
        <v>24</v>
      </c>
      <c r="Z249">
        <v>1</v>
      </c>
      <c r="AA249" t="s">
        <v>24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17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17</v>
      </c>
      <c r="B250">
        <v>3</v>
      </c>
      <c r="C250">
        <v>4</v>
      </c>
      <c r="D250">
        <v>0</v>
      </c>
      <c r="E250" t="s">
        <v>24</v>
      </c>
      <c r="F250" t="s">
        <v>24</v>
      </c>
      <c r="G250">
        <v>1267</v>
      </c>
      <c r="H250">
        <v>0</v>
      </c>
      <c r="I250">
        <v>0</v>
      </c>
      <c r="J250">
        <v>0</v>
      </c>
      <c r="K250">
        <v>0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243</v>
      </c>
      <c r="R250" t="s">
        <v>24</v>
      </c>
      <c r="S250">
        <v>0</v>
      </c>
      <c r="T250" t="s">
        <v>133</v>
      </c>
      <c r="U250" t="s">
        <v>133</v>
      </c>
      <c r="V250" t="s">
        <v>133</v>
      </c>
      <c r="W250" t="s">
        <v>24</v>
      </c>
      <c r="X250" t="s">
        <v>24</v>
      </c>
      <c r="Y250" t="s">
        <v>24</v>
      </c>
      <c r="Z250">
        <v>1</v>
      </c>
      <c r="AA250" t="s">
        <v>24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17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17</v>
      </c>
      <c r="B251">
        <v>3</v>
      </c>
      <c r="C251">
        <v>5</v>
      </c>
      <c r="D251">
        <v>0</v>
      </c>
      <c r="E251" t="s">
        <v>24</v>
      </c>
      <c r="F251" t="s">
        <v>24</v>
      </c>
      <c r="G251">
        <v>684</v>
      </c>
      <c r="H251">
        <v>0</v>
      </c>
      <c r="I251">
        <v>0</v>
      </c>
      <c r="J251">
        <v>0</v>
      </c>
      <c r="K251">
        <v>0</v>
      </c>
      <c r="L251" t="s">
        <v>24</v>
      </c>
      <c r="M251" t="s">
        <v>24</v>
      </c>
      <c r="N251" t="s">
        <v>24</v>
      </c>
      <c r="O251" t="s">
        <v>24</v>
      </c>
      <c r="P251" t="s">
        <v>24</v>
      </c>
      <c r="Q251" t="s">
        <v>243</v>
      </c>
      <c r="R251" t="s">
        <v>24</v>
      </c>
      <c r="S251">
        <v>0</v>
      </c>
      <c r="T251" t="s">
        <v>133</v>
      </c>
      <c r="U251" t="s">
        <v>133</v>
      </c>
      <c r="V251" t="s">
        <v>133</v>
      </c>
      <c r="W251" t="s">
        <v>24</v>
      </c>
      <c r="X251" t="s">
        <v>24</v>
      </c>
      <c r="Y251" t="s">
        <v>24</v>
      </c>
      <c r="Z251">
        <v>1</v>
      </c>
      <c r="AA251" t="s">
        <v>24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17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17</v>
      </c>
      <c r="B252">
        <v>3</v>
      </c>
      <c r="C252">
        <v>6</v>
      </c>
      <c r="D252">
        <v>0</v>
      </c>
      <c r="E252" t="s">
        <v>24</v>
      </c>
      <c r="F252" t="s">
        <v>24</v>
      </c>
      <c r="G252">
        <v>757</v>
      </c>
      <c r="H252">
        <v>0</v>
      </c>
      <c r="I252">
        <v>0</v>
      </c>
      <c r="J252">
        <v>0</v>
      </c>
      <c r="K252">
        <v>0</v>
      </c>
      <c r="L252" t="s">
        <v>24</v>
      </c>
      <c r="M252" t="s">
        <v>24</v>
      </c>
      <c r="N252" t="s">
        <v>24</v>
      </c>
      <c r="O252" t="s">
        <v>24</v>
      </c>
      <c r="P252" t="s">
        <v>24</v>
      </c>
      <c r="Q252" t="s">
        <v>1105</v>
      </c>
      <c r="R252" t="s">
        <v>24</v>
      </c>
      <c r="S252">
        <v>0</v>
      </c>
      <c r="T252" t="s">
        <v>133</v>
      </c>
      <c r="U252" t="s">
        <v>133</v>
      </c>
      <c r="V252" t="s">
        <v>133</v>
      </c>
      <c r="W252" t="s">
        <v>24</v>
      </c>
      <c r="X252" t="s">
        <v>24</v>
      </c>
      <c r="Y252" t="s">
        <v>24</v>
      </c>
      <c r="Z252">
        <v>1</v>
      </c>
      <c r="AA252" t="s">
        <v>24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17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17</v>
      </c>
      <c r="B253">
        <v>3</v>
      </c>
      <c r="C253">
        <v>7</v>
      </c>
      <c r="D253">
        <v>0</v>
      </c>
      <c r="E253" t="s">
        <v>24</v>
      </c>
      <c r="F253" t="s">
        <v>24</v>
      </c>
      <c r="G253">
        <v>1265</v>
      </c>
      <c r="H253">
        <v>0</v>
      </c>
      <c r="I253">
        <v>0</v>
      </c>
      <c r="J253">
        <v>0</v>
      </c>
      <c r="K253">
        <v>0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1106</v>
      </c>
      <c r="R253" t="s">
        <v>24</v>
      </c>
      <c r="S253">
        <v>0</v>
      </c>
      <c r="T253" t="s">
        <v>133</v>
      </c>
      <c r="U253" t="s">
        <v>133</v>
      </c>
      <c r="V253" t="s">
        <v>133</v>
      </c>
      <c r="W253" t="s">
        <v>24</v>
      </c>
      <c r="X253" t="s">
        <v>24</v>
      </c>
      <c r="Y253" t="s">
        <v>24</v>
      </c>
      <c r="Z253">
        <v>1</v>
      </c>
      <c r="AA253" t="s">
        <v>24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17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17</v>
      </c>
      <c r="B254">
        <v>4</v>
      </c>
      <c r="C254">
        <v>1</v>
      </c>
      <c r="D254">
        <v>0</v>
      </c>
      <c r="G254">
        <v>1275</v>
      </c>
      <c r="Q254" t="s">
        <v>240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17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17</v>
      </c>
      <c r="B255">
        <v>4</v>
      </c>
      <c r="C255">
        <v>2</v>
      </c>
      <c r="D255">
        <v>0</v>
      </c>
      <c r="G255">
        <v>1407</v>
      </c>
      <c r="Q255" t="s">
        <v>1107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17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17</v>
      </c>
      <c r="B256">
        <v>4</v>
      </c>
      <c r="C256">
        <v>3</v>
      </c>
      <c r="D256">
        <v>0</v>
      </c>
      <c r="G256">
        <v>626</v>
      </c>
      <c r="Q256" t="s">
        <v>231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17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17</v>
      </c>
      <c r="B257">
        <v>4</v>
      </c>
      <c r="C257">
        <v>4</v>
      </c>
      <c r="D257">
        <v>0</v>
      </c>
      <c r="G257">
        <v>736</v>
      </c>
      <c r="Q257" t="s">
        <v>1108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17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17</v>
      </c>
      <c r="B258">
        <v>4</v>
      </c>
      <c r="C258">
        <v>5</v>
      </c>
      <c r="D258">
        <v>0</v>
      </c>
      <c r="G258">
        <v>729</v>
      </c>
      <c r="Q258" t="s">
        <v>1109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17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17</v>
      </c>
      <c r="B259">
        <v>4</v>
      </c>
      <c r="C259">
        <v>6</v>
      </c>
      <c r="D259">
        <v>0</v>
      </c>
      <c r="G259">
        <v>697</v>
      </c>
      <c r="Q259" t="s">
        <v>231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17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17</v>
      </c>
      <c r="B260">
        <v>4</v>
      </c>
      <c r="C260">
        <v>7</v>
      </c>
      <c r="D260">
        <v>0</v>
      </c>
      <c r="G260">
        <v>1384</v>
      </c>
      <c r="Q260" t="s">
        <v>240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17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17</v>
      </c>
      <c r="B261">
        <v>5</v>
      </c>
      <c r="C261">
        <v>1</v>
      </c>
      <c r="D261">
        <v>0</v>
      </c>
      <c r="G261">
        <v>112</v>
      </c>
      <c r="Q261" t="s">
        <v>1110</v>
      </c>
      <c r="S261">
        <v>0</v>
      </c>
      <c r="Z261">
        <v>1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17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17</v>
      </c>
      <c r="B262">
        <v>5</v>
      </c>
      <c r="C262">
        <v>2</v>
      </c>
      <c r="D262">
        <v>0</v>
      </c>
      <c r="G262">
        <v>719</v>
      </c>
      <c r="Q262" t="s">
        <v>239</v>
      </c>
      <c r="S262">
        <v>0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17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17</v>
      </c>
      <c r="B263">
        <v>5</v>
      </c>
      <c r="C263">
        <v>3</v>
      </c>
      <c r="D263">
        <v>0</v>
      </c>
      <c r="G263">
        <v>725</v>
      </c>
      <c r="Q263" t="s">
        <v>1111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17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17</v>
      </c>
      <c r="B264">
        <v>5</v>
      </c>
      <c r="C264">
        <v>4</v>
      </c>
      <c r="D264">
        <v>0</v>
      </c>
      <c r="G264">
        <v>202</v>
      </c>
      <c r="Q264" t="s">
        <v>1112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17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17</v>
      </c>
      <c r="B265">
        <v>5</v>
      </c>
      <c r="C265">
        <v>5</v>
      </c>
      <c r="D265">
        <v>0</v>
      </c>
      <c r="G265">
        <v>629</v>
      </c>
      <c r="Q265" t="s">
        <v>228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17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17</v>
      </c>
      <c r="B266">
        <v>5</v>
      </c>
      <c r="C266">
        <v>6</v>
      </c>
      <c r="D266">
        <v>0</v>
      </c>
      <c r="G266">
        <v>208</v>
      </c>
      <c r="Q266" t="s">
        <v>138</v>
      </c>
      <c r="S266">
        <v>0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17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17</v>
      </c>
      <c r="B267">
        <v>5</v>
      </c>
      <c r="C267">
        <v>7</v>
      </c>
      <c r="D267">
        <v>0</v>
      </c>
      <c r="G267">
        <v>1388</v>
      </c>
      <c r="Q267" t="s">
        <v>181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17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17</v>
      </c>
      <c r="B268">
        <v>6</v>
      </c>
      <c r="C268">
        <v>1</v>
      </c>
      <c r="D268">
        <v>0</v>
      </c>
      <c r="G268">
        <v>194</v>
      </c>
      <c r="Q268" t="s">
        <v>140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17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17</v>
      </c>
      <c r="B269">
        <v>6</v>
      </c>
      <c r="C269">
        <v>2</v>
      </c>
      <c r="D269">
        <v>0</v>
      </c>
      <c r="G269">
        <v>191</v>
      </c>
      <c r="Q269" t="s">
        <v>142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17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17</v>
      </c>
      <c r="B270">
        <v>6</v>
      </c>
      <c r="C270">
        <v>3</v>
      </c>
      <c r="D270">
        <v>0</v>
      </c>
      <c r="G270">
        <v>185</v>
      </c>
      <c r="Q270" t="s">
        <v>143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17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17</v>
      </c>
      <c r="B271">
        <v>6</v>
      </c>
      <c r="C271">
        <v>4</v>
      </c>
      <c r="D271">
        <v>0</v>
      </c>
      <c r="G271">
        <v>188</v>
      </c>
      <c r="Q271" t="s">
        <v>149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17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17</v>
      </c>
      <c r="B272">
        <v>6</v>
      </c>
      <c r="C272">
        <v>5</v>
      </c>
      <c r="D272">
        <v>0</v>
      </c>
      <c r="G272">
        <v>178</v>
      </c>
      <c r="Q272" t="s">
        <v>1113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17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17</v>
      </c>
      <c r="B273">
        <v>6</v>
      </c>
      <c r="C273">
        <v>6</v>
      </c>
      <c r="D273">
        <v>0</v>
      </c>
      <c r="G273">
        <v>672</v>
      </c>
      <c r="Q273" t="s">
        <v>1114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17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17</v>
      </c>
      <c r="B274">
        <v>6</v>
      </c>
      <c r="C274">
        <v>7</v>
      </c>
      <c r="D274">
        <v>0</v>
      </c>
      <c r="G274">
        <v>668</v>
      </c>
      <c r="Q274" t="s">
        <v>142</v>
      </c>
      <c r="S274">
        <v>0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17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18</v>
      </c>
      <c r="B275">
        <v>1</v>
      </c>
      <c r="C275">
        <v>1</v>
      </c>
      <c r="D275">
        <v>0</v>
      </c>
      <c r="E275" t="s">
        <v>24</v>
      </c>
      <c r="F275" t="s">
        <v>24</v>
      </c>
      <c r="G275">
        <v>692</v>
      </c>
      <c r="H275">
        <v>0</v>
      </c>
      <c r="I275">
        <v>0</v>
      </c>
      <c r="J275">
        <v>0</v>
      </c>
      <c r="K275">
        <v>0</v>
      </c>
      <c r="L275" t="s">
        <v>24</v>
      </c>
      <c r="M275" t="s">
        <v>24</v>
      </c>
      <c r="N275" t="s">
        <v>24</v>
      </c>
      <c r="O275" t="s">
        <v>24</v>
      </c>
      <c r="P275" t="s">
        <v>24</v>
      </c>
      <c r="Q275" t="s">
        <v>1115</v>
      </c>
      <c r="R275" t="s">
        <v>24</v>
      </c>
      <c r="S275">
        <v>0</v>
      </c>
      <c r="T275" t="s">
        <v>133</v>
      </c>
      <c r="U275" t="s">
        <v>133</v>
      </c>
      <c r="V275" t="s">
        <v>133</v>
      </c>
      <c r="W275" t="s">
        <v>24</v>
      </c>
      <c r="X275" t="s">
        <v>24</v>
      </c>
      <c r="Y275" t="s">
        <v>24</v>
      </c>
      <c r="Z275">
        <v>1</v>
      </c>
      <c r="AA275" t="s">
        <v>24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18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18</v>
      </c>
      <c r="B276">
        <v>1</v>
      </c>
      <c r="C276">
        <v>2</v>
      </c>
      <c r="D276">
        <v>0</v>
      </c>
      <c r="E276" t="s">
        <v>24</v>
      </c>
      <c r="F276" t="s">
        <v>24</v>
      </c>
      <c r="G276">
        <v>712</v>
      </c>
      <c r="H276">
        <v>0</v>
      </c>
      <c r="I276">
        <v>0</v>
      </c>
      <c r="J276">
        <v>0</v>
      </c>
      <c r="K276">
        <v>0</v>
      </c>
      <c r="L276" t="s">
        <v>24</v>
      </c>
      <c r="M276" t="s">
        <v>24</v>
      </c>
      <c r="N276" t="s">
        <v>24</v>
      </c>
      <c r="O276" t="s">
        <v>24</v>
      </c>
      <c r="P276" t="s">
        <v>24</v>
      </c>
      <c r="Q276" t="s">
        <v>163</v>
      </c>
      <c r="R276" t="s">
        <v>24</v>
      </c>
      <c r="S276">
        <v>0</v>
      </c>
      <c r="T276" t="s">
        <v>133</v>
      </c>
      <c r="U276" t="s">
        <v>133</v>
      </c>
      <c r="V276" t="s">
        <v>133</v>
      </c>
      <c r="W276" t="s">
        <v>24</v>
      </c>
      <c r="X276" t="s">
        <v>24</v>
      </c>
      <c r="Y276" t="s">
        <v>24</v>
      </c>
      <c r="Z276">
        <v>1</v>
      </c>
      <c r="AA276" t="s">
        <v>24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18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18</v>
      </c>
      <c r="B277">
        <v>1</v>
      </c>
      <c r="C277">
        <v>3</v>
      </c>
      <c r="D277">
        <v>0</v>
      </c>
      <c r="E277" t="s">
        <v>24</v>
      </c>
      <c r="F277" t="s">
        <v>24</v>
      </c>
      <c r="G277">
        <v>1435</v>
      </c>
      <c r="H277">
        <v>0</v>
      </c>
      <c r="I277">
        <v>0</v>
      </c>
      <c r="J277">
        <v>0</v>
      </c>
      <c r="K277">
        <v>0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129</v>
      </c>
      <c r="R277" t="s">
        <v>24</v>
      </c>
      <c r="S277">
        <v>0</v>
      </c>
      <c r="T277" t="s">
        <v>133</v>
      </c>
      <c r="U277" t="s">
        <v>133</v>
      </c>
      <c r="V277" t="s">
        <v>133</v>
      </c>
      <c r="W277" t="s">
        <v>24</v>
      </c>
      <c r="X277" t="s">
        <v>24</v>
      </c>
      <c r="Y277" t="s">
        <v>24</v>
      </c>
      <c r="Z277">
        <v>1</v>
      </c>
      <c r="AA277" t="s">
        <v>24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18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18</v>
      </c>
      <c r="B278">
        <v>1</v>
      </c>
      <c r="C278">
        <v>4</v>
      </c>
      <c r="D278">
        <v>0</v>
      </c>
      <c r="E278" t="s">
        <v>24</v>
      </c>
      <c r="F278" t="s">
        <v>24</v>
      </c>
      <c r="G278">
        <v>619</v>
      </c>
      <c r="H278">
        <v>0</v>
      </c>
      <c r="I278">
        <v>0</v>
      </c>
      <c r="J278">
        <v>0</v>
      </c>
      <c r="K278">
        <v>0</v>
      </c>
      <c r="L278" t="s">
        <v>24</v>
      </c>
      <c r="M278" t="s">
        <v>24</v>
      </c>
      <c r="N278" t="s">
        <v>24</v>
      </c>
      <c r="O278" t="s">
        <v>24</v>
      </c>
      <c r="P278" t="s">
        <v>24</v>
      </c>
      <c r="Q278" t="s">
        <v>163</v>
      </c>
      <c r="R278" t="s">
        <v>24</v>
      </c>
      <c r="S278">
        <v>0</v>
      </c>
      <c r="T278" t="s">
        <v>133</v>
      </c>
      <c r="U278" t="s">
        <v>133</v>
      </c>
      <c r="V278" t="s">
        <v>133</v>
      </c>
      <c r="W278" t="s">
        <v>24</v>
      </c>
      <c r="X278" t="s">
        <v>24</v>
      </c>
      <c r="Y278" t="s">
        <v>24</v>
      </c>
      <c r="Z278">
        <v>1</v>
      </c>
      <c r="AA278" t="s">
        <v>24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18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18</v>
      </c>
      <c r="B279">
        <v>1</v>
      </c>
      <c r="C279">
        <v>5</v>
      </c>
      <c r="D279">
        <v>0</v>
      </c>
      <c r="E279" t="s">
        <v>24</v>
      </c>
      <c r="F279" t="s">
        <v>24</v>
      </c>
      <c r="G279">
        <v>1389</v>
      </c>
      <c r="H279">
        <v>0</v>
      </c>
      <c r="I279">
        <v>0</v>
      </c>
      <c r="J279">
        <v>0</v>
      </c>
      <c r="K279">
        <v>0</v>
      </c>
      <c r="L279" t="s">
        <v>24</v>
      </c>
      <c r="M279" t="s">
        <v>24</v>
      </c>
      <c r="N279" t="s">
        <v>24</v>
      </c>
      <c r="O279" t="s">
        <v>24</v>
      </c>
      <c r="P279" t="s">
        <v>24</v>
      </c>
      <c r="Q279" t="s">
        <v>1116</v>
      </c>
      <c r="R279" t="s">
        <v>24</v>
      </c>
      <c r="S279">
        <v>0</v>
      </c>
      <c r="T279" t="s">
        <v>133</v>
      </c>
      <c r="U279" t="s">
        <v>133</v>
      </c>
      <c r="V279" t="s">
        <v>133</v>
      </c>
      <c r="W279" t="s">
        <v>24</v>
      </c>
      <c r="X279" t="s">
        <v>24</v>
      </c>
      <c r="Y279" t="s">
        <v>24</v>
      </c>
      <c r="Z279">
        <v>1</v>
      </c>
      <c r="AA279" t="s">
        <v>24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18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18</v>
      </c>
      <c r="B280">
        <v>1</v>
      </c>
      <c r="C280">
        <v>6</v>
      </c>
      <c r="D280">
        <v>0</v>
      </c>
      <c r="E280" t="s">
        <v>24</v>
      </c>
      <c r="F280" t="s">
        <v>24</v>
      </c>
      <c r="G280">
        <v>709</v>
      </c>
      <c r="H280">
        <v>0</v>
      </c>
      <c r="I280">
        <v>0</v>
      </c>
      <c r="J280">
        <v>0</v>
      </c>
      <c r="K280">
        <v>0</v>
      </c>
      <c r="L280" t="s">
        <v>24</v>
      </c>
      <c r="M280" t="s">
        <v>24</v>
      </c>
      <c r="N280" t="s">
        <v>24</v>
      </c>
      <c r="O280" t="s">
        <v>24</v>
      </c>
      <c r="P280" t="s">
        <v>24</v>
      </c>
      <c r="Q280" t="s">
        <v>215</v>
      </c>
      <c r="R280" t="s">
        <v>24</v>
      </c>
      <c r="S280">
        <v>0</v>
      </c>
      <c r="T280" t="s">
        <v>133</v>
      </c>
      <c r="U280" t="s">
        <v>133</v>
      </c>
      <c r="V280" t="s">
        <v>133</v>
      </c>
      <c r="W280" t="s">
        <v>24</v>
      </c>
      <c r="X280" t="s">
        <v>24</v>
      </c>
      <c r="Y280" t="s">
        <v>24</v>
      </c>
      <c r="Z280">
        <v>1</v>
      </c>
      <c r="AA280" t="s">
        <v>24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18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18</v>
      </c>
      <c r="B281">
        <v>1</v>
      </c>
      <c r="C281">
        <v>7</v>
      </c>
      <c r="D281">
        <v>0</v>
      </c>
      <c r="E281" t="s">
        <v>24</v>
      </c>
      <c r="F281" t="s">
        <v>24</v>
      </c>
      <c r="G281">
        <v>1434</v>
      </c>
      <c r="H281">
        <v>0</v>
      </c>
      <c r="I281">
        <v>0</v>
      </c>
      <c r="J281">
        <v>0</v>
      </c>
      <c r="K281">
        <v>0</v>
      </c>
      <c r="L281" t="s">
        <v>24</v>
      </c>
      <c r="M281" t="s">
        <v>24</v>
      </c>
      <c r="N281" t="s">
        <v>24</v>
      </c>
      <c r="O281" t="s">
        <v>24</v>
      </c>
      <c r="P281" t="s">
        <v>24</v>
      </c>
      <c r="Q281" t="s">
        <v>215</v>
      </c>
      <c r="R281" t="s">
        <v>24</v>
      </c>
      <c r="S281">
        <v>0</v>
      </c>
      <c r="T281" t="s">
        <v>133</v>
      </c>
      <c r="U281" t="s">
        <v>133</v>
      </c>
      <c r="V281" t="s">
        <v>133</v>
      </c>
      <c r="W281" t="s">
        <v>24</v>
      </c>
      <c r="X281" t="s">
        <v>24</v>
      </c>
      <c r="Y281" t="s">
        <v>24</v>
      </c>
      <c r="Z281">
        <v>1</v>
      </c>
      <c r="AA281" t="s">
        <v>24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18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19</v>
      </c>
      <c r="B282">
        <v>1</v>
      </c>
      <c r="C282">
        <v>1</v>
      </c>
      <c r="D282">
        <v>0</v>
      </c>
      <c r="E282" t="s">
        <v>24</v>
      </c>
      <c r="F282" t="s">
        <v>24</v>
      </c>
      <c r="G282">
        <v>0</v>
      </c>
      <c r="H282">
        <v>0</v>
      </c>
      <c r="I282">
        <v>0</v>
      </c>
      <c r="J282">
        <v>0</v>
      </c>
      <c r="K282">
        <v>0</v>
      </c>
      <c r="L282" t="s">
        <v>24</v>
      </c>
      <c r="M282" t="s">
        <v>24</v>
      </c>
      <c r="N282" t="s">
        <v>24</v>
      </c>
      <c r="O282" t="s">
        <v>24</v>
      </c>
      <c r="P282" t="s">
        <v>24</v>
      </c>
      <c r="Q282" t="s">
        <v>24</v>
      </c>
      <c r="R282" t="s">
        <v>24</v>
      </c>
      <c r="S282">
        <v>0</v>
      </c>
      <c r="T282" t="s">
        <v>133</v>
      </c>
      <c r="U282" t="s">
        <v>133</v>
      </c>
      <c r="V282" t="s">
        <v>133</v>
      </c>
      <c r="W282" t="s">
        <v>24</v>
      </c>
      <c r="X282" t="s">
        <v>24</v>
      </c>
      <c r="Y282" t="s">
        <v>24</v>
      </c>
      <c r="Z282">
        <v>0</v>
      </c>
      <c r="AA282" t="s">
        <v>24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19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19</v>
      </c>
      <c r="B283">
        <v>1</v>
      </c>
      <c r="C283">
        <v>2</v>
      </c>
      <c r="D283">
        <v>0</v>
      </c>
      <c r="E283" t="s">
        <v>24</v>
      </c>
      <c r="F283" t="s">
        <v>24</v>
      </c>
      <c r="G283">
        <v>810</v>
      </c>
      <c r="H283">
        <v>0</v>
      </c>
      <c r="I283">
        <v>0</v>
      </c>
      <c r="J283">
        <v>0</v>
      </c>
      <c r="K283">
        <v>0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1117</v>
      </c>
      <c r="R283" t="s">
        <v>24</v>
      </c>
      <c r="S283">
        <v>0</v>
      </c>
      <c r="T283" t="s">
        <v>133</v>
      </c>
      <c r="U283" t="s">
        <v>133</v>
      </c>
      <c r="V283" t="s">
        <v>133</v>
      </c>
      <c r="W283" t="s">
        <v>24</v>
      </c>
      <c r="X283" t="s">
        <v>24</v>
      </c>
      <c r="Y283" t="s">
        <v>24</v>
      </c>
      <c r="Z283">
        <v>1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19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19</v>
      </c>
      <c r="B284">
        <v>1</v>
      </c>
      <c r="C284">
        <v>3</v>
      </c>
      <c r="D284">
        <v>0</v>
      </c>
      <c r="E284" t="s">
        <v>24</v>
      </c>
      <c r="F284" t="s">
        <v>24</v>
      </c>
      <c r="G284">
        <v>586</v>
      </c>
      <c r="H284">
        <v>0</v>
      </c>
      <c r="I284">
        <v>0</v>
      </c>
      <c r="J284">
        <v>0</v>
      </c>
      <c r="K284">
        <v>0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153</v>
      </c>
      <c r="R284" t="s">
        <v>24</v>
      </c>
      <c r="S284">
        <v>0</v>
      </c>
      <c r="T284" t="s">
        <v>133</v>
      </c>
      <c r="U284" t="s">
        <v>133</v>
      </c>
      <c r="V284" t="s">
        <v>133</v>
      </c>
      <c r="W284" t="s">
        <v>24</v>
      </c>
      <c r="X284" t="s">
        <v>24</v>
      </c>
      <c r="Y284" t="s">
        <v>24</v>
      </c>
      <c r="Z284">
        <v>1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19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19</v>
      </c>
      <c r="B285">
        <v>1</v>
      </c>
      <c r="C285">
        <v>4</v>
      </c>
      <c r="D285">
        <v>0</v>
      </c>
      <c r="E285" t="s">
        <v>24</v>
      </c>
      <c r="F285" t="s">
        <v>24</v>
      </c>
      <c r="G285">
        <v>813</v>
      </c>
      <c r="H285">
        <v>0</v>
      </c>
      <c r="I285">
        <v>0</v>
      </c>
      <c r="J285">
        <v>0</v>
      </c>
      <c r="K285">
        <v>0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1118</v>
      </c>
      <c r="R285" t="s">
        <v>24</v>
      </c>
      <c r="S285">
        <v>0</v>
      </c>
      <c r="T285" t="s">
        <v>133</v>
      </c>
      <c r="U285" t="s">
        <v>133</v>
      </c>
      <c r="V285" t="s">
        <v>133</v>
      </c>
      <c r="W285" t="s">
        <v>24</v>
      </c>
      <c r="X285" t="s">
        <v>24</v>
      </c>
      <c r="Y285" t="s">
        <v>24</v>
      </c>
      <c r="Z285">
        <v>1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19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19</v>
      </c>
      <c r="B286">
        <v>1</v>
      </c>
      <c r="C286">
        <v>5</v>
      </c>
      <c r="D286">
        <v>0</v>
      </c>
      <c r="E286" t="s">
        <v>24</v>
      </c>
      <c r="F286" t="s">
        <v>24</v>
      </c>
      <c r="G286">
        <v>823</v>
      </c>
      <c r="H286">
        <v>0</v>
      </c>
      <c r="I286">
        <v>0</v>
      </c>
      <c r="J286">
        <v>0</v>
      </c>
      <c r="K286">
        <v>0</v>
      </c>
      <c r="L286" t="s">
        <v>24</v>
      </c>
      <c r="M286" t="s">
        <v>24</v>
      </c>
      <c r="N286" t="s">
        <v>24</v>
      </c>
      <c r="O286" t="s">
        <v>24</v>
      </c>
      <c r="P286" t="s">
        <v>24</v>
      </c>
      <c r="Q286" t="s">
        <v>1119</v>
      </c>
      <c r="R286" t="s">
        <v>24</v>
      </c>
      <c r="S286">
        <v>0</v>
      </c>
      <c r="T286" t="s">
        <v>133</v>
      </c>
      <c r="U286" t="s">
        <v>133</v>
      </c>
      <c r="V286" t="s">
        <v>133</v>
      </c>
      <c r="W286" t="s">
        <v>24</v>
      </c>
      <c r="X286" t="s">
        <v>24</v>
      </c>
      <c r="Y286" t="s">
        <v>24</v>
      </c>
      <c r="Z286">
        <v>1</v>
      </c>
      <c r="AA286" t="s">
        <v>24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19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19</v>
      </c>
      <c r="B287">
        <v>1</v>
      </c>
      <c r="C287">
        <v>6</v>
      </c>
      <c r="D287">
        <v>0</v>
      </c>
      <c r="E287" t="s">
        <v>24</v>
      </c>
      <c r="F287" t="s">
        <v>24</v>
      </c>
      <c r="G287">
        <v>817</v>
      </c>
      <c r="H287">
        <v>0</v>
      </c>
      <c r="I287">
        <v>0</v>
      </c>
      <c r="J287">
        <v>0</v>
      </c>
      <c r="K287">
        <v>0</v>
      </c>
      <c r="L287" t="s">
        <v>24</v>
      </c>
      <c r="M287" t="s">
        <v>24</v>
      </c>
      <c r="N287" t="s">
        <v>24</v>
      </c>
      <c r="O287" t="s">
        <v>24</v>
      </c>
      <c r="P287" t="s">
        <v>24</v>
      </c>
      <c r="Q287" t="s">
        <v>1120</v>
      </c>
      <c r="R287" t="s">
        <v>24</v>
      </c>
      <c r="S287">
        <v>0</v>
      </c>
      <c r="T287" t="s">
        <v>133</v>
      </c>
      <c r="U287" t="s">
        <v>133</v>
      </c>
      <c r="V287" t="s">
        <v>133</v>
      </c>
      <c r="W287" t="s">
        <v>24</v>
      </c>
      <c r="X287" t="s">
        <v>24</v>
      </c>
      <c r="Y287" t="s">
        <v>24</v>
      </c>
      <c r="Z287">
        <v>1</v>
      </c>
      <c r="AA287" t="s">
        <v>24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19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19</v>
      </c>
      <c r="B288">
        <v>1</v>
      </c>
      <c r="C288">
        <v>7</v>
      </c>
      <c r="D288">
        <v>0</v>
      </c>
      <c r="E288" t="s">
        <v>24</v>
      </c>
      <c r="F288" t="s">
        <v>24</v>
      </c>
      <c r="G288">
        <v>0</v>
      </c>
      <c r="H288">
        <v>0</v>
      </c>
      <c r="I288">
        <v>0</v>
      </c>
      <c r="J288">
        <v>0</v>
      </c>
      <c r="K288">
        <v>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24</v>
      </c>
      <c r="R288" t="s">
        <v>24</v>
      </c>
      <c r="S288">
        <v>0</v>
      </c>
      <c r="T288" t="s">
        <v>133</v>
      </c>
      <c r="U288" t="s">
        <v>133</v>
      </c>
      <c r="V288" t="s">
        <v>133</v>
      </c>
      <c r="W288" t="s">
        <v>24</v>
      </c>
      <c r="X288" t="s">
        <v>24</v>
      </c>
      <c r="Y288" t="s">
        <v>24</v>
      </c>
      <c r="Z288">
        <v>0</v>
      </c>
      <c r="AA288" t="s">
        <v>24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19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19</v>
      </c>
      <c r="B289">
        <v>2</v>
      </c>
      <c r="C289">
        <v>1</v>
      </c>
      <c r="D289">
        <v>0</v>
      </c>
      <c r="E289" t="s">
        <v>24</v>
      </c>
      <c r="F289" t="s">
        <v>24</v>
      </c>
      <c r="G289">
        <v>0</v>
      </c>
      <c r="H289">
        <v>0</v>
      </c>
      <c r="I289">
        <v>0</v>
      </c>
      <c r="J289">
        <v>0</v>
      </c>
      <c r="K289">
        <v>0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24</v>
      </c>
      <c r="R289" t="s">
        <v>24</v>
      </c>
      <c r="S289">
        <v>0</v>
      </c>
      <c r="T289" t="s">
        <v>133</v>
      </c>
      <c r="U289" t="s">
        <v>133</v>
      </c>
      <c r="V289" t="s">
        <v>133</v>
      </c>
      <c r="W289" t="s">
        <v>24</v>
      </c>
      <c r="X289" t="s">
        <v>24</v>
      </c>
      <c r="Y289" t="s">
        <v>24</v>
      </c>
      <c r="Z289">
        <v>0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19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19</v>
      </c>
      <c r="B290">
        <v>2</v>
      </c>
      <c r="C290">
        <v>2</v>
      </c>
      <c r="D290">
        <v>0</v>
      </c>
      <c r="E290" t="s">
        <v>24</v>
      </c>
      <c r="F290" t="s">
        <v>24</v>
      </c>
      <c r="G290">
        <v>807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1121</v>
      </c>
      <c r="R290" t="s">
        <v>24</v>
      </c>
      <c r="S290">
        <v>0</v>
      </c>
      <c r="T290" t="s">
        <v>133</v>
      </c>
      <c r="U290" t="s">
        <v>133</v>
      </c>
      <c r="V290" t="s">
        <v>133</v>
      </c>
      <c r="W290" t="s">
        <v>24</v>
      </c>
      <c r="X290" t="s">
        <v>24</v>
      </c>
      <c r="Y290" t="s">
        <v>24</v>
      </c>
      <c r="Z290">
        <v>1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19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19</v>
      </c>
      <c r="B291">
        <v>2</v>
      </c>
      <c r="C291">
        <v>3</v>
      </c>
      <c r="D291">
        <v>0</v>
      </c>
      <c r="E291" t="s">
        <v>24</v>
      </c>
      <c r="F291" t="s">
        <v>24</v>
      </c>
      <c r="G291">
        <v>593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243</v>
      </c>
      <c r="R291" t="s">
        <v>24</v>
      </c>
      <c r="S291">
        <v>0</v>
      </c>
      <c r="T291" t="s">
        <v>133</v>
      </c>
      <c r="U291" t="s">
        <v>133</v>
      </c>
      <c r="V291" t="s">
        <v>133</v>
      </c>
      <c r="W291" t="s">
        <v>24</v>
      </c>
      <c r="X291" t="s">
        <v>24</v>
      </c>
      <c r="Y291" t="s">
        <v>24</v>
      </c>
      <c r="Z291">
        <v>1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19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19</v>
      </c>
      <c r="B292">
        <v>2</v>
      </c>
      <c r="C292">
        <v>4</v>
      </c>
      <c r="D292">
        <v>0</v>
      </c>
      <c r="E292" t="s">
        <v>24</v>
      </c>
      <c r="F292" t="s">
        <v>24</v>
      </c>
      <c r="G292">
        <v>1333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1122</v>
      </c>
      <c r="R292" t="s">
        <v>24</v>
      </c>
      <c r="S292">
        <v>0</v>
      </c>
      <c r="T292" t="s">
        <v>133</v>
      </c>
      <c r="U292" t="s">
        <v>133</v>
      </c>
      <c r="V292" t="s">
        <v>133</v>
      </c>
      <c r="W292" t="s">
        <v>24</v>
      </c>
      <c r="X292" t="s">
        <v>24</v>
      </c>
      <c r="Y292" t="s">
        <v>24</v>
      </c>
      <c r="Z292">
        <v>1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19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19</v>
      </c>
      <c r="B293">
        <v>2</v>
      </c>
      <c r="C293">
        <v>5</v>
      </c>
      <c r="D293">
        <v>0</v>
      </c>
      <c r="E293" t="s">
        <v>24</v>
      </c>
      <c r="F293" t="s">
        <v>24</v>
      </c>
      <c r="G293">
        <v>827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1064</v>
      </c>
      <c r="R293" t="s">
        <v>24</v>
      </c>
      <c r="S293">
        <v>0</v>
      </c>
      <c r="T293" t="s">
        <v>133</v>
      </c>
      <c r="U293" t="s">
        <v>133</v>
      </c>
      <c r="V293" t="s">
        <v>133</v>
      </c>
      <c r="W293" t="s">
        <v>24</v>
      </c>
      <c r="X293" t="s">
        <v>24</v>
      </c>
      <c r="Y293" t="s">
        <v>24</v>
      </c>
      <c r="Z293">
        <v>1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19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19</v>
      </c>
      <c r="B294">
        <v>2</v>
      </c>
      <c r="C294">
        <v>6</v>
      </c>
      <c r="D294">
        <v>0</v>
      </c>
      <c r="E294" t="s">
        <v>24</v>
      </c>
      <c r="F294" t="s">
        <v>24</v>
      </c>
      <c r="G294">
        <v>820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1123</v>
      </c>
      <c r="R294" t="s">
        <v>24</v>
      </c>
      <c r="S294">
        <v>0</v>
      </c>
      <c r="T294" t="s">
        <v>133</v>
      </c>
      <c r="U294" t="s">
        <v>133</v>
      </c>
      <c r="V294" t="s">
        <v>133</v>
      </c>
      <c r="W294" t="s">
        <v>24</v>
      </c>
      <c r="X294" t="s">
        <v>24</v>
      </c>
      <c r="Y294" t="s">
        <v>24</v>
      </c>
      <c r="Z294">
        <v>1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19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19</v>
      </c>
      <c r="B295">
        <v>2</v>
      </c>
      <c r="C295">
        <v>7</v>
      </c>
      <c r="D295">
        <v>0</v>
      </c>
      <c r="E295" t="s">
        <v>24</v>
      </c>
      <c r="F295" t="s">
        <v>24</v>
      </c>
      <c r="G295">
        <v>0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24</v>
      </c>
      <c r="R295" t="s">
        <v>24</v>
      </c>
      <c r="S295">
        <v>0</v>
      </c>
      <c r="T295" t="s">
        <v>133</v>
      </c>
      <c r="U295" t="s">
        <v>133</v>
      </c>
      <c r="V295" t="s">
        <v>133</v>
      </c>
      <c r="W295" t="s">
        <v>24</v>
      </c>
      <c r="X295" t="s">
        <v>24</v>
      </c>
      <c r="Y295" t="s">
        <v>24</v>
      </c>
      <c r="Z295">
        <v>0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19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19</v>
      </c>
      <c r="B296">
        <v>3</v>
      </c>
      <c r="C296">
        <v>1</v>
      </c>
      <c r="D296">
        <v>0</v>
      </c>
      <c r="S296">
        <v>0</v>
      </c>
      <c r="Z296">
        <v>1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19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19</v>
      </c>
      <c r="B297">
        <v>3</v>
      </c>
      <c r="C297">
        <v>2</v>
      </c>
      <c r="D297">
        <v>0</v>
      </c>
      <c r="G297">
        <v>1324</v>
      </c>
      <c r="Q297" t="s">
        <v>1124</v>
      </c>
      <c r="S297">
        <v>0</v>
      </c>
      <c r="Z297">
        <v>1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19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19</v>
      </c>
      <c r="B298">
        <v>3</v>
      </c>
      <c r="C298">
        <v>3</v>
      </c>
      <c r="D298">
        <v>0</v>
      </c>
      <c r="G298">
        <v>602</v>
      </c>
      <c r="Q298" t="s">
        <v>1125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19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19</v>
      </c>
      <c r="B299">
        <v>3</v>
      </c>
      <c r="C299">
        <v>4</v>
      </c>
      <c r="D299">
        <v>0</v>
      </c>
      <c r="G299">
        <v>1422</v>
      </c>
      <c r="Q299" t="s">
        <v>138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19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19</v>
      </c>
      <c r="B300">
        <v>3</v>
      </c>
      <c r="C300">
        <v>5</v>
      </c>
      <c r="D300">
        <v>0</v>
      </c>
      <c r="G300">
        <v>613</v>
      </c>
      <c r="Q300" t="s">
        <v>1126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19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19</v>
      </c>
      <c r="B301">
        <v>3</v>
      </c>
      <c r="C301">
        <v>6</v>
      </c>
      <c r="D301">
        <v>0</v>
      </c>
      <c r="G301">
        <v>1330</v>
      </c>
      <c r="Q301" t="s">
        <v>239</v>
      </c>
      <c r="S301">
        <v>0</v>
      </c>
      <c r="Z301">
        <v>1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19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19</v>
      </c>
      <c r="B302">
        <v>3</v>
      </c>
      <c r="C302">
        <v>7</v>
      </c>
      <c r="D302">
        <v>0</v>
      </c>
      <c r="G302">
        <v>804</v>
      </c>
      <c r="Q302" t="s">
        <v>1127</v>
      </c>
      <c r="S302">
        <v>0</v>
      </c>
      <c r="Z302">
        <v>1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19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19</v>
      </c>
      <c r="B303">
        <v>4</v>
      </c>
      <c r="C303">
        <v>1</v>
      </c>
      <c r="D303">
        <v>0</v>
      </c>
      <c r="G303">
        <v>599</v>
      </c>
      <c r="Q303" t="s">
        <v>264</v>
      </c>
      <c r="S303">
        <v>0</v>
      </c>
      <c r="Z303">
        <v>1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19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19</v>
      </c>
      <c r="B304">
        <v>4</v>
      </c>
      <c r="C304">
        <v>2</v>
      </c>
      <c r="D304">
        <v>0</v>
      </c>
      <c r="G304">
        <v>1343</v>
      </c>
      <c r="Q304" t="s">
        <v>183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19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19</v>
      </c>
      <c r="B305">
        <v>4</v>
      </c>
      <c r="C305">
        <v>3</v>
      </c>
      <c r="D305">
        <v>0</v>
      </c>
      <c r="G305">
        <v>572</v>
      </c>
      <c r="Q305" t="s">
        <v>141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19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19</v>
      </c>
      <c r="B306">
        <v>4</v>
      </c>
      <c r="C306">
        <v>4</v>
      </c>
      <c r="D306">
        <v>0</v>
      </c>
      <c r="G306">
        <v>788</v>
      </c>
      <c r="Q306" t="s">
        <v>1128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19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19</v>
      </c>
      <c r="B307">
        <v>4</v>
      </c>
      <c r="C307">
        <v>5</v>
      </c>
      <c r="D307">
        <v>0</v>
      </c>
      <c r="G307">
        <v>793</v>
      </c>
      <c r="Q307" t="s">
        <v>1129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19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19</v>
      </c>
      <c r="B308">
        <v>4</v>
      </c>
      <c r="C308">
        <v>6</v>
      </c>
      <c r="D308">
        <v>0</v>
      </c>
      <c r="G308">
        <v>801</v>
      </c>
      <c r="Q308" t="s">
        <v>1130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19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19</v>
      </c>
      <c r="B309">
        <v>4</v>
      </c>
      <c r="C309">
        <v>7</v>
      </c>
      <c r="D309">
        <v>0</v>
      </c>
      <c r="G309">
        <v>782</v>
      </c>
      <c r="Q309" t="s">
        <v>1131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19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19</v>
      </c>
      <c r="B310">
        <v>5</v>
      </c>
      <c r="C310">
        <v>1</v>
      </c>
      <c r="D310">
        <v>0</v>
      </c>
      <c r="G310">
        <v>1424</v>
      </c>
      <c r="Q310" t="s">
        <v>1132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19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19</v>
      </c>
      <c r="B311">
        <v>5</v>
      </c>
      <c r="C311">
        <v>2</v>
      </c>
      <c r="D311">
        <v>0</v>
      </c>
      <c r="G311">
        <v>772</v>
      </c>
      <c r="Q311" t="s">
        <v>1133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19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19</v>
      </c>
      <c r="B312">
        <v>5</v>
      </c>
      <c r="C312">
        <v>3</v>
      </c>
      <c r="D312">
        <v>0</v>
      </c>
      <c r="G312">
        <v>1346</v>
      </c>
      <c r="Q312" t="s">
        <v>145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19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19</v>
      </c>
      <c r="B313">
        <v>5</v>
      </c>
      <c r="C313">
        <v>4</v>
      </c>
      <c r="D313">
        <v>0</v>
      </c>
      <c r="G313">
        <v>1415</v>
      </c>
      <c r="Q313" t="s">
        <v>146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19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19</v>
      </c>
      <c r="B314">
        <v>5</v>
      </c>
      <c r="C314">
        <v>5</v>
      </c>
      <c r="D314">
        <v>0</v>
      </c>
      <c r="G314">
        <v>838</v>
      </c>
      <c r="Q314" t="s">
        <v>149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19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19</v>
      </c>
      <c r="B315">
        <v>5</v>
      </c>
      <c r="C315">
        <v>6</v>
      </c>
      <c r="D315">
        <v>0</v>
      </c>
      <c r="G315">
        <v>1430</v>
      </c>
      <c r="Q315" t="s">
        <v>145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19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19</v>
      </c>
      <c r="B316">
        <v>5</v>
      </c>
      <c r="C316">
        <v>7</v>
      </c>
      <c r="D316">
        <v>0</v>
      </c>
      <c r="G316">
        <v>574</v>
      </c>
      <c r="Q316" t="s">
        <v>1134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19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20</v>
      </c>
      <c r="B317">
        <v>1</v>
      </c>
      <c r="C317">
        <v>1</v>
      </c>
      <c r="D317">
        <v>0</v>
      </c>
      <c r="E317" t="s">
        <v>24</v>
      </c>
      <c r="F317" t="s">
        <v>24</v>
      </c>
      <c r="G317">
        <v>0</v>
      </c>
      <c r="H317">
        <v>0</v>
      </c>
      <c r="I317">
        <v>0</v>
      </c>
      <c r="J317">
        <v>0</v>
      </c>
      <c r="K317">
        <v>0</v>
      </c>
      <c r="L317" t="s">
        <v>24</v>
      </c>
      <c r="M317" t="s">
        <v>24</v>
      </c>
      <c r="N317" t="s">
        <v>24</v>
      </c>
      <c r="O317" t="s">
        <v>24</v>
      </c>
      <c r="P317" t="s">
        <v>24</v>
      </c>
      <c r="Q317" t="s">
        <v>24</v>
      </c>
      <c r="R317" t="s">
        <v>24</v>
      </c>
      <c r="S317">
        <v>0</v>
      </c>
      <c r="T317" t="s">
        <v>133</v>
      </c>
      <c r="U317" t="s">
        <v>133</v>
      </c>
      <c r="V317" t="s">
        <v>133</v>
      </c>
      <c r="W317" t="s">
        <v>24</v>
      </c>
      <c r="X317" t="s">
        <v>24</v>
      </c>
      <c r="Y317" t="s">
        <v>24</v>
      </c>
      <c r="Z317">
        <v>0</v>
      </c>
      <c r="AA317" t="s">
        <v>24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20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20</v>
      </c>
      <c r="B318">
        <v>1</v>
      </c>
      <c r="C318">
        <v>2</v>
      </c>
      <c r="D318">
        <v>0</v>
      </c>
      <c r="E318" t="s">
        <v>24</v>
      </c>
      <c r="F318" t="s">
        <v>24</v>
      </c>
      <c r="G318">
        <v>1306</v>
      </c>
      <c r="H318">
        <v>0</v>
      </c>
      <c r="I318">
        <v>0</v>
      </c>
      <c r="J318">
        <v>0</v>
      </c>
      <c r="K318">
        <v>0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155</v>
      </c>
      <c r="R318" t="s">
        <v>24</v>
      </c>
      <c r="S318">
        <v>0</v>
      </c>
      <c r="T318" t="s">
        <v>133</v>
      </c>
      <c r="U318" t="s">
        <v>133</v>
      </c>
      <c r="V318" t="s">
        <v>133</v>
      </c>
      <c r="W318" t="s">
        <v>24</v>
      </c>
      <c r="X318" t="s">
        <v>24</v>
      </c>
      <c r="Y318" t="s">
        <v>24</v>
      </c>
      <c r="Z318">
        <v>1</v>
      </c>
      <c r="AA318" t="s">
        <v>24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20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20</v>
      </c>
      <c r="B319">
        <v>1</v>
      </c>
      <c r="C319">
        <v>3</v>
      </c>
      <c r="D319">
        <v>0</v>
      </c>
      <c r="E319" t="s">
        <v>24</v>
      </c>
      <c r="F319" t="s">
        <v>24</v>
      </c>
      <c r="G319">
        <v>118</v>
      </c>
      <c r="H319">
        <v>0</v>
      </c>
      <c r="I319">
        <v>0</v>
      </c>
      <c r="J319">
        <v>0</v>
      </c>
      <c r="K319">
        <v>0</v>
      </c>
      <c r="L319" t="s">
        <v>24</v>
      </c>
      <c r="M319" t="s">
        <v>24</v>
      </c>
      <c r="N319" t="s">
        <v>24</v>
      </c>
      <c r="O319" t="s">
        <v>24</v>
      </c>
      <c r="P319" t="s">
        <v>24</v>
      </c>
      <c r="Q319" t="s">
        <v>157</v>
      </c>
      <c r="R319" t="s">
        <v>24</v>
      </c>
      <c r="S319">
        <v>0</v>
      </c>
      <c r="T319" t="s">
        <v>133</v>
      </c>
      <c r="U319" t="s">
        <v>133</v>
      </c>
      <c r="V319" t="s">
        <v>133</v>
      </c>
      <c r="W319" t="s">
        <v>24</v>
      </c>
      <c r="X319" t="s">
        <v>24</v>
      </c>
      <c r="Y319" t="s">
        <v>24</v>
      </c>
      <c r="Z319">
        <v>1</v>
      </c>
      <c r="AA319" t="s">
        <v>24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20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20</v>
      </c>
      <c r="B320">
        <v>1</v>
      </c>
      <c r="C320">
        <v>4</v>
      </c>
      <c r="D320">
        <v>0</v>
      </c>
      <c r="E320" t="s">
        <v>24</v>
      </c>
      <c r="F320" t="s">
        <v>24</v>
      </c>
      <c r="G320">
        <v>1259</v>
      </c>
      <c r="H320">
        <v>0</v>
      </c>
      <c r="I320">
        <v>0</v>
      </c>
      <c r="J320">
        <v>0</v>
      </c>
      <c r="K320">
        <v>0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1135</v>
      </c>
      <c r="R320" t="s">
        <v>24</v>
      </c>
      <c r="S320">
        <v>0</v>
      </c>
      <c r="T320" t="s">
        <v>133</v>
      </c>
      <c r="U320" t="s">
        <v>133</v>
      </c>
      <c r="V320" t="s">
        <v>133</v>
      </c>
      <c r="W320" t="s">
        <v>24</v>
      </c>
      <c r="X320" t="s">
        <v>24</v>
      </c>
      <c r="Y320" t="s">
        <v>24</v>
      </c>
      <c r="Z320">
        <v>1</v>
      </c>
      <c r="AA320" t="s">
        <v>24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20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20</v>
      </c>
      <c r="B321">
        <v>1</v>
      </c>
      <c r="C321">
        <v>5</v>
      </c>
      <c r="D321">
        <v>0</v>
      </c>
      <c r="E321" t="s">
        <v>24</v>
      </c>
      <c r="F321" t="s">
        <v>24</v>
      </c>
      <c r="G321">
        <v>765</v>
      </c>
      <c r="H321">
        <v>0</v>
      </c>
      <c r="I321">
        <v>0</v>
      </c>
      <c r="J321">
        <v>0</v>
      </c>
      <c r="K321">
        <v>0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1136</v>
      </c>
      <c r="R321" t="s">
        <v>24</v>
      </c>
      <c r="S321">
        <v>0</v>
      </c>
      <c r="T321" t="s">
        <v>133</v>
      </c>
      <c r="U321" t="s">
        <v>133</v>
      </c>
      <c r="V321" t="s">
        <v>133</v>
      </c>
      <c r="W321" t="s">
        <v>24</v>
      </c>
      <c r="X321" t="s">
        <v>24</v>
      </c>
      <c r="Y321" t="s">
        <v>24</v>
      </c>
      <c r="Z321">
        <v>1</v>
      </c>
      <c r="AA321" t="s">
        <v>24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20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20</v>
      </c>
      <c r="B322">
        <v>1</v>
      </c>
      <c r="C322">
        <v>6</v>
      </c>
      <c r="D322">
        <v>0</v>
      </c>
      <c r="E322" t="s">
        <v>24</v>
      </c>
      <c r="F322" t="s">
        <v>24</v>
      </c>
      <c r="G322">
        <v>769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1137</v>
      </c>
      <c r="R322" t="s">
        <v>24</v>
      </c>
      <c r="S322">
        <v>0</v>
      </c>
      <c r="T322" t="s">
        <v>133</v>
      </c>
      <c r="U322" t="s">
        <v>133</v>
      </c>
      <c r="V322" t="s">
        <v>133</v>
      </c>
      <c r="W322" t="s">
        <v>24</v>
      </c>
      <c r="X322" t="s">
        <v>24</v>
      </c>
      <c r="Y322" t="s">
        <v>24</v>
      </c>
      <c r="Z322">
        <v>1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20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20</v>
      </c>
      <c r="B323">
        <v>1</v>
      </c>
      <c r="C323">
        <v>7</v>
      </c>
      <c r="D323">
        <v>0</v>
      </c>
      <c r="E323" t="s">
        <v>24</v>
      </c>
      <c r="F323" t="s">
        <v>24</v>
      </c>
      <c r="G323">
        <v>651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155</v>
      </c>
      <c r="R323" t="s">
        <v>24</v>
      </c>
      <c r="S323">
        <v>0</v>
      </c>
      <c r="T323" t="s">
        <v>133</v>
      </c>
      <c r="U323" t="s">
        <v>133</v>
      </c>
      <c r="V323" t="s">
        <v>133</v>
      </c>
      <c r="W323" t="s">
        <v>24</v>
      </c>
      <c r="X323" t="s">
        <v>24</v>
      </c>
      <c r="Y323" t="s">
        <v>24</v>
      </c>
      <c r="Z323">
        <v>1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20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20</v>
      </c>
      <c r="B324">
        <v>2</v>
      </c>
      <c r="C324">
        <v>1</v>
      </c>
      <c r="D324">
        <v>0</v>
      </c>
      <c r="E324" t="s">
        <v>24</v>
      </c>
      <c r="F324" t="s">
        <v>24</v>
      </c>
      <c r="G324">
        <v>0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24</v>
      </c>
      <c r="R324" t="s">
        <v>24</v>
      </c>
      <c r="S324">
        <v>0</v>
      </c>
      <c r="T324" t="s">
        <v>133</v>
      </c>
      <c r="U324" t="s">
        <v>133</v>
      </c>
      <c r="V324" t="s">
        <v>133</v>
      </c>
      <c r="W324" t="s">
        <v>24</v>
      </c>
      <c r="X324" t="s">
        <v>24</v>
      </c>
      <c r="Y324" t="s">
        <v>24</v>
      </c>
      <c r="Z324">
        <v>0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20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20</v>
      </c>
      <c r="B325">
        <v>2</v>
      </c>
      <c r="C325">
        <v>2</v>
      </c>
      <c r="D325">
        <v>0</v>
      </c>
      <c r="E325" t="s">
        <v>24</v>
      </c>
      <c r="F325" t="s">
        <v>24</v>
      </c>
      <c r="G325">
        <v>754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1138</v>
      </c>
      <c r="R325" t="s">
        <v>24</v>
      </c>
      <c r="S325">
        <v>0</v>
      </c>
      <c r="T325" t="s">
        <v>133</v>
      </c>
      <c r="U325" t="s">
        <v>133</v>
      </c>
      <c r="V325" t="s">
        <v>133</v>
      </c>
      <c r="W325" t="s">
        <v>24</v>
      </c>
      <c r="X325" t="s">
        <v>24</v>
      </c>
      <c r="Y325" t="s">
        <v>24</v>
      </c>
      <c r="Z325">
        <v>1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20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20</v>
      </c>
      <c r="B326">
        <v>2</v>
      </c>
      <c r="C326">
        <v>3</v>
      </c>
      <c r="D326">
        <v>0</v>
      </c>
      <c r="E326" t="s">
        <v>24</v>
      </c>
      <c r="F326" t="s">
        <v>24</v>
      </c>
      <c r="G326">
        <v>758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1139</v>
      </c>
      <c r="R326" t="s">
        <v>24</v>
      </c>
      <c r="S326">
        <v>0</v>
      </c>
      <c r="T326" t="s">
        <v>133</v>
      </c>
      <c r="U326" t="s">
        <v>133</v>
      </c>
      <c r="V326" t="s">
        <v>133</v>
      </c>
      <c r="W326" t="s">
        <v>24</v>
      </c>
      <c r="X326" t="s">
        <v>24</v>
      </c>
      <c r="Y326" t="s">
        <v>24</v>
      </c>
      <c r="Z326">
        <v>1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20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20</v>
      </c>
      <c r="B327">
        <v>2</v>
      </c>
      <c r="C327">
        <v>4</v>
      </c>
      <c r="D327">
        <v>0</v>
      </c>
      <c r="E327" t="s">
        <v>24</v>
      </c>
      <c r="F327" t="s">
        <v>24</v>
      </c>
      <c r="G327">
        <v>650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1140</v>
      </c>
      <c r="R327" t="s">
        <v>24</v>
      </c>
      <c r="S327">
        <v>0</v>
      </c>
      <c r="T327" t="s">
        <v>133</v>
      </c>
      <c r="U327" t="s">
        <v>133</v>
      </c>
      <c r="V327" t="s">
        <v>133</v>
      </c>
      <c r="W327" t="s">
        <v>24</v>
      </c>
      <c r="X327" t="s">
        <v>24</v>
      </c>
      <c r="Y327" t="s">
        <v>24</v>
      </c>
      <c r="Z327">
        <v>1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20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20</v>
      </c>
      <c r="B328">
        <v>2</v>
      </c>
      <c r="C328">
        <v>5</v>
      </c>
      <c r="D328">
        <v>0</v>
      </c>
      <c r="E328" t="s">
        <v>24</v>
      </c>
      <c r="F328" t="s">
        <v>24</v>
      </c>
      <c r="G328">
        <v>751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1122</v>
      </c>
      <c r="R328" t="s">
        <v>24</v>
      </c>
      <c r="S328">
        <v>0</v>
      </c>
      <c r="T328" t="s">
        <v>133</v>
      </c>
      <c r="U328" t="s">
        <v>133</v>
      </c>
      <c r="V328" t="s">
        <v>133</v>
      </c>
      <c r="W328" t="s">
        <v>24</v>
      </c>
      <c r="X328" t="s">
        <v>24</v>
      </c>
      <c r="Y328" t="s">
        <v>24</v>
      </c>
      <c r="Z328">
        <v>1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20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20</v>
      </c>
      <c r="B329">
        <v>2</v>
      </c>
      <c r="C329">
        <v>6</v>
      </c>
      <c r="D329">
        <v>0</v>
      </c>
      <c r="E329" t="s">
        <v>24</v>
      </c>
      <c r="F329" t="s">
        <v>24</v>
      </c>
      <c r="G329">
        <v>762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1141</v>
      </c>
      <c r="R329" t="s">
        <v>24</v>
      </c>
      <c r="S329">
        <v>0</v>
      </c>
      <c r="T329" t="s">
        <v>133</v>
      </c>
      <c r="U329" t="s">
        <v>133</v>
      </c>
      <c r="V329" t="s">
        <v>133</v>
      </c>
      <c r="W329" t="s">
        <v>24</v>
      </c>
      <c r="X329" t="s">
        <v>24</v>
      </c>
      <c r="Y329" t="s">
        <v>24</v>
      </c>
      <c r="Z329">
        <v>1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20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20</v>
      </c>
      <c r="B330">
        <v>2</v>
      </c>
      <c r="C330">
        <v>7</v>
      </c>
      <c r="D330">
        <v>0</v>
      </c>
      <c r="E330" t="s">
        <v>24</v>
      </c>
      <c r="F330" t="s">
        <v>24</v>
      </c>
      <c r="G330">
        <v>135</v>
      </c>
      <c r="H330">
        <v>0</v>
      </c>
      <c r="I330">
        <v>0</v>
      </c>
      <c r="J330">
        <v>0</v>
      </c>
      <c r="K330">
        <v>0</v>
      </c>
      <c r="L330" t="s">
        <v>24</v>
      </c>
      <c r="M330" t="s">
        <v>24</v>
      </c>
      <c r="N330" t="s">
        <v>24</v>
      </c>
      <c r="O330" t="s">
        <v>24</v>
      </c>
      <c r="P330" t="s">
        <v>24</v>
      </c>
      <c r="Q330" t="s">
        <v>241</v>
      </c>
      <c r="R330" t="s">
        <v>24</v>
      </c>
      <c r="S330">
        <v>0</v>
      </c>
      <c r="T330" t="s">
        <v>133</v>
      </c>
      <c r="U330" t="s">
        <v>133</v>
      </c>
      <c r="V330" t="s">
        <v>133</v>
      </c>
      <c r="W330" t="s">
        <v>24</v>
      </c>
      <c r="X330" t="s">
        <v>24</v>
      </c>
      <c r="Y330" t="s">
        <v>24</v>
      </c>
      <c r="Z330">
        <v>1</v>
      </c>
      <c r="AA330" t="s">
        <v>24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20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20</v>
      </c>
      <c r="B331">
        <v>3</v>
      </c>
      <c r="C331">
        <v>1</v>
      </c>
      <c r="D331">
        <v>0</v>
      </c>
      <c r="G331">
        <v>639</v>
      </c>
      <c r="Q331" t="s">
        <v>234</v>
      </c>
      <c r="S331">
        <v>0</v>
      </c>
      <c r="Z331">
        <v>1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20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20</v>
      </c>
      <c r="B332">
        <v>3</v>
      </c>
      <c r="C332">
        <v>2</v>
      </c>
      <c r="D332">
        <v>0</v>
      </c>
      <c r="G332">
        <v>209</v>
      </c>
      <c r="Q332" t="s">
        <v>234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20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20</v>
      </c>
      <c r="B333">
        <v>3</v>
      </c>
      <c r="C333">
        <v>3</v>
      </c>
      <c r="D333">
        <v>0</v>
      </c>
      <c r="G333">
        <v>636</v>
      </c>
      <c r="Q333" t="s">
        <v>141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20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20</v>
      </c>
      <c r="B334">
        <v>3</v>
      </c>
      <c r="C334">
        <v>4</v>
      </c>
      <c r="D334">
        <v>0</v>
      </c>
      <c r="G334">
        <v>730</v>
      </c>
      <c r="Q334" t="s">
        <v>142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20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20</v>
      </c>
      <c r="B335">
        <v>3</v>
      </c>
      <c r="C335">
        <v>5</v>
      </c>
      <c r="D335">
        <v>0</v>
      </c>
      <c r="G335">
        <v>1311</v>
      </c>
      <c r="Q335" t="s">
        <v>1142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20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20</v>
      </c>
      <c r="B336">
        <v>3</v>
      </c>
      <c r="C336">
        <v>6</v>
      </c>
      <c r="D336">
        <v>0</v>
      </c>
      <c r="G336">
        <v>131</v>
      </c>
      <c r="Q336" t="s">
        <v>1143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20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20</v>
      </c>
      <c r="B337">
        <v>3</v>
      </c>
      <c r="C337">
        <v>7</v>
      </c>
      <c r="D337">
        <v>0</v>
      </c>
      <c r="G337">
        <v>1287</v>
      </c>
      <c r="Q337" t="s">
        <v>234</v>
      </c>
      <c r="S337">
        <v>0</v>
      </c>
      <c r="Z337">
        <v>1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20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20</v>
      </c>
      <c r="B338">
        <v>4</v>
      </c>
      <c r="C338">
        <v>1</v>
      </c>
      <c r="D338">
        <v>0</v>
      </c>
      <c r="G338">
        <v>1387</v>
      </c>
      <c r="Q338" t="s">
        <v>1144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20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20</v>
      </c>
      <c r="B339">
        <v>4</v>
      </c>
      <c r="C339">
        <v>2</v>
      </c>
      <c r="D339">
        <v>0</v>
      </c>
      <c r="G339">
        <v>1261</v>
      </c>
      <c r="Q339" t="s">
        <v>1145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20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20</v>
      </c>
      <c r="B340">
        <v>4</v>
      </c>
      <c r="C340">
        <v>3</v>
      </c>
      <c r="D340">
        <v>0</v>
      </c>
      <c r="G340">
        <v>717</v>
      </c>
      <c r="Q340" t="s">
        <v>144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20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20</v>
      </c>
      <c r="B341">
        <v>4</v>
      </c>
      <c r="C341">
        <v>4</v>
      </c>
      <c r="D341">
        <v>0</v>
      </c>
      <c r="G341">
        <v>1402</v>
      </c>
      <c r="Q341" t="s">
        <v>271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20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20</v>
      </c>
      <c r="B342">
        <v>4</v>
      </c>
      <c r="C342">
        <v>5</v>
      </c>
      <c r="D342">
        <v>0</v>
      </c>
      <c r="G342">
        <v>1404</v>
      </c>
      <c r="Q342" t="s">
        <v>144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20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20</v>
      </c>
      <c r="B343">
        <v>4</v>
      </c>
      <c r="C343">
        <v>6</v>
      </c>
      <c r="D343">
        <v>0</v>
      </c>
      <c r="G343">
        <v>686</v>
      </c>
      <c r="Q343" t="s">
        <v>143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20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20</v>
      </c>
      <c r="B344">
        <v>4</v>
      </c>
      <c r="C344">
        <v>7</v>
      </c>
      <c r="D344">
        <v>0</v>
      </c>
      <c r="G344">
        <v>1385</v>
      </c>
      <c r="Q344" t="s">
        <v>270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20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20</v>
      </c>
      <c r="B345">
        <v>5</v>
      </c>
      <c r="C345">
        <v>1</v>
      </c>
      <c r="D345">
        <v>0</v>
      </c>
      <c r="G345">
        <v>1395</v>
      </c>
      <c r="Q345" t="s">
        <v>271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20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20</v>
      </c>
      <c r="B346">
        <v>5</v>
      </c>
      <c r="C346">
        <v>2</v>
      </c>
      <c r="D346">
        <v>0</v>
      </c>
      <c r="G346">
        <v>189</v>
      </c>
      <c r="Q346" t="s">
        <v>147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20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20</v>
      </c>
      <c r="B347">
        <v>5</v>
      </c>
      <c r="C347">
        <v>3</v>
      </c>
      <c r="D347">
        <v>0</v>
      </c>
      <c r="G347">
        <v>829</v>
      </c>
      <c r="Q347" t="s">
        <v>1146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20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20</v>
      </c>
      <c r="B348">
        <v>5</v>
      </c>
      <c r="C348">
        <v>4</v>
      </c>
      <c r="D348">
        <v>0</v>
      </c>
      <c r="G348">
        <v>664</v>
      </c>
      <c r="Q348" t="s">
        <v>1147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20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20</v>
      </c>
      <c r="B349">
        <v>5</v>
      </c>
      <c r="C349">
        <v>5</v>
      </c>
      <c r="D349">
        <v>0</v>
      </c>
      <c r="G349">
        <v>186</v>
      </c>
      <c r="Q349" t="s">
        <v>1148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20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20</v>
      </c>
      <c r="B350">
        <v>5</v>
      </c>
      <c r="C350">
        <v>6</v>
      </c>
      <c r="D350">
        <v>0</v>
      </c>
      <c r="G350">
        <v>833</v>
      </c>
      <c r="Q350" t="s">
        <v>1149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20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20</v>
      </c>
      <c r="B351">
        <v>5</v>
      </c>
      <c r="C351">
        <v>7</v>
      </c>
      <c r="D351">
        <v>0</v>
      </c>
      <c r="G351">
        <v>199</v>
      </c>
      <c r="Q351" t="s">
        <v>145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20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21</v>
      </c>
      <c r="B352">
        <v>1</v>
      </c>
      <c r="C352">
        <v>1</v>
      </c>
      <c r="D352">
        <v>0</v>
      </c>
      <c r="E352" t="s">
        <v>24</v>
      </c>
      <c r="F352" t="s">
        <v>24</v>
      </c>
      <c r="G352">
        <v>0</v>
      </c>
      <c r="H352">
        <v>0</v>
      </c>
      <c r="I352">
        <v>0</v>
      </c>
      <c r="J352">
        <v>0</v>
      </c>
      <c r="K352">
        <v>0</v>
      </c>
      <c r="L352" t="s">
        <v>24</v>
      </c>
      <c r="M352" t="s">
        <v>24</v>
      </c>
      <c r="N352" t="s">
        <v>24</v>
      </c>
      <c r="O352" t="s">
        <v>24</v>
      </c>
      <c r="P352" t="s">
        <v>24</v>
      </c>
      <c r="Q352" t="s">
        <v>24</v>
      </c>
      <c r="R352" t="s">
        <v>24</v>
      </c>
      <c r="S352">
        <v>0</v>
      </c>
      <c r="T352" t="s">
        <v>133</v>
      </c>
      <c r="U352" t="s">
        <v>133</v>
      </c>
      <c r="V352" t="s">
        <v>133</v>
      </c>
      <c r="W352" t="s">
        <v>24</v>
      </c>
      <c r="X352" t="s">
        <v>24</v>
      </c>
      <c r="Y352" t="s">
        <v>24</v>
      </c>
      <c r="Z352">
        <v>0</v>
      </c>
      <c r="AA352" t="s">
        <v>24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21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21</v>
      </c>
      <c r="B353">
        <v>1</v>
      </c>
      <c r="C353">
        <v>2</v>
      </c>
      <c r="D353">
        <v>0</v>
      </c>
      <c r="E353" t="s">
        <v>24</v>
      </c>
      <c r="F353" t="s">
        <v>24</v>
      </c>
      <c r="G353">
        <v>612</v>
      </c>
      <c r="H353">
        <v>0</v>
      </c>
      <c r="I353">
        <v>0</v>
      </c>
      <c r="J353">
        <v>0</v>
      </c>
      <c r="K353">
        <v>0</v>
      </c>
      <c r="L353" t="s">
        <v>24</v>
      </c>
      <c r="M353" t="s">
        <v>24</v>
      </c>
      <c r="N353" t="s">
        <v>24</v>
      </c>
      <c r="O353" t="s">
        <v>24</v>
      </c>
      <c r="P353" t="s">
        <v>24</v>
      </c>
      <c r="Q353" t="s">
        <v>152</v>
      </c>
      <c r="R353" t="s">
        <v>24</v>
      </c>
      <c r="S353">
        <v>0</v>
      </c>
      <c r="T353" t="s">
        <v>133</v>
      </c>
      <c r="U353" t="s">
        <v>133</v>
      </c>
      <c r="V353" t="s">
        <v>133</v>
      </c>
      <c r="W353" t="s">
        <v>24</v>
      </c>
      <c r="X353" t="s">
        <v>24</v>
      </c>
      <c r="Y353" t="s">
        <v>24</v>
      </c>
      <c r="Z353">
        <v>1</v>
      </c>
      <c r="AA353" t="s">
        <v>24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21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21</v>
      </c>
      <c r="B354">
        <v>1</v>
      </c>
      <c r="C354">
        <v>3</v>
      </c>
      <c r="D354">
        <v>0</v>
      </c>
      <c r="E354" t="s">
        <v>24</v>
      </c>
      <c r="F354" t="s">
        <v>24</v>
      </c>
      <c r="G354">
        <v>1379</v>
      </c>
      <c r="H354">
        <v>0</v>
      </c>
      <c r="I354">
        <v>0</v>
      </c>
      <c r="J354">
        <v>0</v>
      </c>
      <c r="K354">
        <v>0</v>
      </c>
      <c r="L354" t="s">
        <v>24</v>
      </c>
      <c r="M354" t="s">
        <v>24</v>
      </c>
      <c r="N354" t="s">
        <v>24</v>
      </c>
      <c r="O354" t="s">
        <v>24</v>
      </c>
      <c r="P354" t="s">
        <v>24</v>
      </c>
      <c r="Q354" t="s">
        <v>155</v>
      </c>
      <c r="R354" t="s">
        <v>24</v>
      </c>
      <c r="S354">
        <v>0</v>
      </c>
      <c r="T354" t="s">
        <v>133</v>
      </c>
      <c r="U354" t="s">
        <v>133</v>
      </c>
      <c r="V354" t="s">
        <v>133</v>
      </c>
      <c r="W354" t="s">
        <v>24</v>
      </c>
      <c r="X354" t="s">
        <v>24</v>
      </c>
      <c r="Y354" t="s">
        <v>24</v>
      </c>
      <c r="Z354">
        <v>1</v>
      </c>
      <c r="AA354" t="s">
        <v>24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21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21</v>
      </c>
      <c r="B355">
        <v>1</v>
      </c>
      <c r="C355">
        <v>4</v>
      </c>
      <c r="D355">
        <v>0</v>
      </c>
      <c r="E355" t="s">
        <v>24</v>
      </c>
      <c r="F355" t="s">
        <v>24</v>
      </c>
      <c r="G355">
        <v>1336</v>
      </c>
      <c r="H355">
        <v>0</v>
      </c>
      <c r="I355">
        <v>0</v>
      </c>
      <c r="J355">
        <v>0</v>
      </c>
      <c r="K355">
        <v>0</v>
      </c>
      <c r="L355" t="s">
        <v>24</v>
      </c>
      <c r="M355" t="s">
        <v>24</v>
      </c>
      <c r="N355" t="s">
        <v>24</v>
      </c>
      <c r="O355" t="s">
        <v>24</v>
      </c>
      <c r="P355" t="s">
        <v>24</v>
      </c>
      <c r="Q355" t="s">
        <v>155</v>
      </c>
      <c r="R355" t="s">
        <v>24</v>
      </c>
      <c r="S355">
        <v>0</v>
      </c>
      <c r="T355" t="s">
        <v>133</v>
      </c>
      <c r="U355" t="s">
        <v>133</v>
      </c>
      <c r="V355" t="s">
        <v>133</v>
      </c>
      <c r="W355" t="s">
        <v>24</v>
      </c>
      <c r="X355" t="s">
        <v>24</v>
      </c>
      <c r="Y355" t="s">
        <v>24</v>
      </c>
      <c r="Z355">
        <v>1</v>
      </c>
      <c r="AA355" t="s">
        <v>24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21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21</v>
      </c>
      <c r="B356">
        <v>1</v>
      </c>
      <c r="C356">
        <v>5</v>
      </c>
      <c r="D356">
        <v>0</v>
      </c>
      <c r="E356" t="s">
        <v>24</v>
      </c>
      <c r="F356" t="s">
        <v>24</v>
      </c>
      <c r="G356">
        <v>1356</v>
      </c>
      <c r="H356">
        <v>0</v>
      </c>
      <c r="I356">
        <v>0</v>
      </c>
      <c r="J356">
        <v>0</v>
      </c>
      <c r="K356">
        <v>0</v>
      </c>
      <c r="L356" t="s">
        <v>24</v>
      </c>
      <c r="M356" t="s">
        <v>24</v>
      </c>
      <c r="N356" t="s">
        <v>24</v>
      </c>
      <c r="O356" t="s">
        <v>24</v>
      </c>
      <c r="P356" t="s">
        <v>24</v>
      </c>
      <c r="Q356" t="s">
        <v>155</v>
      </c>
      <c r="R356" t="s">
        <v>24</v>
      </c>
      <c r="S356">
        <v>0</v>
      </c>
      <c r="T356" t="s">
        <v>133</v>
      </c>
      <c r="U356" t="s">
        <v>133</v>
      </c>
      <c r="V356" t="s">
        <v>133</v>
      </c>
      <c r="W356" t="s">
        <v>24</v>
      </c>
      <c r="X356" t="s">
        <v>24</v>
      </c>
      <c r="Y356" t="s">
        <v>24</v>
      </c>
      <c r="Z356">
        <v>1</v>
      </c>
      <c r="AA356" t="s">
        <v>24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21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21</v>
      </c>
      <c r="B357">
        <v>1</v>
      </c>
      <c r="C357">
        <v>6</v>
      </c>
      <c r="D357">
        <v>0</v>
      </c>
      <c r="E357" t="s">
        <v>24</v>
      </c>
      <c r="F357" t="s">
        <v>24</v>
      </c>
      <c r="G357">
        <v>1380</v>
      </c>
      <c r="H357">
        <v>0</v>
      </c>
      <c r="I357">
        <v>0</v>
      </c>
      <c r="J357">
        <v>0</v>
      </c>
      <c r="K357">
        <v>0</v>
      </c>
      <c r="L357" t="s">
        <v>24</v>
      </c>
      <c r="M357" t="s">
        <v>24</v>
      </c>
      <c r="N357" t="s">
        <v>24</v>
      </c>
      <c r="O357" t="s">
        <v>24</v>
      </c>
      <c r="P357" t="s">
        <v>24</v>
      </c>
      <c r="Q357" t="s">
        <v>155</v>
      </c>
      <c r="R357" t="s">
        <v>24</v>
      </c>
      <c r="S357">
        <v>0</v>
      </c>
      <c r="T357" t="s">
        <v>133</v>
      </c>
      <c r="U357" t="s">
        <v>133</v>
      </c>
      <c r="V357" t="s">
        <v>133</v>
      </c>
      <c r="W357" t="s">
        <v>24</v>
      </c>
      <c r="X357" t="s">
        <v>24</v>
      </c>
      <c r="Y357" t="s">
        <v>24</v>
      </c>
      <c r="Z357">
        <v>1</v>
      </c>
      <c r="AA357" t="s">
        <v>24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21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21</v>
      </c>
      <c r="B358">
        <v>1</v>
      </c>
      <c r="C358">
        <v>7</v>
      </c>
      <c r="D358">
        <v>0</v>
      </c>
      <c r="E358" t="s">
        <v>24</v>
      </c>
      <c r="F358" t="s">
        <v>24</v>
      </c>
      <c r="G358">
        <v>1320</v>
      </c>
      <c r="H358">
        <v>0</v>
      </c>
      <c r="I358">
        <v>0</v>
      </c>
      <c r="J358">
        <v>0</v>
      </c>
      <c r="K358">
        <v>0</v>
      </c>
      <c r="L358" t="s">
        <v>24</v>
      </c>
      <c r="M358" t="s">
        <v>24</v>
      </c>
      <c r="N358" t="s">
        <v>24</v>
      </c>
      <c r="O358" t="s">
        <v>24</v>
      </c>
      <c r="P358" t="s">
        <v>24</v>
      </c>
      <c r="Q358" t="s">
        <v>161</v>
      </c>
      <c r="R358" t="s">
        <v>24</v>
      </c>
      <c r="S358">
        <v>0</v>
      </c>
      <c r="T358" t="s">
        <v>133</v>
      </c>
      <c r="U358" t="s">
        <v>133</v>
      </c>
      <c r="V358" t="s">
        <v>133</v>
      </c>
      <c r="W358" t="s">
        <v>24</v>
      </c>
      <c r="X358" t="s">
        <v>24</v>
      </c>
      <c r="Y358" t="s">
        <v>24</v>
      </c>
      <c r="Z358">
        <v>1</v>
      </c>
      <c r="AA358" t="s">
        <v>24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21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21</v>
      </c>
      <c r="B359">
        <v>2</v>
      </c>
      <c r="C359">
        <v>1</v>
      </c>
      <c r="D359">
        <v>0</v>
      </c>
      <c r="E359" t="s">
        <v>24</v>
      </c>
      <c r="F359" t="s">
        <v>24</v>
      </c>
      <c r="G359">
        <v>0</v>
      </c>
      <c r="H359">
        <v>0</v>
      </c>
      <c r="I359">
        <v>0</v>
      </c>
      <c r="J359">
        <v>0</v>
      </c>
      <c r="K359">
        <v>0</v>
      </c>
      <c r="L359" t="s">
        <v>24</v>
      </c>
      <c r="M359" t="s">
        <v>24</v>
      </c>
      <c r="N359" t="s">
        <v>24</v>
      </c>
      <c r="O359" t="s">
        <v>24</v>
      </c>
      <c r="P359" t="s">
        <v>24</v>
      </c>
      <c r="Q359" t="s">
        <v>24</v>
      </c>
      <c r="R359" t="s">
        <v>24</v>
      </c>
      <c r="S359">
        <v>0</v>
      </c>
      <c r="T359" t="s">
        <v>133</v>
      </c>
      <c r="U359" t="s">
        <v>133</v>
      </c>
      <c r="V359" t="s">
        <v>133</v>
      </c>
      <c r="W359" t="s">
        <v>24</v>
      </c>
      <c r="X359" t="s">
        <v>24</v>
      </c>
      <c r="Y359" t="s">
        <v>24</v>
      </c>
      <c r="Z359">
        <v>0</v>
      </c>
      <c r="AA359" t="s">
        <v>24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21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21</v>
      </c>
      <c r="B360">
        <v>2</v>
      </c>
      <c r="C360">
        <v>2</v>
      </c>
      <c r="D360">
        <v>0</v>
      </c>
      <c r="E360" t="s">
        <v>24</v>
      </c>
      <c r="F360" t="s">
        <v>24</v>
      </c>
      <c r="G360">
        <v>1319</v>
      </c>
      <c r="H360">
        <v>0</v>
      </c>
      <c r="I360">
        <v>0</v>
      </c>
      <c r="J360">
        <v>0</v>
      </c>
      <c r="K360">
        <v>0</v>
      </c>
      <c r="L360" t="s">
        <v>24</v>
      </c>
      <c r="M360" t="s">
        <v>24</v>
      </c>
      <c r="N360" t="s">
        <v>24</v>
      </c>
      <c r="O360" t="s">
        <v>24</v>
      </c>
      <c r="P360" t="s">
        <v>24</v>
      </c>
      <c r="Q360" t="s">
        <v>155</v>
      </c>
      <c r="R360" t="s">
        <v>24</v>
      </c>
      <c r="S360">
        <v>0</v>
      </c>
      <c r="T360" t="s">
        <v>133</v>
      </c>
      <c r="U360" t="s">
        <v>133</v>
      </c>
      <c r="V360" t="s">
        <v>133</v>
      </c>
      <c r="W360" t="s">
        <v>24</v>
      </c>
      <c r="X360" t="s">
        <v>24</v>
      </c>
      <c r="Y360" t="s">
        <v>24</v>
      </c>
      <c r="Z360">
        <v>1</v>
      </c>
      <c r="AA360" t="s">
        <v>24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21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21</v>
      </c>
      <c r="B361">
        <v>2</v>
      </c>
      <c r="C361">
        <v>3</v>
      </c>
      <c r="D361">
        <v>0</v>
      </c>
      <c r="E361" t="s">
        <v>24</v>
      </c>
      <c r="F361" t="s">
        <v>24</v>
      </c>
      <c r="G361">
        <v>147</v>
      </c>
      <c r="H361">
        <v>0</v>
      </c>
      <c r="I361">
        <v>0</v>
      </c>
      <c r="J361">
        <v>0</v>
      </c>
      <c r="K361">
        <v>0</v>
      </c>
      <c r="L361" t="s">
        <v>24</v>
      </c>
      <c r="M361" t="s">
        <v>24</v>
      </c>
      <c r="N361" t="s">
        <v>24</v>
      </c>
      <c r="O361" t="s">
        <v>24</v>
      </c>
      <c r="P361" t="s">
        <v>24</v>
      </c>
      <c r="Q361" t="s">
        <v>1150</v>
      </c>
      <c r="R361" t="s">
        <v>24</v>
      </c>
      <c r="S361">
        <v>0</v>
      </c>
      <c r="T361" t="s">
        <v>133</v>
      </c>
      <c r="U361" t="s">
        <v>133</v>
      </c>
      <c r="V361" t="s">
        <v>133</v>
      </c>
      <c r="W361" t="s">
        <v>24</v>
      </c>
      <c r="X361" t="s">
        <v>24</v>
      </c>
      <c r="Y361" t="s">
        <v>24</v>
      </c>
      <c r="Z361">
        <v>1</v>
      </c>
      <c r="AA361" t="s">
        <v>24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21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21</v>
      </c>
      <c r="B362">
        <v>2</v>
      </c>
      <c r="C362">
        <v>4</v>
      </c>
      <c r="D362">
        <v>0</v>
      </c>
      <c r="E362" t="s">
        <v>24</v>
      </c>
      <c r="F362" t="s">
        <v>24</v>
      </c>
      <c r="G362">
        <v>157</v>
      </c>
      <c r="H362">
        <v>0</v>
      </c>
      <c r="I362">
        <v>0</v>
      </c>
      <c r="J362">
        <v>0</v>
      </c>
      <c r="K362">
        <v>0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162</v>
      </c>
      <c r="R362" t="s">
        <v>24</v>
      </c>
      <c r="S362">
        <v>0</v>
      </c>
      <c r="T362" t="s">
        <v>133</v>
      </c>
      <c r="U362" t="s">
        <v>133</v>
      </c>
      <c r="V362" t="s">
        <v>133</v>
      </c>
      <c r="W362" t="s">
        <v>24</v>
      </c>
      <c r="X362" t="s">
        <v>24</v>
      </c>
      <c r="Y362" t="s">
        <v>24</v>
      </c>
      <c r="Z362">
        <v>1</v>
      </c>
      <c r="AA362" t="s">
        <v>24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21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21</v>
      </c>
      <c r="B363">
        <v>2</v>
      </c>
      <c r="C363">
        <v>5</v>
      </c>
      <c r="D363">
        <v>0</v>
      </c>
      <c r="E363" t="s">
        <v>24</v>
      </c>
      <c r="F363" t="s">
        <v>24</v>
      </c>
      <c r="G363">
        <v>1378</v>
      </c>
      <c r="H363">
        <v>0</v>
      </c>
      <c r="I363">
        <v>0</v>
      </c>
      <c r="J363">
        <v>0</v>
      </c>
      <c r="K363">
        <v>0</v>
      </c>
      <c r="L363" t="s">
        <v>24</v>
      </c>
      <c r="M363" t="s">
        <v>24</v>
      </c>
      <c r="N363" t="s">
        <v>24</v>
      </c>
      <c r="O363" t="s">
        <v>24</v>
      </c>
      <c r="P363" t="s">
        <v>24</v>
      </c>
      <c r="Q363" t="s">
        <v>153</v>
      </c>
      <c r="R363" t="s">
        <v>24</v>
      </c>
      <c r="S363">
        <v>0</v>
      </c>
      <c r="T363" t="s">
        <v>133</v>
      </c>
      <c r="U363" t="s">
        <v>133</v>
      </c>
      <c r="V363" t="s">
        <v>133</v>
      </c>
      <c r="W363" t="s">
        <v>24</v>
      </c>
      <c r="X363" t="s">
        <v>24</v>
      </c>
      <c r="Y363" t="s">
        <v>24</v>
      </c>
      <c r="Z363">
        <v>1</v>
      </c>
      <c r="AA363" t="s">
        <v>24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21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21</v>
      </c>
      <c r="B364">
        <v>2</v>
      </c>
      <c r="C364">
        <v>6</v>
      </c>
      <c r="D364">
        <v>0</v>
      </c>
      <c r="E364" t="s">
        <v>24</v>
      </c>
      <c r="F364" t="s">
        <v>24</v>
      </c>
      <c r="G364">
        <v>616</v>
      </c>
      <c r="H364">
        <v>0</v>
      </c>
      <c r="I364">
        <v>0</v>
      </c>
      <c r="J364">
        <v>0</v>
      </c>
      <c r="K364">
        <v>0</v>
      </c>
      <c r="L364" t="s">
        <v>24</v>
      </c>
      <c r="M364" t="s">
        <v>24</v>
      </c>
      <c r="N364" t="s">
        <v>24</v>
      </c>
      <c r="O364" t="s">
        <v>24</v>
      </c>
      <c r="P364" t="s">
        <v>24</v>
      </c>
      <c r="Q364" t="s">
        <v>148</v>
      </c>
      <c r="R364" t="s">
        <v>24</v>
      </c>
      <c r="S364">
        <v>0</v>
      </c>
      <c r="T364" t="s">
        <v>133</v>
      </c>
      <c r="U364" t="s">
        <v>133</v>
      </c>
      <c r="V364" t="s">
        <v>133</v>
      </c>
      <c r="W364" t="s">
        <v>24</v>
      </c>
      <c r="X364" t="s">
        <v>24</v>
      </c>
      <c r="Y364" t="s">
        <v>24</v>
      </c>
      <c r="Z364">
        <v>1</v>
      </c>
      <c r="AA364" t="s">
        <v>24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21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21</v>
      </c>
      <c r="B365">
        <v>2</v>
      </c>
      <c r="C365">
        <v>7</v>
      </c>
      <c r="D365">
        <v>0</v>
      </c>
      <c r="E365" t="s">
        <v>24</v>
      </c>
      <c r="F365" t="s">
        <v>24</v>
      </c>
      <c r="G365">
        <v>1326</v>
      </c>
      <c r="H365">
        <v>0</v>
      </c>
      <c r="I365">
        <v>0</v>
      </c>
      <c r="J365">
        <v>0</v>
      </c>
      <c r="K365">
        <v>0</v>
      </c>
      <c r="L365" t="s">
        <v>24</v>
      </c>
      <c r="M365" t="s">
        <v>24</v>
      </c>
      <c r="N365" t="s">
        <v>24</v>
      </c>
      <c r="O365" t="s">
        <v>24</v>
      </c>
      <c r="P365" t="s">
        <v>24</v>
      </c>
      <c r="Q365" t="s">
        <v>155</v>
      </c>
      <c r="R365" t="s">
        <v>24</v>
      </c>
      <c r="S365">
        <v>0</v>
      </c>
      <c r="T365" t="s">
        <v>133</v>
      </c>
      <c r="U365" t="s">
        <v>133</v>
      </c>
      <c r="V365" t="s">
        <v>133</v>
      </c>
      <c r="W365" t="s">
        <v>24</v>
      </c>
      <c r="X365" t="s">
        <v>24</v>
      </c>
      <c r="Y365" t="s">
        <v>24</v>
      </c>
      <c r="Z365">
        <v>1</v>
      </c>
      <c r="AA365" t="s">
        <v>24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21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21</v>
      </c>
      <c r="B366">
        <v>3</v>
      </c>
      <c r="C366">
        <v>1</v>
      </c>
      <c r="D366">
        <v>0</v>
      </c>
      <c r="E366" t="s">
        <v>24</v>
      </c>
      <c r="F366" t="s">
        <v>24</v>
      </c>
      <c r="G366">
        <v>0</v>
      </c>
      <c r="H366">
        <v>0</v>
      </c>
      <c r="I366">
        <v>0</v>
      </c>
      <c r="J366">
        <v>0</v>
      </c>
      <c r="K366">
        <v>0</v>
      </c>
      <c r="L366" t="s">
        <v>24</v>
      </c>
      <c r="M366" t="s">
        <v>24</v>
      </c>
      <c r="N366" t="s">
        <v>24</v>
      </c>
      <c r="O366" t="s">
        <v>24</v>
      </c>
      <c r="P366" t="s">
        <v>24</v>
      </c>
      <c r="Q366" t="s">
        <v>24</v>
      </c>
      <c r="R366" t="s">
        <v>24</v>
      </c>
      <c r="S366">
        <v>0</v>
      </c>
      <c r="T366" t="s">
        <v>133</v>
      </c>
      <c r="U366" t="s">
        <v>133</v>
      </c>
      <c r="V366" t="s">
        <v>133</v>
      </c>
      <c r="W366" t="s">
        <v>24</v>
      </c>
      <c r="X366" t="s">
        <v>24</v>
      </c>
      <c r="Y366" t="s">
        <v>24</v>
      </c>
      <c r="Z366">
        <v>0</v>
      </c>
      <c r="AA366" t="s">
        <v>24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21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21</v>
      </c>
      <c r="B367">
        <v>3</v>
      </c>
      <c r="C367">
        <v>2</v>
      </c>
      <c r="D367">
        <v>0</v>
      </c>
      <c r="E367" t="s">
        <v>24</v>
      </c>
      <c r="F367" t="s">
        <v>24</v>
      </c>
      <c r="G367">
        <v>814</v>
      </c>
      <c r="H367">
        <v>0</v>
      </c>
      <c r="I367">
        <v>0</v>
      </c>
      <c r="J367">
        <v>0</v>
      </c>
      <c r="K367">
        <v>0</v>
      </c>
      <c r="L367" t="s">
        <v>24</v>
      </c>
      <c r="M367" t="s">
        <v>24</v>
      </c>
      <c r="N367" t="s">
        <v>24</v>
      </c>
      <c r="O367" t="s">
        <v>24</v>
      </c>
      <c r="P367" t="s">
        <v>24</v>
      </c>
      <c r="Q367" t="s">
        <v>1151</v>
      </c>
      <c r="R367" t="s">
        <v>24</v>
      </c>
      <c r="S367">
        <v>0</v>
      </c>
      <c r="T367" t="s">
        <v>133</v>
      </c>
      <c r="U367" t="s">
        <v>133</v>
      </c>
      <c r="V367" t="s">
        <v>133</v>
      </c>
      <c r="W367" t="s">
        <v>24</v>
      </c>
      <c r="X367" t="s">
        <v>24</v>
      </c>
      <c r="Y367" t="s">
        <v>24</v>
      </c>
      <c r="Z367">
        <v>1</v>
      </c>
      <c r="AA367" t="s">
        <v>24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21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21</v>
      </c>
      <c r="B368">
        <v>3</v>
      </c>
      <c r="C368">
        <v>3</v>
      </c>
      <c r="D368">
        <v>0</v>
      </c>
      <c r="E368" t="s">
        <v>24</v>
      </c>
      <c r="F368" t="s">
        <v>24</v>
      </c>
      <c r="G368">
        <v>1327</v>
      </c>
      <c r="H368">
        <v>0</v>
      </c>
      <c r="I368">
        <v>0</v>
      </c>
      <c r="J368">
        <v>0</v>
      </c>
      <c r="K368">
        <v>0</v>
      </c>
      <c r="L368" t="s">
        <v>24</v>
      </c>
      <c r="M368" t="s">
        <v>24</v>
      </c>
      <c r="N368" t="s">
        <v>24</v>
      </c>
      <c r="O368" t="s">
        <v>24</v>
      </c>
      <c r="P368" t="s">
        <v>24</v>
      </c>
      <c r="Q368" t="s">
        <v>1152</v>
      </c>
      <c r="R368" t="s">
        <v>24</v>
      </c>
      <c r="S368">
        <v>0</v>
      </c>
      <c r="T368" t="s">
        <v>133</v>
      </c>
      <c r="U368" t="s">
        <v>133</v>
      </c>
      <c r="V368" t="s">
        <v>133</v>
      </c>
      <c r="W368" t="s">
        <v>24</v>
      </c>
      <c r="X368" t="s">
        <v>24</v>
      </c>
      <c r="Y368" t="s">
        <v>24</v>
      </c>
      <c r="Z368">
        <v>1</v>
      </c>
      <c r="AA368" t="s">
        <v>24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21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21</v>
      </c>
      <c r="B369">
        <v>3</v>
      </c>
      <c r="C369">
        <v>4</v>
      </c>
      <c r="D369">
        <v>0</v>
      </c>
      <c r="E369" t="s">
        <v>24</v>
      </c>
      <c r="F369" t="s">
        <v>24</v>
      </c>
      <c r="G369">
        <v>1366</v>
      </c>
      <c r="H369">
        <v>0</v>
      </c>
      <c r="I369">
        <v>0</v>
      </c>
      <c r="J369">
        <v>0</v>
      </c>
      <c r="K369">
        <v>0</v>
      </c>
      <c r="L369" t="s">
        <v>24</v>
      </c>
      <c r="M369" t="s">
        <v>24</v>
      </c>
      <c r="N369" t="s">
        <v>24</v>
      </c>
      <c r="O369" t="s">
        <v>24</v>
      </c>
      <c r="P369" t="s">
        <v>24</v>
      </c>
      <c r="Q369" t="s">
        <v>1153</v>
      </c>
      <c r="R369" t="s">
        <v>24</v>
      </c>
      <c r="S369">
        <v>0</v>
      </c>
      <c r="T369" t="s">
        <v>133</v>
      </c>
      <c r="U369" t="s">
        <v>133</v>
      </c>
      <c r="V369" t="s">
        <v>133</v>
      </c>
      <c r="W369" t="s">
        <v>24</v>
      </c>
      <c r="X369" t="s">
        <v>24</v>
      </c>
      <c r="Y369" t="s">
        <v>24</v>
      </c>
      <c r="Z369">
        <v>1</v>
      </c>
      <c r="AA369" t="s">
        <v>24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21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21</v>
      </c>
      <c r="B370">
        <v>3</v>
      </c>
      <c r="C370">
        <v>5</v>
      </c>
      <c r="D370">
        <v>0</v>
      </c>
      <c r="E370" t="s">
        <v>24</v>
      </c>
      <c r="F370" t="s">
        <v>24</v>
      </c>
      <c r="G370">
        <v>155</v>
      </c>
      <c r="H370">
        <v>0</v>
      </c>
      <c r="I370">
        <v>0</v>
      </c>
      <c r="J370">
        <v>0</v>
      </c>
      <c r="K370">
        <v>0</v>
      </c>
      <c r="L370" t="s">
        <v>24</v>
      </c>
      <c r="M370" t="s">
        <v>24</v>
      </c>
      <c r="N370" t="s">
        <v>24</v>
      </c>
      <c r="O370" t="s">
        <v>24</v>
      </c>
      <c r="P370" t="s">
        <v>24</v>
      </c>
      <c r="Q370" t="s">
        <v>1154</v>
      </c>
      <c r="R370" t="s">
        <v>24</v>
      </c>
      <c r="S370">
        <v>0</v>
      </c>
      <c r="T370" t="s">
        <v>133</v>
      </c>
      <c r="U370" t="s">
        <v>133</v>
      </c>
      <c r="V370" t="s">
        <v>133</v>
      </c>
      <c r="W370" t="s">
        <v>24</v>
      </c>
      <c r="X370" t="s">
        <v>24</v>
      </c>
      <c r="Y370" t="s">
        <v>24</v>
      </c>
      <c r="Z370">
        <v>1</v>
      </c>
      <c r="AA370" t="s">
        <v>24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21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21</v>
      </c>
      <c r="B371">
        <v>3</v>
      </c>
      <c r="C371">
        <v>6</v>
      </c>
      <c r="D371">
        <v>0</v>
      </c>
      <c r="E371" t="s">
        <v>24</v>
      </c>
      <c r="F371" t="s">
        <v>24</v>
      </c>
      <c r="G371">
        <v>152</v>
      </c>
      <c r="H371">
        <v>0</v>
      </c>
      <c r="I371">
        <v>0</v>
      </c>
      <c r="J371">
        <v>0</v>
      </c>
      <c r="K371">
        <v>0</v>
      </c>
      <c r="L371" t="s">
        <v>24</v>
      </c>
      <c r="M371" t="s">
        <v>24</v>
      </c>
      <c r="N371" t="s">
        <v>24</v>
      </c>
      <c r="O371" t="s">
        <v>24</v>
      </c>
      <c r="P371" t="s">
        <v>24</v>
      </c>
      <c r="Q371" t="s">
        <v>1155</v>
      </c>
      <c r="R371" t="s">
        <v>24</v>
      </c>
      <c r="S371">
        <v>0</v>
      </c>
      <c r="T371" t="s">
        <v>133</v>
      </c>
      <c r="U371" t="s">
        <v>133</v>
      </c>
      <c r="V371" t="s">
        <v>133</v>
      </c>
      <c r="W371" t="s">
        <v>24</v>
      </c>
      <c r="X371" t="s">
        <v>24</v>
      </c>
      <c r="Y371" t="s">
        <v>24</v>
      </c>
      <c r="Z371">
        <v>1</v>
      </c>
      <c r="AA371" t="s">
        <v>24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21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21</v>
      </c>
      <c r="B372">
        <v>3</v>
      </c>
      <c r="C372">
        <v>7</v>
      </c>
      <c r="D372">
        <v>0</v>
      </c>
      <c r="E372" t="s">
        <v>24</v>
      </c>
      <c r="F372" t="s">
        <v>24</v>
      </c>
      <c r="G372">
        <v>159</v>
      </c>
      <c r="H372">
        <v>0</v>
      </c>
      <c r="I372">
        <v>0</v>
      </c>
      <c r="J372">
        <v>0</v>
      </c>
      <c r="K372">
        <v>0</v>
      </c>
      <c r="L372" t="s">
        <v>24</v>
      </c>
      <c r="M372" t="s">
        <v>24</v>
      </c>
      <c r="N372" t="s">
        <v>24</v>
      </c>
      <c r="O372" t="s">
        <v>24</v>
      </c>
      <c r="P372" t="s">
        <v>24</v>
      </c>
      <c r="Q372" t="s">
        <v>230</v>
      </c>
      <c r="R372" t="s">
        <v>24</v>
      </c>
      <c r="S372">
        <v>0</v>
      </c>
      <c r="T372" t="s">
        <v>133</v>
      </c>
      <c r="U372" t="s">
        <v>133</v>
      </c>
      <c r="V372" t="s">
        <v>133</v>
      </c>
      <c r="W372" t="s">
        <v>24</v>
      </c>
      <c r="X372" t="s">
        <v>24</v>
      </c>
      <c r="Y372" t="s">
        <v>24</v>
      </c>
      <c r="Z372">
        <v>1</v>
      </c>
      <c r="AA372" t="s">
        <v>24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21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21</v>
      </c>
      <c r="B373">
        <v>4</v>
      </c>
      <c r="C373">
        <v>1</v>
      </c>
      <c r="D373">
        <v>0</v>
      </c>
      <c r="G373">
        <v>576</v>
      </c>
      <c r="Q373" t="s">
        <v>231</v>
      </c>
      <c r="S373">
        <v>0</v>
      </c>
      <c r="Z373">
        <v>1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21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21</v>
      </c>
      <c r="B374">
        <v>4</v>
      </c>
      <c r="C374">
        <v>2</v>
      </c>
      <c r="D374">
        <v>0</v>
      </c>
      <c r="G374">
        <v>818</v>
      </c>
      <c r="Q374" t="s">
        <v>1156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21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21</v>
      </c>
      <c r="B375">
        <v>4</v>
      </c>
      <c r="C375">
        <v>3</v>
      </c>
      <c r="D375">
        <v>0</v>
      </c>
      <c r="G375">
        <v>1361</v>
      </c>
      <c r="Q375" t="s">
        <v>1157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21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21</v>
      </c>
      <c r="B376">
        <v>4</v>
      </c>
      <c r="C376">
        <v>4</v>
      </c>
      <c r="D376">
        <v>0</v>
      </c>
      <c r="G376">
        <v>821</v>
      </c>
      <c r="Q376" t="s">
        <v>1158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21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21</v>
      </c>
      <c r="B377">
        <v>4</v>
      </c>
      <c r="C377">
        <v>5</v>
      </c>
      <c r="D377">
        <v>0</v>
      </c>
      <c r="G377">
        <v>1339</v>
      </c>
      <c r="Q377" t="s">
        <v>1159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21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21</v>
      </c>
      <c r="B378">
        <v>4</v>
      </c>
      <c r="C378">
        <v>6</v>
      </c>
      <c r="D378">
        <v>0</v>
      </c>
      <c r="G378">
        <v>808</v>
      </c>
      <c r="Q378" t="s">
        <v>1160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21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21</v>
      </c>
      <c r="B379">
        <v>4</v>
      </c>
      <c r="C379">
        <v>7</v>
      </c>
      <c r="D379">
        <v>0</v>
      </c>
      <c r="G379">
        <v>805</v>
      </c>
      <c r="Q379" t="s">
        <v>1161</v>
      </c>
      <c r="S379">
        <v>0</v>
      </c>
      <c r="Z379">
        <v>1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21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21</v>
      </c>
      <c r="B380">
        <v>5</v>
      </c>
      <c r="C380">
        <v>1</v>
      </c>
      <c r="D380">
        <v>0</v>
      </c>
      <c r="G380">
        <v>606</v>
      </c>
      <c r="Q380" t="s">
        <v>245</v>
      </c>
      <c r="S380">
        <v>0</v>
      </c>
      <c r="Z380">
        <v>1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21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21</v>
      </c>
      <c r="B381">
        <v>5</v>
      </c>
      <c r="C381">
        <v>2</v>
      </c>
      <c r="D381">
        <v>0</v>
      </c>
      <c r="G381">
        <v>592</v>
      </c>
      <c r="Q381" t="s">
        <v>138</v>
      </c>
      <c r="S381">
        <v>0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21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21</v>
      </c>
      <c r="B382">
        <v>5</v>
      </c>
      <c r="C382">
        <v>3</v>
      </c>
      <c r="D382">
        <v>0</v>
      </c>
      <c r="G382">
        <v>794</v>
      </c>
      <c r="Q382" t="s">
        <v>267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21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21</v>
      </c>
      <c r="B383">
        <v>5</v>
      </c>
      <c r="C383">
        <v>4</v>
      </c>
      <c r="D383">
        <v>0</v>
      </c>
      <c r="G383">
        <v>1376</v>
      </c>
      <c r="Q383" t="s">
        <v>228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21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21</v>
      </c>
      <c r="B384">
        <v>5</v>
      </c>
      <c r="C384">
        <v>5</v>
      </c>
      <c r="D384">
        <v>0</v>
      </c>
      <c r="G384">
        <v>608</v>
      </c>
      <c r="Q384" t="s">
        <v>228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21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21</v>
      </c>
      <c r="B385">
        <v>5</v>
      </c>
      <c r="C385">
        <v>6</v>
      </c>
      <c r="D385">
        <v>0</v>
      </c>
      <c r="G385">
        <v>811</v>
      </c>
      <c r="Q385" t="s">
        <v>1162</v>
      </c>
      <c r="S385">
        <v>0</v>
      </c>
      <c r="Z385">
        <v>1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21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21</v>
      </c>
      <c r="B386">
        <v>5</v>
      </c>
      <c r="C386">
        <v>7</v>
      </c>
      <c r="D386">
        <v>0</v>
      </c>
      <c r="G386">
        <v>1332</v>
      </c>
      <c r="Q386" t="s">
        <v>1163</v>
      </c>
      <c r="S386">
        <v>0</v>
      </c>
      <c r="Z386">
        <v>1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21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21</v>
      </c>
      <c r="B387">
        <v>6</v>
      </c>
      <c r="C387">
        <v>1</v>
      </c>
      <c r="D387">
        <v>0</v>
      </c>
      <c r="G387">
        <v>138</v>
      </c>
      <c r="Q387" t="s">
        <v>228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21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21</v>
      </c>
      <c r="B388">
        <v>6</v>
      </c>
      <c r="C388">
        <v>2</v>
      </c>
      <c r="D388">
        <v>0</v>
      </c>
      <c r="G388">
        <v>601</v>
      </c>
      <c r="Q388" t="s">
        <v>1164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21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21</v>
      </c>
      <c r="B389">
        <v>6</v>
      </c>
      <c r="C389">
        <v>3</v>
      </c>
      <c r="D389">
        <v>0</v>
      </c>
      <c r="G389">
        <v>141</v>
      </c>
      <c r="Q389" t="s">
        <v>234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21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21</v>
      </c>
      <c r="B390">
        <v>6</v>
      </c>
      <c r="C390">
        <v>4</v>
      </c>
      <c r="D390">
        <v>0</v>
      </c>
      <c r="G390">
        <v>600</v>
      </c>
      <c r="Q390" t="s">
        <v>139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21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21</v>
      </c>
      <c r="B391">
        <v>6</v>
      </c>
      <c r="C391">
        <v>5</v>
      </c>
      <c r="D391">
        <v>0</v>
      </c>
      <c r="G391">
        <v>802</v>
      </c>
      <c r="Q391" t="s">
        <v>263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21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21</v>
      </c>
      <c r="B392">
        <v>6</v>
      </c>
      <c r="C392">
        <v>6</v>
      </c>
      <c r="D392">
        <v>0</v>
      </c>
      <c r="G392">
        <v>1354</v>
      </c>
      <c r="Q392" t="s">
        <v>234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21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21</v>
      </c>
      <c r="B393">
        <v>6</v>
      </c>
      <c r="C393">
        <v>7</v>
      </c>
      <c r="D393">
        <v>0</v>
      </c>
      <c r="G393">
        <v>615</v>
      </c>
      <c r="Q393" t="s">
        <v>1165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21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21</v>
      </c>
      <c r="B394">
        <v>7</v>
      </c>
      <c r="C394">
        <v>1</v>
      </c>
      <c r="D394">
        <v>0</v>
      </c>
      <c r="G394">
        <v>824</v>
      </c>
      <c r="Q394" t="s">
        <v>1166</v>
      </c>
      <c r="S394">
        <v>0</v>
      </c>
      <c r="Z394">
        <v>1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21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21</v>
      </c>
      <c r="B395">
        <v>7</v>
      </c>
      <c r="C395">
        <v>2</v>
      </c>
      <c r="D395">
        <v>0</v>
      </c>
      <c r="G395">
        <v>143</v>
      </c>
      <c r="Q395" t="s">
        <v>140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21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21</v>
      </c>
      <c r="B396">
        <v>7</v>
      </c>
      <c r="C396">
        <v>3</v>
      </c>
      <c r="D396">
        <v>0</v>
      </c>
      <c r="G396">
        <v>1370</v>
      </c>
      <c r="Q396" t="s">
        <v>141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21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21</v>
      </c>
      <c r="B397">
        <v>7</v>
      </c>
      <c r="C397">
        <v>4</v>
      </c>
      <c r="D397">
        <v>0</v>
      </c>
      <c r="G397">
        <v>579</v>
      </c>
      <c r="Q397" t="s">
        <v>141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21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21</v>
      </c>
      <c r="B398">
        <v>7</v>
      </c>
      <c r="C398">
        <v>5</v>
      </c>
      <c r="D398">
        <v>0</v>
      </c>
      <c r="G398">
        <v>149</v>
      </c>
      <c r="Q398" t="s">
        <v>141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21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21</v>
      </c>
      <c r="B399">
        <v>7</v>
      </c>
      <c r="C399">
        <v>6</v>
      </c>
      <c r="D399">
        <v>0</v>
      </c>
      <c r="G399">
        <v>139</v>
      </c>
      <c r="Q399" t="s">
        <v>1167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21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21</v>
      </c>
      <c r="B400">
        <v>7</v>
      </c>
      <c r="C400">
        <v>7</v>
      </c>
      <c r="D400">
        <v>0</v>
      </c>
      <c r="G400">
        <v>589</v>
      </c>
      <c r="Q400" t="s">
        <v>1168</v>
      </c>
      <c r="S400">
        <v>0</v>
      </c>
      <c r="Z400">
        <v>1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21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21</v>
      </c>
      <c r="B401">
        <v>8</v>
      </c>
      <c r="C401">
        <v>1</v>
      </c>
      <c r="D401">
        <v>0</v>
      </c>
      <c r="G401">
        <v>778</v>
      </c>
      <c r="Q401" t="s">
        <v>1169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21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21</v>
      </c>
      <c r="B402">
        <v>8</v>
      </c>
      <c r="C402">
        <v>2</v>
      </c>
      <c r="D402">
        <v>0</v>
      </c>
      <c r="G402">
        <v>1412</v>
      </c>
      <c r="Q402" t="s">
        <v>142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21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21</v>
      </c>
      <c r="B403">
        <v>8</v>
      </c>
      <c r="C403">
        <v>3</v>
      </c>
      <c r="D403">
        <v>0</v>
      </c>
      <c r="G403">
        <v>151</v>
      </c>
      <c r="Q403" t="s">
        <v>1170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21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21</v>
      </c>
      <c r="B404">
        <v>8</v>
      </c>
      <c r="C404">
        <v>4</v>
      </c>
      <c r="D404">
        <v>0</v>
      </c>
      <c r="G404">
        <v>783</v>
      </c>
      <c r="Q404" t="s">
        <v>1171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21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21</v>
      </c>
      <c r="B405">
        <v>8</v>
      </c>
      <c r="C405">
        <v>5</v>
      </c>
      <c r="D405">
        <v>0</v>
      </c>
      <c r="G405">
        <v>797</v>
      </c>
      <c r="Q405" t="s">
        <v>1172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21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21</v>
      </c>
      <c r="B406">
        <v>8</v>
      </c>
      <c r="C406">
        <v>6</v>
      </c>
      <c r="D406">
        <v>0</v>
      </c>
      <c r="G406">
        <v>583</v>
      </c>
      <c r="Q406" t="s">
        <v>142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21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21</v>
      </c>
      <c r="B407">
        <v>8</v>
      </c>
      <c r="C407">
        <v>7</v>
      </c>
      <c r="D407">
        <v>0</v>
      </c>
      <c r="G407">
        <v>1323</v>
      </c>
      <c r="Q407" t="s">
        <v>1173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21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21</v>
      </c>
      <c r="B408">
        <v>9</v>
      </c>
      <c r="C408">
        <v>1</v>
      </c>
      <c r="D408">
        <v>0</v>
      </c>
      <c r="G408">
        <v>1421</v>
      </c>
      <c r="Q408" t="s">
        <v>1174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21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21</v>
      </c>
      <c r="B409">
        <v>9</v>
      </c>
      <c r="C409">
        <v>2</v>
      </c>
      <c r="D409">
        <v>0</v>
      </c>
      <c r="G409">
        <v>774</v>
      </c>
      <c r="Q409" t="s">
        <v>1113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21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21</v>
      </c>
      <c r="B410">
        <v>9</v>
      </c>
      <c r="C410">
        <v>3</v>
      </c>
      <c r="D410">
        <v>0</v>
      </c>
      <c r="G410">
        <v>1350</v>
      </c>
      <c r="Q410" t="s">
        <v>1175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21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21</v>
      </c>
      <c r="B411">
        <v>9</v>
      </c>
      <c r="C411">
        <v>4</v>
      </c>
      <c r="D411">
        <v>0</v>
      </c>
      <c r="G411">
        <v>837</v>
      </c>
      <c r="Q411" t="s">
        <v>268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21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21</v>
      </c>
      <c r="B412">
        <v>9</v>
      </c>
      <c r="C412">
        <v>5</v>
      </c>
      <c r="D412">
        <v>0</v>
      </c>
      <c r="G412">
        <v>846</v>
      </c>
      <c r="Q412" t="s">
        <v>1176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21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21</v>
      </c>
      <c r="B413">
        <v>9</v>
      </c>
      <c r="C413">
        <v>6</v>
      </c>
      <c r="D413">
        <v>0</v>
      </c>
      <c r="G413">
        <v>786</v>
      </c>
      <c r="Q413" t="s">
        <v>266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21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21</v>
      </c>
      <c r="B414">
        <v>9</v>
      </c>
      <c r="C414">
        <v>7</v>
      </c>
      <c r="D414">
        <v>0</v>
      </c>
      <c r="G414">
        <v>790</v>
      </c>
      <c r="Q414" t="s">
        <v>1177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21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21</v>
      </c>
      <c r="B415">
        <v>10</v>
      </c>
      <c r="C415">
        <v>1</v>
      </c>
      <c r="D415">
        <v>0</v>
      </c>
      <c r="G415">
        <v>1425</v>
      </c>
      <c r="Q415" t="s">
        <v>1178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21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21</v>
      </c>
      <c r="B416">
        <v>10</v>
      </c>
      <c r="C416">
        <v>2</v>
      </c>
      <c r="D416">
        <v>0</v>
      </c>
      <c r="G416">
        <v>834</v>
      </c>
      <c r="Q416" t="s">
        <v>1179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21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21</v>
      </c>
      <c r="B417">
        <v>10</v>
      </c>
      <c r="C417">
        <v>3</v>
      </c>
      <c r="D417">
        <v>0</v>
      </c>
      <c r="G417">
        <v>1409</v>
      </c>
      <c r="Q417" t="s">
        <v>1180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21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21</v>
      </c>
      <c r="B418">
        <v>10</v>
      </c>
      <c r="C418">
        <v>4</v>
      </c>
      <c r="D418">
        <v>0</v>
      </c>
      <c r="G418">
        <v>211</v>
      </c>
      <c r="Q418" t="s">
        <v>1148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21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21</v>
      </c>
      <c r="B419">
        <v>10</v>
      </c>
      <c r="C419">
        <v>5</v>
      </c>
      <c r="D419">
        <v>0</v>
      </c>
      <c r="G419">
        <v>1416</v>
      </c>
      <c r="Q419" t="s">
        <v>1148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21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21</v>
      </c>
      <c r="B420">
        <v>10</v>
      </c>
      <c r="C420">
        <v>6</v>
      </c>
      <c r="D420">
        <v>0</v>
      </c>
      <c r="G420">
        <v>841</v>
      </c>
      <c r="Q420" t="s">
        <v>1181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21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21</v>
      </c>
      <c r="B421">
        <v>10</v>
      </c>
      <c r="C421">
        <v>7</v>
      </c>
      <c r="D421">
        <v>0</v>
      </c>
      <c r="G421">
        <v>213</v>
      </c>
      <c r="Q421" t="s">
        <v>1182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21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22</v>
      </c>
      <c r="B422">
        <v>1</v>
      </c>
      <c r="C422">
        <v>1</v>
      </c>
      <c r="D422">
        <v>0</v>
      </c>
      <c r="E422" t="s">
        <v>24</v>
      </c>
      <c r="F422" t="s">
        <v>24</v>
      </c>
      <c r="G422">
        <v>0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24</v>
      </c>
      <c r="R422" t="s">
        <v>24</v>
      </c>
      <c r="S422">
        <v>0</v>
      </c>
      <c r="T422" t="s">
        <v>133</v>
      </c>
      <c r="U422" t="s">
        <v>133</v>
      </c>
      <c r="V422" t="s">
        <v>133</v>
      </c>
      <c r="W422" t="s">
        <v>24</v>
      </c>
      <c r="X422" t="s">
        <v>24</v>
      </c>
      <c r="Y422" t="s">
        <v>24</v>
      </c>
      <c r="Z422">
        <v>0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22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22</v>
      </c>
      <c r="B423">
        <v>1</v>
      </c>
      <c r="C423">
        <v>2</v>
      </c>
      <c r="D423">
        <v>0</v>
      </c>
      <c r="E423" t="s">
        <v>24</v>
      </c>
      <c r="F423" t="s">
        <v>24</v>
      </c>
      <c r="G423">
        <v>1282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155</v>
      </c>
      <c r="R423" t="s">
        <v>24</v>
      </c>
      <c r="S423">
        <v>0</v>
      </c>
      <c r="T423" t="s">
        <v>133</v>
      </c>
      <c r="U423" t="s">
        <v>133</v>
      </c>
      <c r="V423" t="s">
        <v>133</v>
      </c>
      <c r="W423" t="s">
        <v>24</v>
      </c>
      <c r="X423" t="s">
        <v>24</v>
      </c>
      <c r="Y423" t="s">
        <v>24</v>
      </c>
      <c r="Z423">
        <v>1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22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22</v>
      </c>
      <c r="B424">
        <v>1</v>
      </c>
      <c r="C424">
        <v>3</v>
      </c>
      <c r="D424">
        <v>0</v>
      </c>
      <c r="E424" t="s">
        <v>24</v>
      </c>
      <c r="F424" t="s">
        <v>24</v>
      </c>
      <c r="G424">
        <v>1277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155</v>
      </c>
      <c r="R424" t="s">
        <v>24</v>
      </c>
      <c r="S424">
        <v>0</v>
      </c>
      <c r="T424" t="s">
        <v>133</v>
      </c>
      <c r="U424" t="s">
        <v>133</v>
      </c>
      <c r="V424" t="s">
        <v>133</v>
      </c>
      <c r="W424" t="s">
        <v>24</v>
      </c>
      <c r="X424" t="s">
        <v>24</v>
      </c>
      <c r="Y424" t="s">
        <v>24</v>
      </c>
      <c r="Z424">
        <v>1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22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22</v>
      </c>
      <c r="B425">
        <v>1</v>
      </c>
      <c r="C425">
        <v>4</v>
      </c>
      <c r="D425">
        <v>0</v>
      </c>
      <c r="E425" t="s">
        <v>24</v>
      </c>
      <c r="F425" t="s">
        <v>24</v>
      </c>
      <c r="G425">
        <v>1271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155</v>
      </c>
      <c r="R425" t="s">
        <v>24</v>
      </c>
      <c r="S425">
        <v>0</v>
      </c>
      <c r="T425" t="s">
        <v>133</v>
      </c>
      <c r="U425" t="s">
        <v>133</v>
      </c>
      <c r="V425" t="s">
        <v>133</v>
      </c>
      <c r="W425" t="s">
        <v>24</v>
      </c>
      <c r="X425" t="s">
        <v>24</v>
      </c>
      <c r="Y425" t="s">
        <v>24</v>
      </c>
      <c r="Z425">
        <v>1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22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22</v>
      </c>
      <c r="B426">
        <v>1</v>
      </c>
      <c r="C426">
        <v>5</v>
      </c>
      <c r="D426">
        <v>0</v>
      </c>
      <c r="E426" t="s">
        <v>24</v>
      </c>
      <c r="F426" t="s">
        <v>24</v>
      </c>
      <c r="G426">
        <v>657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155</v>
      </c>
      <c r="R426" t="s">
        <v>24</v>
      </c>
      <c r="S426">
        <v>0</v>
      </c>
      <c r="T426" t="s">
        <v>133</v>
      </c>
      <c r="U426" t="s">
        <v>133</v>
      </c>
      <c r="V426" t="s">
        <v>133</v>
      </c>
      <c r="W426" t="s">
        <v>24</v>
      </c>
      <c r="X426" t="s">
        <v>24</v>
      </c>
      <c r="Y426" t="s">
        <v>24</v>
      </c>
      <c r="Z426">
        <v>1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22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22</v>
      </c>
      <c r="B427">
        <v>1</v>
      </c>
      <c r="C427">
        <v>6</v>
      </c>
      <c r="D427">
        <v>0</v>
      </c>
      <c r="E427" t="s">
        <v>24</v>
      </c>
      <c r="F427" t="s">
        <v>24</v>
      </c>
      <c r="G427">
        <v>1279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155</v>
      </c>
      <c r="R427" t="s">
        <v>24</v>
      </c>
      <c r="S427">
        <v>0</v>
      </c>
      <c r="T427" t="s">
        <v>133</v>
      </c>
      <c r="U427" t="s">
        <v>133</v>
      </c>
      <c r="V427" t="s">
        <v>133</v>
      </c>
      <c r="W427" t="s">
        <v>24</v>
      </c>
      <c r="X427" t="s">
        <v>24</v>
      </c>
      <c r="Y427" t="s">
        <v>24</v>
      </c>
      <c r="Z427">
        <v>1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22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22</v>
      </c>
      <c r="B428">
        <v>1</v>
      </c>
      <c r="C428">
        <v>7</v>
      </c>
      <c r="D428">
        <v>0</v>
      </c>
      <c r="E428" t="s">
        <v>24</v>
      </c>
      <c r="F428" t="s">
        <v>24</v>
      </c>
      <c r="G428">
        <v>0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24</v>
      </c>
      <c r="R428" t="s">
        <v>24</v>
      </c>
      <c r="S428">
        <v>0</v>
      </c>
      <c r="T428" t="s">
        <v>133</v>
      </c>
      <c r="U428" t="s">
        <v>133</v>
      </c>
      <c r="V428" t="s">
        <v>133</v>
      </c>
      <c r="W428" t="s">
        <v>24</v>
      </c>
      <c r="X428" t="s">
        <v>24</v>
      </c>
      <c r="Y428" t="s">
        <v>24</v>
      </c>
      <c r="Z428">
        <v>0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22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22</v>
      </c>
      <c r="B429">
        <v>2</v>
      </c>
      <c r="C429">
        <v>1</v>
      </c>
      <c r="D429">
        <v>0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22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22</v>
      </c>
      <c r="B430">
        <v>2</v>
      </c>
      <c r="C430">
        <v>2</v>
      </c>
      <c r="D430">
        <v>0</v>
      </c>
      <c r="G430">
        <v>1301</v>
      </c>
      <c r="Q430" t="s">
        <v>155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22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22</v>
      </c>
      <c r="B431">
        <v>2</v>
      </c>
      <c r="C431">
        <v>3</v>
      </c>
      <c r="D431">
        <v>0</v>
      </c>
      <c r="G431">
        <v>1298</v>
      </c>
      <c r="Q431" t="s">
        <v>155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22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22</v>
      </c>
      <c r="B432">
        <v>2</v>
      </c>
      <c r="C432">
        <v>4</v>
      </c>
      <c r="D432">
        <v>0</v>
      </c>
      <c r="G432">
        <v>1312</v>
      </c>
      <c r="Q432" t="s">
        <v>155</v>
      </c>
      <c r="S432">
        <v>0</v>
      </c>
      <c r="Z432">
        <v>1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22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22</v>
      </c>
      <c r="B433">
        <v>2</v>
      </c>
      <c r="C433">
        <v>5</v>
      </c>
      <c r="D433">
        <v>0</v>
      </c>
      <c r="G433">
        <v>1297</v>
      </c>
      <c r="Q433" t="s">
        <v>155</v>
      </c>
      <c r="S433">
        <v>0</v>
      </c>
      <c r="Z433">
        <v>1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22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22</v>
      </c>
      <c r="B434">
        <v>2</v>
      </c>
      <c r="C434">
        <v>6</v>
      </c>
      <c r="D434">
        <v>0</v>
      </c>
      <c r="G434">
        <v>1299</v>
      </c>
      <c r="Q434" t="s">
        <v>155</v>
      </c>
      <c r="S434">
        <v>0</v>
      </c>
      <c r="Z434">
        <v>1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22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22</v>
      </c>
      <c r="B435">
        <v>2</v>
      </c>
      <c r="C435">
        <v>7</v>
      </c>
      <c r="D435">
        <v>0</v>
      </c>
      <c r="S435">
        <v>0</v>
      </c>
      <c r="Z435">
        <v>0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22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22</v>
      </c>
      <c r="B436">
        <v>3</v>
      </c>
      <c r="C436">
        <v>1</v>
      </c>
      <c r="D436">
        <v>0</v>
      </c>
      <c r="E436" t="s">
        <v>24</v>
      </c>
      <c r="F436" t="s">
        <v>24</v>
      </c>
      <c r="G436">
        <v>0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</v>
      </c>
      <c r="R436" t="s">
        <v>24</v>
      </c>
      <c r="S436">
        <v>0</v>
      </c>
      <c r="T436" t="s">
        <v>133</v>
      </c>
      <c r="U436" t="s">
        <v>133</v>
      </c>
      <c r="V436" t="s">
        <v>133</v>
      </c>
      <c r="W436" t="s">
        <v>24</v>
      </c>
      <c r="X436" t="s">
        <v>24</v>
      </c>
      <c r="Y436" t="s">
        <v>24</v>
      </c>
      <c r="Z436">
        <v>0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22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22</v>
      </c>
      <c r="B437">
        <v>3</v>
      </c>
      <c r="C437">
        <v>2</v>
      </c>
      <c r="D437">
        <v>0</v>
      </c>
      <c r="E437" t="s">
        <v>24</v>
      </c>
      <c r="F437" t="s">
        <v>24</v>
      </c>
      <c r="G437">
        <v>1283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155</v>
      </c>
      <c r="R437" t="s">
        <v>24</v>
      </c>
      <c r="S437">
        <v>0</v>
      </c>
      <c r="T437" t="s">
        <v>133</v>
      </c>
      <c r="U437" t="s">
        <v>133</v>
      </c>
      <c r="V437" t="s">
        <v>133</v>
      </c>
      <c r="W437" t="s">
        <v>24</v>
      </c>
      <c r="X437" t="s">
        <v>24</v>
      </c>
      <c r="Y437" t="s">
        <v>24</v>
      </c>
      <c r="Z437">
        <v>1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22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22</v>
      </c>
      <c r="B438">
        <v>3</v>
      </c>
      <c r="C438">
        <v>3</v>
      </c>
      <c r="D438">
        <v>0</v>
      </c>
      <c r="E438" t="s">
        <v>24</v>
      </c>
      <c r="F438" t="s">
        <v>24</v>
      </c>
      <c r="G438">
        <v>124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1183</v>
      </c>
      <c r="R438" t="s">
        <v>24</v>
      </c>
      <c r="S438">
        <v>0</v>
      </c>
      <c r="T438" t="s">
        <v>133</v>
      </c>
      <c r="U438" t="s">
        <v>133</v>
      </c>
      <c r="V438" t="s">
        <v>133</v>
      </c>
      <c r="W438" t="s">
        <v>24</v>
      </c>
      <c r="X438" t="s">
        <v>24</v>
      </c>
      <c r="Y438" t="s">
        <v>24</v>
      </c>
      <c r="Z438">
        <v>1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22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22</v>
      </c>
      <c r="B439">
        <v>3</v>
      </c>
      <c r="C439">
        <v>4</v>
      </c>
      <c r="D439">
        <v>0</v>
      </c>
      <c r="E439" t="s">
        <v>24</v>
      </c>
      <c r="F439" t="s">
        <v>24</v>
      </c>
      <c r="G439">
        <v>120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187</v>
      </c>
      <c r="R439" t="s">
        <v>24</v>
      </c>
      <c r="S439">
        <v>0</v>
      </c>
      <c r="T439" t="s">
        <v>133</v>
      </c>
      <c r="U439" t="s">
        <v>133</v>
      </c>
      <c r="V439" t="s">
        <v>133</v>
      </c>
      <c r="W439" t="s">
        <v>24</v>
      </c>
      <c r="X439" t="s">
        <v>24</v>
      </c>
      <c r="Y439" t="s">
        <v>24</v>
      </c>
      <c r="Z439">
        <v>1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22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22</v>
      </c>
      <c r="B440">
        <v>3</v>
      </c>
      <c r="C440">
        <v>5</v>
      </c>
      <c r="D440">
        <v>0</v>
      </c>
      <c r="E440" t="s">
        <v>24</v>
      </c>
      <c r="F440" t="s">
        <v>24</v>
      </c>
      <c r="G440">
        <v>126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187</v>
      </c>
      <c r="R440" t="s">
        <v>24</v>
      </c>
      <c r="S440">
        <v>0</v>
      </c>
      <c r="T440" t="s">
        <v>133</v>
      </c>
      <c r="U440" t="s">
        <v>133</v>
      </c>
      <c r="V440" t="s">
        <v>133</v>
      </c>
      <c r="W440" t="s">
        <v>24</v>
      </c>
      <c r="X440" t="s">
        <v>24</v>
      </c>
      <c r="Y440" t="s">
        <v>24</v>
      </c>
      <c r="Z440">
        <v>1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22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22</v>
      </c>
      <c r="B441">
        <v>3</v>
      </c>
      <c r="C441">
        <v>6</v>
      </c>
      <c r="D441">
        <v>0</v>
      </c>
      <c r="E441" t="s">
        <v>24</v>
      </c>
      <c r="F441" t="s">
        <v>24</v>
      </c>
      <c r="G441">
        <v>1303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153</v>
      </c>
      <c r="R441" t="s">
        <v>24</v>
      </c>
      <c r="S441">
        <v>0</v>
      </c>
      <c r="T441" t="s">
        <v>133</v>
      </c>
      <c r="U441" t="s">
        <v>133</v>
      </c>
      <c r="V441" t="s">
        <v>133</v>
      </c>
      <c r="W441" t="s">
        <v>24</v>
      </c>
      <c r="X441" t="s">
        <v>24</v>
      </c>
      <c r="Y441" t="s">
        <v>24</v>
      </c>
      <c r="Z441">
        <v>1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22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22</v>
      </c>
      <c r="B442">
        <v>3</v>
      </c>
      <c r="C442">
        <v>7</v>
      </c>
      <c r="D442">
        <v>0</v>
      </c>
      <c r="E442" t="s">
        <v>24</v>
      </c>
      <c r="F442" t="s">
        <v>24</v>
      </c>
      <c r="G442">
        <v>0</v>
      </c>
      <c r="H442">
        <v>0</v>
      </c>
      <c r="I442">
        <v>0</v>
      </c>
      <c r="J442">
        <v>0</v>
      </c>
      <c r="K442">
        <v>0</v>
      </c>
      <c r="L442" t="s">
        <v>24</v>
      </c>
      <c r="M442" t="s">
        <v>24</v>
      </c>
      <c r="N442" t="s">
        <v>24</v>
      </c>
      <c r="O442" t="s">
        <v>24</v>
      </c>
      <c r="P442" t="s">
        <v>24</v>
      </c>
      <c r="Q442" t="s">
        <v>24</v>
      </c>
      <c r="R442" t="s">
        <v>24</v>
      </c>
      <c r="S442">
        <v>0</v>
      </c>
      <c r="T442" t="s">
        <v>133</v>
      </c>
      <c r="U442" t="s">
        <v>133</v>
      </c>
      <c r="V442" t="s">
        <v>133</v>
      </c>
      <c r="W442" t="s">
        <v>24</v>
      </c>
      <c r="X442" t="s">
        <v>24</v>
      </c>
      <c r="Y442" t="s">
        <v>24</v>
      </c>
      <c r="Z442">
        <v>0</v>
      </c>
      <c r="AA442" t="s">
        <v>24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22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22</v>
      </c>
      <c r="B443">
        <v>4</v>
      </c>
      <c r="C443">
        <v>1</v>
      </c>
      <c r="D443">
        <v>0</v>
      </c>
      <c r="G443">
        <v>1248</v>
      </c>
      <c r="Q443" t="s">
        <v>242</v>
      </c>
      <c r="S443">
        <v>0</v>
      </c>
      <c r="Z443">
        <v>1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22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22</v>
      </c>
      <c r="B444">
        <v>4</v>
      </c>
      <c r="C444">
        <v>2</v>
      </c>
      <c r="D444">
        <v>0</v>
      </c>
      <c r="G444">
        <v>766</v>
      </c>
      <c r="Q444" t="s">
        <v>1184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22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22</v>
      </c>
      <c r="B445">
        <v>4</v>
      </c>
      <c r="C445">
        <v>3</v>
      </c>
      <c r="D445">
        <v>0</v>
      </c>
      <c r="G445">
        <v>763</v>
      </c>
      <c r="Q445" t="s">
        <v>1185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22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22</v>
      </c>
      <c r="B446">
        <v>4</v>
      </c>
      <c r="C446">
        <v>4</v>
      </c>
      <c r="D446">
        <v>0</v>
      </c>
      <c r="G446">
        <v>1251</v>
      </c>
      <c r="Q446" t="s">
        <v>231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22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22</v>
      </c>
      <c r="B447">
        <v>4</v>
      </c>
      <c r="C447">
        <v>5</v>
      </c>
      <c r="D447">
        <v>0</v>
      </c>
      <c r="G447">
        <v>1257</v>
      </c>
      <c r="Q447" t="s">
        <v>231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22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22</v>
      </c>
      <c r="B448">
        <v>4</v>
      </c>
      <c r="C448">
        <v>6</v>
      </c>
      <c r="D448">
        <v>0</v>
      </c>
      <c r="G448">
        <v>653</v>
      </c>
      <c r="Q448" t="s">
        <v>238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22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22</v>
      </c>
      <c r="B449">
        <v>4</v>
      </c>
      <c r="C449">
        <v>7</v>
      </c>
      <c r="D449">
        <v>0</v>
      </c>
      <c r="G449">
        <v>128</v>
      </c>
      <c r="Q449" t="s">
        <v>243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22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22</v>
      </c>
      <c r="B450">
        <v>5</v>
      </c>
      <c r="C450">
        <v>1</v>
      </c>
      <c r="D450">
        <v>0</v>
      </c>
      <c r="G450">
        <v>119</v>
      </c>
      <c r="Q450" t="s">
        <v>233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22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22</v>
      </c>
      <c r="B451">
        <v>5</v>
      </c>
      <c r="C451">
        <v>2</v>
      </c>
      <c r="D451">
        <v>0</v>
      </c>
      <c r="G451">
        <v>1244</v>
      </c>
      <c r="Q451" t="s">
        <v>239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22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22</v>
      </c>
      <c r="B452">
        <v>5</v>
      </c>
      <c r="C452">
        <v>3</v>
      </c>
      <c r="D452">
        <v>0</v>
      </c>
      <c r="G452">
        <v>1263</v>
      </c>
      <c r="Q452" t="s">
        <v>138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22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22</v>
      </c>
      <c r="B453">
        <v>5</v>
      </c>
      <c r="C453">
        <v>4</v>
      </c>
      <c r="D453">
        <v>0</v>
      </c>
      <c r="G453">
        <v>752</v>
      </c>
      <c r="Q453" t="s">
        <v>1186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22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22</v>
      </c>
      <c r="B454">
        <v>5</v>
      </c>
      <c r="C454">
        <v>5</v>
      </c>
      <c r="D454">
        <v>0</v>
      </c>
      <c r="G454">
        <v>759</v>
      </c>
      <c r="Q454" t="s">
        <v>1187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22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22</v>
      </c>
      <c r="B455">
        <v>5</v>
      </c>
      <c r="C455">
        <v>6</v>
      </c>
      <c r="D455">
        <v>0</v>
      </c>
      <c r="G455">
        <v>647</v>
      </c>
      <c r="Q455" t="s">
        <v>1188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22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22</v>
      </c>
      <c r="B456">
        <v>5</v>
      </c>
      <c r="C456">
        <v>7</v>
      </c>
      <c r="D456">
        <v>0</v>
      </c>
      <c r="G456">
        <v>203</v>
      </c>
      <c r="Q456" t="s">
        <v>269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22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22</v>
      </c>
      <c r="B457">
        <v>6</v>
      </c>
      <c r="C457">
        <v>1</v>
      </c>
      <c r="D457">
        <v>0</v>
      </c>
      <c r="G457">
        <v>748</v>
      </c>
      <c r="Q457" t="s">
        <v>1189</v>
      </c>
      <c r="S457">
        <v>0</v>
      </c>
      <c r="Z457">
        <v>1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22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22</v>
      </c>
      <c r="B458">
        <v>6</v>
      </c>
      <c r="C458">
        <v>2</v>
      </c>
      <c r="D458">
        <v>0</v>
      </c>
      <c r="G458">
        <v>1266</v>
      </c>
      <c r="Q458" t="s">
        <v>234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22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22</v>
      </c>
      <c r="B459">
        <v>6</v>
      </c>
      <c r="C459">
        <v>3</v>
      </c>
      <c r="D459">
        <v>0</v>
      </c>
      <c r="G459">
        <v>117</v>
      </c>
      <c r="Q459" t="s">
        <v>139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22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22</v>
      </c>
      <c r="B460">
        <v>6</v>
      </c>
      <c r="C460">
        <v>4</v>
      </c>
      <c r="D460">
        <v>0</v>
      </c>
      <c r="G460">
        <v>755</v>
      </c>
      <c r="Q460" t="s">
        <v>1190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22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22</v>
      </c>
      <c r="B461">
        <v>6</v>
      </c>
      <c r="C461">
        <v>5</v>
      </c>
      <c r="D461">
        <v>0</v>
      </c>
      <c r="G461">
        <v>627</v>
      </c>
      <c r="Q461" t="s">
        <v>140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22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22</v>
      </c>
      <c r="B462">
        <v>6</v>
      </c>
      <c r="C462">
        <v>6</v>
      </c>
      <c r="D462">
        <v>0</v>
      </c>
      <c r="G462">
        <v>133</v>
      </c>
      <c r="Q462" t="s">
        <v>1191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22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22</v>
      </c>
      <c r="B463">
        <v>6</v>
      </c>
      <c r="C463">
        <v>7</v>
      </c>
      <c r="D463">
        <v>0</v>
      </c>
      <c r="G463">
        <v>1315</v>
      </c>
      <c r="Q463" t="s">
        <v>1192</v>
      </c>
      <c r="S463">
        <v>0</v>
      </c>
      <c r="Z463">
        <v>1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22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22</v>
      </c>
      <c r="B464">
        <v>7</v>
      </c>
      <c r="C464">
        <v>1</v>
      </c>
      <c r="D464">
        <v>0</v>
      </c>
      <c r="G464">
        <v>744</v>
      </c>
      <c r="Q464" t="s">
        <v>1193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22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22</v>
      </c>
      <c r="B465">
        <v>7</v>
      </c>
      <c r="C465">
        <v>2</v>
      </c>
      <c r="D465">
        <v>0</v>
      </c>
      <c r="G465">
        <v>741</v>
      </c>
      <c r="Q465" t="s">
        <v>1194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22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22</v>
      </c>
      <c r="B466">
        <v>7</v>
      </c>
      <c r="C466">
        <v>3</v>
      </c>
      <c r="D466">
        <v>0</v>
      </c>
      <c r="G466">
        <v>682</v>
      </c>
      <c r="Q466" t="s">
        <v>143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22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22</v>
      </c>
      <c r="B467">
        <v>7</v>
      </c>
      <c r="C467">
        <v>4</v>
      </c>
      <c r="D467">
        <v>0</v>
      </c>
      <c r="G467">
        <v>115</v>
      </c>
      <c r="Q467" t="s">
        <v>143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22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22</v>
      </c>
      <c r="B468">
        <v>7</v>
      </c>
      <c r="C468">
        <v>5</v>
      </c>
      <c r="D468">
        <v>0</v>
      </c>
      <c r="G468">
        <v>1291</v>
      </c>
      <c r="Q468" t="s">
        <v>143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22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22</v>
      </c>
      <c r="B469">
        <v>7</v>
      </c>
      <c r="C469">
        <v>6</v>
      </c>
      <c r="D469">
        <v>0</v>
      </c>
      <c r="G469">
        <v>1260</v>
      </c>
      <c r="Q469" t="s">
        <v>1195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22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22</v>
      </c>
      <c r="B470">
        <v>7</v>
      </c>
      <c r="C470">
        <v>7</v>
      </c>
      <c r="D470">
        <v>0</v>
      </c>
      <c r="G470">
        <v>625</v>
      </c>
      <c r="Q470" t="s">
        <v>141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22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22</v>
      </c>
      <c r="B471">
        <v>8</v>
      </c>
      <c r="C471">
        <v>1</v>
      </c>
      <c r="D471">
        <v>0</v>
      </c>
      <c r="G471">
        <v>680</v>
      </c>
      <c r="Q471" t="s">
        <v>1134</v>
      </c>
      <c r="S471">
        <v>0</v>
      </c>
      <c r="Z471">
        <v>1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22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22</v>
      </c>
      <c r="B472">
        <v>8</v>
      </c>
      <c r="C472">
        <v>2</v>
      </c>
      <c r="D472">
        <v>0</v>
      </c>
      <c r="G472">
        <v>738</v>
      </c>
      <c r="Q472" t="s">
        <v>1196</v>
      </c>
      <c r="S472">
        <v>0</v>
      </c>
      <c r="Z472">
        <v>1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22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22</v>
      </c>
      <c r="B473">
        <v>8</v>
      </c>
      <c r="C473">
        <v>3</v>
      </c>
      <c r="D473">
        <v>0</v>
      </c>
      <c r="G473">
        <v>724</v>
      </c>
      <c r="Q473" t="s">
        <v>1197</v>
      </c>
      <c r="S473">
        <v>0</v>
      </c>
      <c r="Z473">
        <v>1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22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22</v>
      </c>
      <c r="B474">
        <v>8</v>
      </c>
      <c r="C474">
        <v>4</v>
      </c>
      <c r="D474">
        <v>0</v>
      </c>
      <c r="G474">
        <v>1288</v>
      </c>
      <c r="Q474" t="s">
        <v>145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22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22</v>
      </c>
      <c r="B475">
        <v>8</v>
      </c>
      <c r="C475">
        <v>5</v>
      </c>
      <c r="D475">
        <v>0</v>
      </c>
      <c r="G475">
        <v>696</v>
      </c>
      <c r="Q475" t="s">
        <v>145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22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22</v>
      </c>
      <c r="B476">
        <v>8</v>
      </c>
      <c r="C476">
        <v>6</v>
      </c>
      <c r="D476">
        <v>0</v>
      </c>
      <c r="G476">
        <v>699</v>
      </c>
      <c r="Q476" t="s">
        <v>144</v>
      </c>
      <c r="S476">
        <v>0</v>
      </c>
      <c r="Z476">
        <v>1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22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22</v>
      </c>
      <c r="B477">
        <v>8</v>
      </c>
      <c r="C477">
        <v>7</v>
      </c>
      <c r="D477">
        <v>0</v>
      </c>
      <c r="G477">
        <v>1393</v>
      </c>
      <c r="Q477" t="s">
        <v>1134</v>
      </c>
      <c r="S477">
        <v>0</v>
      </c>
      <c r="Z477">
        <v>1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22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22</v>
      </c>
      <c r="B478">
        <v>9</v>
      </c>
      <c r="C478">
        <v>1</v>
      </c>
      <c r="D478">
        <v>0</v>
      </c>
      <c r="G478">
        <v>204</v>
      </c>
      <c r="Q478" t="s">
        <v>145</v>
      </c>
      <c r="S478">
        <v>0</v>
      </c>
      <c r="Z478">
        <v>1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22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22</v>
      </c>
      <c r="B479">
        <v>9</v>
      </c>
      <c r="C479">
        <v>2</v>
      </c>
      <c r="D479">
        <v>0</v>
      </c>
      <c r="G479">
        <v>620</v>
      </c>
      <c r="Q479" t="s">
        <v>149</v>
      </c>
      <c r="S479">
        <v>0</v>
      </c>
      <c r="Z479">
        <v>1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22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22</v>
      </c>
      <c r="B480">
        <v>9</v>
      </c>
      <c r="C480">
        <v>3</v>
      </c>
      <c r="D480">
        <v>0</v>
      </c>
      <c r="G480">
        <v>205</v>
      </c>
      <c r="Q480" t="s">
        <v>149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22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22</v>
      </c>
      <c r="B481">
        <v>9</v>
      </c>
      <c r="C481">
        <v>4</v>
      </c>
      <c r="D481">
        <v>0</v>
      </c>
      <c r="G481">
        <v>715</v>
      </c>
      <c r="Q481" t="s">
        <v>1198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22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22</v>
      </c>
      <c r="B482">
        <v>9</v>
      </c>
      <c r="C482">
        <v>5</v>
      </c>
      <c r="D482">
        <v>0</v>
      </c>
      <c r="G482">
        <v>201</v>
      </c>
      <c r="Q482" t="s">
        <v>149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22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22</v>
      </c>
      <c r="B483">
        <v>9</v>
      </c>
      <c r="C483">
        <v>6</v>
      </c>
      <c r="D483">
        <v>0</v>
      </c>
      <c r="G483">
        <v>207</v>
      </c>
      <c r="Q483" t="s">
        <v>149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22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22</v>
      </c>
      <c r="B484">
        <v>9</v>
      </c>
      <c r="C484">
        <v>7</v>
      </c>
      <c r="D484">
        <v>0</v>
      </c>
      <c r="G484">
        <v>727</v>
      </c>
      <c r="Q484" t="s">
        <v>1199</v>
      </c>
      <c r="S484">
        <v>0</v>
      </c>
      <c r="Z484">
        <v>1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22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22</v>
      </c>
      <c r="B485">
        <v>10</v>
      </c>
      <c r="C485">
        <v>1</v>
      </c>
      <c r="D485">
        <v>0</v>
      </c>
      <c r="G485">
        <v>732</v>
      </c>
      <c r="Q485" t="s">
        <v>1200</v>
      </c>
      <c r="S485">
        <v>0</v>
      </c>
      <c r="Z485">
        <v>1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22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22</v>
      </c>
      <c r="B486">
        <v>10</v>
      </c>
      <c r="C486">
        <v>2</v>
      </c>
      <c r="D486">
        <v>0</v>
      </c>
      <c r="G486">
        <v>693</v>
      </c>
      <c r="Q486" t="s">
        <v>147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22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22</v>
      </c>
      <c r="B487">
        <v>10</v>
      </c>
      <c r="C487">
        <v>3</v>
      </c>
      <c r="D487">
        <v>0</v>
      </c>
      <c r="G487">
        <v>182</v>
      </c>
      <c r="Q487" t="s">
        <v>1201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22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22</v>
      </c>
      <c r="B488">
        <v>10</v>
      </c>
      <c r="C488">
        <v>4</v>
      </c>
      <c r="D488">
        <v>0</v>
      </c>
      <c r="G488">
        <v>1394</v>
      </c>
      <c r="Q488" t="s">
        <v>1202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22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22</v>
      </c>
      <c r="B489">
        <v>10</v>
      </c>
      <c r="C489">
        <v>5</v>
      </c>
      <c r="D489">
        <v>0</v>
      </c>
      <c r="G489">
        <v>187</v>
      </c>
      <c r="Q489" t="s">
        <v>1148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22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22</v>
      </c>
      <c r="B490">
        <v>10</v>
      </c>
      <c r="C490">
        <v>6</v>
      </c>
      <c r="D490">
        <v>0</v>
      </c>
      <c r="G490">
        <v>690</v>
      </c>
      <c r="Q490" t="s">
        <v>147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22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22</v>
      </c>
      <c r="B491">
        <v>10</v>
      </c>
      <c r="C491">
        <v>7</v>
      </c>
      <c r="D491">
        <v>0</v>
      </c>
      <c r="G491">
        <v>721</v>
      </c>
      <c r="Q491" t="s">
        <v>1203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22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22</v>
      </c>
      <c r="B492">
        <v>11</v>
      </c>
      <c r="C492">
        <v>1</v>
      </c>
      <c r="D492">
        <v>0</v>
      </c>
      <c r="G492">
        <v>1398</v>
      </c>
      <c r="Q492" t="s">
        <v>171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22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22</v>
      </c>
      <c r="B493">
        <v>11</v>
      </c>
      <c r="C493">
        <v>2</v>
      </c>
      <c r="D493">
        <v>0</v>
      </c>
      <c r="G493">
        <v>193</v>
      </c>
      <c r="Q493" t="s">
        <v>171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22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22</v>
      </c>
      <c r="B494">
        <v>11</v>
      </c>
      <c r="C494">
        <v>3</v>
      </c>
      <c r="D494">
        <v>0</v>
      </c>
      <c r="G494">
        <v>830</v>
      </c>
      <c r="Q494" t="s">
        <v>1204</v>
      </c>
      <c r="S494">
        <v>0</v>
      </c>
      <c r="Z494">
        <v>1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22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22</v>
      </c>
      <c r="B495">
        <v>11</v>
      </c>
      <c r="C495">
        <v>4</v>
      </c>
      <c r="D495">
        <v>0</v>
      </c>
      <c r="G495">
        <v>184</v>
      </c>
      <c r="Q495" t="s">
        <v>1205</v>
      </c>
      <c r="S495">
        <v>0</v>
      </c>
      <c r="Z495">
        <v>1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22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22</v>
      </c>
      <c r="B496">
        <v>11</v>
      </c>
      <c r="C496">
        <v>5</v>
      </c>
      <c r="D496">
        <v>0</v>
      </c>
      <c r="G496">
        <v>177</v>
      </c>
      <c r="Q496" t="s">
        <v>1206</v>
      </c>
      <c r="S496">
        <v>0</v>
      </c>
      <c r="Z496">
        <v>1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22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22</v>
      </c>
      <c r="B497">
        <v>11</v>
      </c>
      <c r="C497">
        <v>6</v>
      </c>
      <c r="D497">
        <v>0</v>
      </c>
      <c r="G497">
        <v>190</v>
      </c>
      <c r="Q497" t="s">
        <v>171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22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22</v>
      </c>
      <c r="B498">
        <v>11</v>
      </c>
      <c r="C498">
        <v>7</v>
      </c>
      <c r="D498">
        <v>0</v>
      </c>
      <c r="G498">
        <v>196</v>
      </c>
      <c r="Q498" t="s">
        <v>171</v>
      </c>
      <c r="S498">
        <v>0</v>
      </c>
      <c r="Z498">
        <v>1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22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23</v>
      </c>
      <c r="B499">
        <v>1</v>
      </c>
      <c r="C499">
        <v>1</v>
      </c>
      <c r="D499">
        <v>0</v>
      </c>
      <c r="E499" t="s">
        <v>24</v>
      </c>
      <c r="F499" t="s">
        <v>24</v>
      </c>
      <c r="G499">
        <v>0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24</v>
      </c>
      <c r="S499">
        <v>0</v>
      </c>
      <c r="T499" t="s">
        <v>133</v>
      </c>
      <c r="U499" t="s">
        <v>133</v>
      </c>
      <c r="V499" t="s">
        <v>133</v>
      </c>
      <c r="W499" t="s">
        <v>24</v>
      </c>
      <c r="X499" t="s">
        <v>24</v>
      </c>
      <c r="Y499" t="s">
        <v>24</v>
      </c>
      <c r="Z499">
        <v>0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23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23</v>
      </c>
      <c r="B500">
        <v>1</v>
      </c>
      <c r="C500">
        <v>2</v>
      </c>
      <c r="D500">
        <v>0</v>
      </c>
      <c r="E500" t="s">
        <v>24</v>
      </c>
      <c r="F500" t="s">
        <v>24</v>
      </c>
      <c r="G500">
        <v>1374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1207</v>
      </c>
      <c r="R500" t="s">
        <v>24</v>
      </c>
      <c r="S500">
        <v>0</v>
      </c>
      <c r="T500" t="s">
        <v>133</v>
      </c>
      <c r="U500" t="s">
        <v>133</v>
      </c>
      <c r="V500" t="s">
        <v>133</v>
      </c>
      <c r="W500" t="s">
        <v>24</v>
      </c>
      <c r="X500" t="s">
        <v>24</v>
      </c>
      <c r="Y500" t="s">
        <v>24</v>
      </c>
      <c r="Z500">
        <v>1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23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23</v>
      </c>
      <c r="B501">
        <v>1</v>
      </c>
      <c r="C501">
        <v>3</v>
      </c>
      <c r="D501">
        <v>0</v>
      </c>
      <c r="E501" t="s">
        <v>24</v>
      </c>
      <c r="F501" t="s">
        <v>24</v>
      </c>
      <c r="G501">
        <v>1352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1208</v>
      </c>
      <c r="R501" t="s">
        <v>24</v>
      </c>
      <c r="S501">
        <v>0</v>
      </c>
      <c r="T501" t="s">
        <v>133</v>
      </c>
      <c r="U501" t="s">
        <v>133</v>
      </c>
      <c r="V501" t="s">
        <v>133</v>
      </c>
      <c r="W501" t="s">
        <v>24</v>
      </c>
      <c r="X501" t="s">
        <v>24</v>
      </c>
      <c r="Y501" t="s">
        <v>24</v>
      </c>
      <c r="Z501">
        <v>1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23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23</v>
      </c>
      <c r="B502">
        <v>1</v>
      </c>
      <c r="C502">
        <v>4</v>
      </c>
      <c r="D502">
        <v>0</v>
      </c>
      <c r="E502" t="s">
        <v>24</v>
      </c>
      <c r="F502" t="s">
        <v>24</v>
      </c>
      <c r="G502">
        <v>581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246</v>
      </c>
      <c r="R502" t="s">
        <v>24</v>
      </c>
      <c r="S502">
        <v>0</v>
      </c>
      <c r="T502" t="s">
        <v>133</v>
      </c>
      <c r="U502" t="s">
        <v>133</v>
      </c>
      <c r="V502" t="s">
        <v>133</v>
      </c>
      <c r="W502" t="s">
        <v>24</v>
      </c>
      <c r="X502" t="s">
        <v>24</v>
      </c>
      <c r="Y502" t="s">
        <v>24</v>
      </c>
      <c r="Z502">
        <v>1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23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23</v>
      </c>
      <c r="B503">
        <v>1</v>
      </c>
      <c r="C503">
        <v>5</v>
      </c>
      <c r="D503">
        <v>0</v>
      </c>
      <c r="E503" t="s">
        <v>24</v>
      </c>
      <c r="F503" t="s">
        <v>24</v>
      </c>
      <c r="G503">
        <v>1322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1209</v>
      </c>
      <c r="R503" t="s">
        <v>24</v>
      </c>
      <c r="S503">
        <v>0</v>
      </c>
      <c r="T503" t="s">
        <v>133</v>
      </c>
      <c r="U503" t="s">
        <v>133</v>
      </c>
      <c r="V503" t="s">
        <v>133</v>
      </c>
      <c r="W503" t="s">
        <v>24</v>
      </c>
      <c r="X503" t="s">
        <v>24</v>
      </c>
      <c r="Y503" t="s">
        <v>24</v>
      </c>
      <c r="Z503">
        <v>1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23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23</v>
      </c>
      <c r="B504">
        <v>1</v>
      </c>
      <c r="C504">
        <v>6</v>
      </c>
      <c r="D504">
        <v>0</v>
      </c>
      <c r="E504" t="s">
        <v>24</v>
      </c>
      <c r="F504" t="s">
        <v>24</v>
      </c>
      <c r="G504">
        <v>1369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1210</v>
      </c>
      <c r="R504" t="s">
        <v>24</v>
      </c>
      <c r="S504">
        <v>0</v>
      </c>
      <c r="T504" t="s">
        <v>133</v>
      </c>
      <c r="U504" t="s">
        <v>133</v>
      </c>
      <c r="V504" t="s">
        <v>133</v>
      </c>
      <c r="W504" t="s">
        <v>24</v>
      </c>
      <c r="X504" t="s">
        <v>24</v>
      </c>
      <c r="Y504" t="s">
        <v>24</v>
      </c>
      <c r="Z504">
        <v>1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23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23</v>
      </c>
      <c r="B505">
        <v>1</v>
      </c>
      <c r="C505">
        <v>7</v>
      </c>
      <c r="D505">
        <v>0</v>
      </c>
      <c r="E505" t="s">
        <v>24</v>
      </c>
      <c r="F505" t="s">
        <v>24</v>
      </c>
      <c r="G505">
        <v>1362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1211</v>
      </c>
      <c r="R505" t="s">
        <v>24</v>
      </c>
      <c r="S505">
        <v>0</v>
      </c>
      <c r="T505" t="s">
        <v>133</v>
      </c>
      <c r="U505" t="s">
        <v>133</v>
      </c>
      <c r="V505" t="s">
        <v>133</v>
      </c>
      <c r="W505" t="s">
        <v>24</v>
      </c>
      <c r="X505" t="s">
        <v>24</v>
      </c>
      <c r="Y505" t="s">
        <v>24</v>
      </c>
      <c r="Z505">
        <v>1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23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23</v>
      </c>
      <c r="B506">
        <v>2</v>
      </c>
      <c r="C506">
        <v>1</v>
      </c>
      <c r="D506">
        <v>0</v>
      </c>
      <c r="E506" t="s">
        <v>24</v>
      </c>
      <c r="F506" t="s">
        <v>24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24</v>
      </c>
      <c r="S506">
        <v>0</v>
      </c>
      <c r="T506" t="s">
        <v>133</v>
      </c>
      <c r="U506" t="s">
        <v>133</v>
      </c>
      <c r="V506" t="s">
        <v>133</v>
      </c>
      <c r="W506" t="s">
        <v>24</v>
      </c>
      <c r="X506" t="s">
        <v>24</v>
      </c>
      <c r="Y506" t="s">
        <v>24</v>
      </c>
      <c r="Z506">
        <v>0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23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23</v>
      </c>
      <c r="B507">
        <v>2</v>
      </c>
      <c r="C507">
        <v>2</v>
      </c>
      <c r="D507">
        <v>0</v>
      </c>
      <c r="E507" t="s">
        <v>24</v>
      </c>
      <c r="F507" t="s">
        <v>24</v>
      </c>
      <c r="G507">
        <v>1342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1212</v>
      </c>
      <c r="R507" t="s">
        <v>24</v>
      </c>
      <c r="S507">
        <v>0</v>
      </c>
      <c r="T507" t="s">
        <v>133</v>
      </c>
      <c r="U507" t="s">
        <v>133</v>
      </c>
      <c r="V507" t="s">
        <v>133</v>
      </c>
      <c r="W507" t="s">
        <v>24</v>
      </c>
      <c r="X507" t="s">
        <v>24</v>
      </c>
      <c r="Y507" t="s">
        <v>24</v>
      </c>
      <c r="Z507">
        <v>1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23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23</v>
      </c>
      <c r="B508">
        <v>2</v>
      </c>
      <c r="C508">
        <v>3</v>
      </c>
      <c r="D508">
        <v>0</v>
      </c>
      <c r="E508" t="s">
        <v>24</v>
      </c>
      <c r="F508" t="s">
        <v>24</v>
      </c>
      <c r="G508">
        <v>1348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1213</v>
      </c>
      <c r="R508" t="s">
        <v>24</v>
      </c>
      <c r="S508">
        <v>0</v>
      </c>
      <c r="T508" t="s">
        <v>133</v>
      </c>
      <c r="U508" t="s">
        <v>133</v>
      </c>
      <c r="V508" t="s">
        <v>133</v>
      </c>
      <c r="W508" t="s">
        <v>24</v>
      </c>
      <c r="X508" t="s">
        <v>24</v>
      </c>
      <c r="Y508" t="s">
        <v>24</v>
      </c>
      <c r="Z508">
        <v>1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23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23</v>
      </c>
      <c r="B509">
        <v>2</v>
      </c>
      <c r="C509">
        <v>4</v>
      </c>
      <c r="D509">
        <v>0</v>
      </c>
      <c r="E509" t="s">
        <v>24</v>
      </c>
      <c r="F509" t="s">
        <v>24</v>
      </c>
      <c r="G509">
        <v>1419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1083</v>
      </c>
      <c r="R509" t="s">
        <v>24</v>
      </c>
      <c r="S509">
        <v>0</v>
      </c>
      <c r="T509" t="s">
        <v>133</v>
      </c>
      <c r="U509" t="s">
        <v>133</v>
      </c>
      <c r="V509" t="s">
        <v>133</v>
      </c>
      <c r="W509" t="s">
        <v>24</v>
      </c>
      <c r="X509" t="s">
        <v>24</v>
      </c>
      <c r="Y509" t="s">
        <v>24</v>
      </c>
      <c r="Z509">
        <v>1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23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23</v>
      </c>
      <c r="B510">
        <v>2</v>
      </c>
      <c r="C510">
        <v>5</v>
      </c>
      <c r="D510">
        <v>0</v>
      </c>
      <c r="E510" t="s">
        <v>24</v>
      </c>
      <c r="F510" t="s">
        <v>24</v>
      </c>
      <c r="G510">
        <v>771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188</v>
      </c>
      <c r="R510" t="s">
        <v>24</v>
      </c>
      <c r="S510">
        <v>0</v>
      </c>
      <c r="T510" t="s">
        <v>133</v>
      </c>
      <c r="U510" t="s">
        <v>133</v>
      </c>
      <c r="V510" t="s">
        <v>133</v>
      </c>
      <c r="W510" t="s">
        <v>24</v>
      </c>
      <c r="X510" t="s">
        <v>24</v>
      </c>
      <c r="Y510" t="s">
        <v>24</v>
      </c>
      <c r="Z510">
        <v>1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23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23</v>
      </c>
      <c r="B511">
        <v>2</v>
      </c>
      <c r="C511">
        <v>6</v>
      </c>
      <c r="D511">
        <v>0</v>
      </c>
      <c r="E511" t="s">
        <v>24</v>
      </c>
      <c r="F511" t="s">
        <v>24</v>
      </c>
      <c r="G511">
        <v>706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1214</v>
      </c>
      <c r="R511" t="s">
        <v>24</v>
      </c>
      <c r="S511">
        <v>0</v>
      </c>
      <c r="T511" t="s">
        <v>133</v>
      </c>
      <c r="U511" t="s">
        <v>133</v>
      </c>
      <c r="V511" t="s">
        <v>133</v>
      </c>
      <c r="W511" t="s">
        <v>24</v>
      </c>
      <c r="X511" t="s">
        <v>24</v>
      </c>
      <c r="Y511" t="s">
        <v>24</v>
      </c>
      <c r="Z511">
        <v>1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23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23</v>
      </c>
      <c r="B512">
        <v>2</v>
      </c>
      <c r="C512">
        <v>7</v>
      </c>
      <c r="D512">
        <v>0</v>
      </c>
      <c r="E512" t="s">
        <v>24</v>
      </c>
      <c r="F512" t="s">
        <v>24</v>
      </c>
      <c r="G512">
        <v>585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217</v>
      </c>
      <c r="R512" t="s">
        <v>24</v>
      </c>
      <c r="S512">
        <v>0</v>
      </c>
      <c r="T512" t="s">
        <v>133</v>
      </c>
      <c r="U512" t="s">
        <v>133</v>
      </c>
      <c r="V512" t="s">
        <v>133</v>
      </c>
      <c r="W512" t="s">
        <v>24</v>
      </c>
      <c r="X512" t="s">
        <v>24</v>
      </c>
      <c r="Y512" t="s">
        <v>24</v>
      </c>
      <c r="Z512">
        <v>1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23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23</v>
      </c>
      <c r="B513">
        <v>3</v>
      </c>
      <c r="C513">
        <v>1</v>
      </c>
      <c r="D513">
        <v>0</v>
      </c>
      <c r="G513">
        <v>849</v>
      </c>
      <c r="Q513" t="s">
        <v>1215</v>
      </c>
      <c r="S513">
        <v>0</v>
      </c>
      <c r="Z513">
        <v>1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23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23</v>
      </c>
      <c r="B514">
        <v>3</v>
      </c>
      <c r="C514">
        <v>2</v>
      </c>
      <c r="D514">
        <v>0</v>
      </c>
      <c r="G514">
        <v>836</v>
      </c>
      <c r="Q514" t="s">
        <v>1216</v>
      </c>
      <c r="S514">
        <v>0</v>
      </c>
      <c r="Z514">
        <v>1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23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23</v>
      </c>
      <c r="B515">
        <v>3</v>
      </c>
      <c r="C515">
        <v>3</v>
      </c>
      <c r="D515">
        <v>0</v>
      </c>
      <c r="G515">
        <v>216</v>
      </c>
      <c r="Q515" t="s">
        <v>1217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23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23</v>
      </c>
      <c r="B516">
        <v>3</v>
      </c>
      <c r="C516">
        <v>4</v>
      </c>
      <c r="D516">
        <v>0</v>
      </c>
      <c r="G516">
        <v>1413</v>
      </c>
      <c r="Q516" t="s">
        <v>1218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23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23</v>
      </c>
      <c r="B517">
        <v>3</v>
      </c>
      <c r="C517">
        <v>5</v>
      </c>
      <c r="D517">
        <v>0</v>
      </c>
      <c r="G517">
        <v>658</v>
      </c>
      <c r="Q517" t="s">
        <v>1219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23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23</v>
      </c>
      <c r="B518">
        <v>3</v>
      </c>
      <c r="C518">
        <v>6</v>
      </c>
      <c r="D518">
        <v>0</v>
      </c>
      <c r="G518">
        <v>218</v>
      </c>
      <c r="Q518" t="s">
        <v>1220</v>
      </c>
      <c r="S518">
        <v>0</v>
      </c>
      <c r="Z518">
        <v>1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23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23</v>
      </c>
      <c r="B519">
        <v>3</v>
      </c>
      <c r="C519">
        <v>7</v>
      </c>
      <c r="D519">
        <v>0</v>
      </c>
      <c r="G519">
        <v>571</v>
      </c>
      <c r="Q519" t="s">
        <v>1221</v>
      </c>
      <c r="S519">
        <v>0</v>
      </c>
      <c r="Z519">
        <v>1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23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24</v>
      </c>
      <c r="B520">
        <v>1</v>
      </c>
      <c r="C520">
        <v>1</v>
      </c>
      <c r="D520">
        <v>0</v>
      </c>
      <c r="E520" t="s">
        <v>24</v>
      </c>
      <c r="F520" t="s">
        <v>24</v>
      </c>
      <c r="G520">
        <v>0</v>
      </c>
      <c r="H520">
        <v>0</v>
      </c>
      <c r="I520">
        <v>0</v>
      </c>
      <c r="J520">
        <v>0</v>
      </c>
      <c r="K520">
        <v>0</v>
      </c>
      <c r="L520" t="s">
        <v>24</v>
      </c>
      <c r="M520" t="s">
        <v>24</v>
      </c>
      <c r="N520" t="s">
        <v>24</v>
      </c>
      <c r="O520" t="s">
        <v>24</v>
      </c>
      <c r="P520" t="s">
        <v>24</v>
      </c>
      <c r="Q520" t="s">
        <v>24</v>
      </c>
      <c r="R520" t="s">
        <v>24</v>
      </c>
      <c r="S520">
        <v>0</v>
      </c>
      <c r="T520" t="s">
        <v>133</v>
      </c>
      <c r="U520" t="s">
        <v>133</v>
      </c>
      <c r="V520" t="s">
        <v>133</v>
      </c>
      <c r="W520" t="s">
        <v>24</v>
      </c>
      <c r="X520" t="s">
        <v>24</v>
      </c>
      <c r="Y520" t="s">
        <v>24</v>
      </c>
      <c r="Z520">
        <v>0</v>
      </c>
      <c r="AA520" t="s">
        <v>24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24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24</v>
      </c>
      <c r="B521">
        <v>1</v>
      </c>
      <c r="C521">
        <v>2</v>
      </c>
      <c r="D521">
        <v>0</v>
      </c>
      <c r="E521" t="s">
        <v>24</v>
      </c>
      <c r="F521" t="s">
        <v>24</v>
      </c>
      <c r="G521">
        <v>1289</v>
      </c>
      <c r="H521">
        <v>0</v>
      </c>
      <c r="I521">
        <v>0</v>
      </c>
      <c r="J521">
        <v>0</v>
      </c>
      <c r="K521">
        <v>0</v>
      </c>
      <c r="L521" t="s">
        <v>24</v>
      </c>
      <c r="M521" t="s">
        <v>24</v>
      </c>
      <c r="N521" t="s">
        <v>24</v>
      </c>
      <c r="O521" t="s">
        <v>24</v>
      </c>
      <c r="P521" t="s">
        <v>24</v>
      </c>
      <c r="Q521" t="s">
        <v>1222</v>
      </c>
      <c r="R521" t="s">
        <v>24</v>
      </c>
      <c r="S521">
        <v>0</v>
      </c>
      <c r="T521" t="s">
        <v>133</v>
      </c>
      <c r="U521" t="s">
        <v>133</v>
      </c>
      <c r="V521" t="s">
        <v>133</v>
      </c>
      <c r="W521" t="s">
        <v>24</v>
      </c>
      <c r="X521" t="s">
        <v>24</v>
      </c>
      <c r="Y521" t="s">
        <v>24</v>
      </c>
      <c r="Z521">
        <v>1</v>
      </c>
      <c r="AA521" t="s">
        <v>24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24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24</v>
      </c>
      <c r="B522">
        <v>1</v>
      </c>
      <c r="C522">
        <v>3</v>
      </c>
      <c r="D522">
        <v>0</v>
      </c>
      <c r="E522" t="s">
        <v>24</v>
      </c>
      <c r="F522" t="s">
        <v>24</v>
      </c>
      <c r="G522">
        <v>623</v>
      </c>
      <c r="H522">
        <v>0</v>
      </c>
      <c r="I522">
        <v>0</v>
      </c>
      <c r="J522">
        <v>0</v>
      </c>
      <c r="K522">
        <v>0</v>
      </c>
      <c r="L522" t="s">
        <v>24</v>
      </c>
      <c r="M522" t="s">
        <v>24</v>
      </c>
      <c r="N522" t="s">
        <v>24</v>
      </c>
      <c r="O522" t="s">
        <v>24</v>
      </c>
      <c r="P522" t="s">
        <v>24</v>
      </c>
      <c r="Q522" t="s">
        <v>1223</v>
      </c>
      <c r="R522" t="s">
        <v>24</v>
      </c>
      <c r="S522">
        <v>0</v>
      </c>
      <c r="T522" t="s">
        <v>133</v>
      </c>
      <c r="U522" t="s">
        <v>133</v>
      </c>
      <c r="V522" t="s">
        <v>133</v>
      </c>
      <c r="W522" t="s">
        <v>24</v>
      </c>
      <c r="X522" t="s">
        <v>24</v>
      </c>
      <c r="Y522" t="s">
        <v>24</v>
      </c>
      <c r="Z522">
        <v>1</v>
      </c>
      <c r="AA522" t="s">
        <v>24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24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24</v>
      </c>
      <c r="B523">
        <v>1</v>
      </c>
      <c r="C523">
        <v>4</v>
      </c>
      <c r="D523">
        <v>0</v>
      </c>
      <c r="E523" t="s">
        <v>24</v>
      </c>
      <c r="F523" t="s">
        <v>24</v>
      </c>
      <c r="G523">
        <v>731</v>
      </c>
      <c r="H523">
        <v>0</v>
      </c>
      <c r="I523">
        <v>0</v>
      </c>
      <c r="J523">
        <v>0</v>
      </c>
      <c r="K523">
        <v>0</v>
      </c>
      <c r="L523" t="s">
        <v>24</v>
      </c>
      <c r="M523" t="s">
        <v>24</v>
      </c>
      <c r="N523" t="s">
        <v>24</v>
      </c>
      <c r="O523" t="s">
        <v>24</v>
      </c>
      <c r="P523" t="s">
        <v>24</v>
      </c>
      <c r="Q523" t="s">
        <v>217</v>
      </c>
      <c r="R523" t="s">
        <v>24</v>
      </c>
      <c r="S523">
        <v>0</v>
      </c>
      <c r="T523" t="s">
        <v>133</v>
      </c>
      <c r="U523" t="s">
        <v>133</v>
      </c>
      <c r="V523" t="s">
        <v>133</v>
      </c>
      <c r="W523" t="s">
        <v>24</v>
      </c>
      <c r="X523" t="s">
        <v>24</v>
      </c>
      <c r="Y523" t="s">
        <v>24</v>
      </c>
      <c r="Z523">
        <v>1</v>
      </c>
      <c r="AA523" t="s">
        <v>24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24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24</v>
      </c>
      <c r="B524">
        <v>1</v>
      </c>
      <c r="C524">
        <v>5</v>
      </c>
      <c r="D524">
        <v>0</v>
      </c>
      <c r="E524" t="s">
        <v>24</v>
      </c>
      <c r="F524" t="s">
        <v>24</v>
      </c>
      <c r="G524">
        <v>637</v>
      </c>
      <c r="H524">
        <v>0</v>
      </c>
      <c r="I524">
        <v>0</v>
      </c>
      <c r="J524">
        <v>0</v>
      </c>
      <c r="K524">
        <v>0</v>
      </c>
      <c r="L524" t="s">
        <v>24</v>
      </c>
      <c r="M524" t="s">
        <v>24</v>
      </c>
      <c r="N524" t="s">
        <v>24</v>
      </c>
      <c r="O524" t="s">
        <v>24</v>
      </c>
      <c r="P524" t="s">
        <v>24</v>
      </c>
      <c r="Q524" t="s">
        <v>217</v>
      </c>
      <c r="R524" t="s">
        <v>24</v>
      </c>
      <c r="S524">
        <v>0</v>
      </c>
      <c r="T524" t="s">
        <v>133</v>
      </c>
      <c r="U524" t="s">
        <v>133</v>
      </c>
      <c r="V524" t="s">
        <v>133</v>
      </c>
      <c r="W524" t="s">
        <v>24</v>
      </c>
      <c r="X524" t="s">
        <v>24</v>
      </c>
      <c r="Y524" t="s">
        <v>24</v>
      </c>
      <c r="Z524">
        <v>1</v>
      </c>
      <c r="AA524" t="s">
        <v>24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24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24</v>
      </c>
      <c r="B525">
        <v>1</v>
      </c>
      <c r="C525">
        <v>6</v>
      </c>
      <c r="D525">
        <v>0</v>
      </c>
      <c r="E525" t="s">
        <v>24</v>
      </c>
      <c r="F525" t="s">
        <v>24</v>
      </c>
      <c r="G525">
        <v>1254</v>
      </c>
      <c r="H525">
        <v>0</v>
      </c>
      <c r="I525">
        <v>0</v>
      </c>
      <c r="J525">
        <v>0</v>
      </c>
      <c r="K525">
        <v>0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1224</v>
      </c>
      <c r="R525" t="s">
        <v>24</v>
      </c>
      <c r="S525">
        <v>0</v>
      </c>
      <c r="T525" t="s">
        <v>133</v>
      </c>
      <c r="U525" t="s">
        <v>133</v>
      </c>
      <c r="V525" t="s">
        <v>133</v>
      </c>
      <c r="W525" t="s">
        <v>24</v>
      </c>
      <c r="X525" t="s">
        <v>24</v>
      </c>
      <c r="Y525" t="s">
        <v>24</v>
      </c>
      <c r="Z525">
        <v>1</v>
      </c>
      <c r="AA525" t="s">
        <v>24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24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24</v>
      </c>
      <c r="B526">
        <v>1</v>
      </c>
      <c r="C526">
        <v>7</v>
      </c>
      <c r="D526">
        <v>0</v>
      </c>
      <c r="E526" t="s">
        <v>24</v>
      </c>
      <c r="F526" t="s">
        <v>24</v>
      </c>
      <c r="G526">
        <v>0</v>
      </c>
      <c r="H526">
        <v>0</v>
      </c>
      <c r="I526">
        <v>0</v>
      </c>
      <c r="J526">
        <v>0</v>
      </c>
      <c r="K526">
        <v>0</v>
      </c>
      <c r="L526" t="s">
        <v>24</v>
      </c>
      <c r="M526" t="s">
        <v>24</v>
      </c>
      <c r="N526" t="s">
        <v>24</v>
      </c>
      <c r="O526" t="s">
        <v>24</v>
      </c>
      <c r="P526" t="s">
        <v>24</v>
      </c>
      <c r="Q526" t="s">
        <v>24</v>
      </c>
      <c r="R526" t="s">
        <v>24</v>
      </c>
      <c r="S526">
        <v>0</v>
      </c>
      <c r="T526" t="s">
        <v>133</v>
      </c>
      <c r="U526" t="s">
        <v>133</v>
      </c>
      <c r="V526" t="s">
        <v>133</v>
      </c>
      <c r="W526" t="s">
        <v>24</v>
      </c>
      <c r="X526" t="s">
        <v>24</v>
      </c>
      <c r="Y526" t="s">
        <v>24</v>
      </c>
      <c r="Z526">
        <v>0</v>
      </c>
      <c r="AA526" t="s">
        <v>24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24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24</v>
      </c>
      <c r="B527">
        <v>2</v>
      </c>
      <c r="C527">
        <v>1</v>
      </c>
      <c r="D527">
        <v>0</v>
      </c>
      <c r="E527" t="s">
        <v>24</v>
      </c>
      <c r="F527" t="s">
        <v>24</v>
      </c>
      <c r="G527">
        <v>0</v>
      </c>
      <c r="H527">
        <v>0</v>
      </c>
      <c r="I527">
        <v>0</v>
      </c>
      <c r="J527">
        <v>0</v>
      </c>
      <c r="K527">
        <v>0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24</v>
      </c>
      <c r="R527" t="s">
        <v>24</v>
      </c>
      <c r="S527">
        <v>0</v>
      </c>
      <c r="T527" t="s">
        <v>133</v>
      </c>
      <c r="U527" t="s">
        <v>133</v>
      </c>
      <c r="V527" t="s">
        <v>133</v>
      </c>
      <c r="W527" t="s">
        <v>24</v>
      </c>
      <c r="X527" t="s">
        <v>24</v>
      </c>
      <c r="Y527" t="s">
        <v>24</v>
      </c>
      <c r="Z527">
        <v>0</v>
      </c>
      <c r="AA527" t="s">
        <v>24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24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24</v>
      </c>
      <c r="B528">
        <v>2</v>
      </c>
      <c r="C528">
        <v>2</v>
      </c>
      <c r="D528">
        <v>0</v>
      </c>
      <c r="E528" t="s">
        <v>24</v>
      </c>
      <c r="F528" t="s">
        <v>24</v>
      </c>
      <c r="G528">
        <v>723</v>
      </c>
      <c r="H528">
        <v>0</v>
      </c>
      <c r="I528">
        <v>0</v>
      </c>
      <c r="J528">
        <v>0</v>
      </c>
      <c r="K528">
        <v>0</v>
      </c>
      <c r="L528" t="s">
        <v>24</v>
      </c>
      <c r="M528" t="s">
        <v>24</v>
      </c>
      <c r="N528" t="s">
        <v>24</v>
      </c>
      <c r="O528" t="s">
        <v>24</v>
      </c>
      <c r="P528" t="s">
        <v>24</v>
      </c>
      <c r="Q528" t="s">
        <v>217</v>
      </c>
      <c r="R528" t="s">
        <v>24</v>
      </c>
      <c r="S528">
        <v>0</v>
      </c>
      <c r="T528" t="s">
        <v>133</v>
      </c>
      <c r="U528" t="s">
        <v>133</v>
      </c>
      <c r="V528" t="s">
        <v>133</v>
      </c>
      <c r="W528" t="s">
        <v>24</v>
      </c>
      <c r="X528" t="s">
        <v>24</v>
      </c>
      <c r="Y528" t="s">
        <v>24</v>
      </c>
      <c r="Z528">
        <v>1</v>
      </c>
      <c r="AA528" t="s">
        <v>24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24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24</v>
      </c>
      <c r="B529">
        <v>2</v>
      </c>
      <c r="C529">
        <v>3</v>
      </c>
      <c r="D529">
        <v>0</v>
      </c>
      <c r="E529" t="s">
        <v>24</v>
      </c>
      <c r="F529" t="s">
        <v>24</v>
      </c>
      <c r="G529">
        <v>720</v>
      </c>
      <c r="H529">
        <v>0</v>
      </c>
      <c r="I529">
        <v>0</v>
      </c>
      <c r="J529">
        <v>0</v>
      </c>
      <c r="K529">
        <v>0</v>
      </c>
      <c r="L529" t="s">
        <v>24</v>
      </c>
      <c r="M529" t="s">
        <v>24</v>
      </c>
      <c r="N529" t="s">
        <v>24</v>
      </c>
      <c r="O529" t="s">
        <v>24</v>
      </c>
      <c r="P529" t="s">
        <v>24</v>
      </c>
      <c r="Q529" t="s">
        <v>1225</v>
      </c>
      <c r="R529" t="s">
        <v>24</v>
      </c>
      <c r="S529">
        <v>0</v>
      </c>
      <c r="T529" t="s">
        <v>133</v>
      </c>
      <c r="U529" t="s">
        <v>133</v>
      </c>
      <c r="V529" t="s">
        <v>133</v>
      </c>
      <c r="W529" t="s">
        <v>24</v>
      </c>
      <c r="X529" t="s">
        <v>24</v>
      </c>
      <c r="Y529" t="s">
        <v>24</v>
      </c>
      <c r="Z529">
        <v>1</v>
      </c>
      <c r="AA529" t="s">
        <v>24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24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24</v>
      </c>
      <c r="B530">
        <v>2</v>
      </c>
      <c r="C530">
        <v>4</v>
      </c>
      <c r="D530">
        <v>0</v>
      </c>
      <c r="E530" t="s">
        <v>24</v>
      </c>
      <c r="F530" t="s">
        <v>24</v>
      </c>
      <c r="G530">
        <v>1274</v>
      </c>
      <c r="H530">
        <v>0</v>
      </c>
      <c r="I530">
        <v>0</v>
      </c>
      <c r="J530">
        <v>0</v>
      </c>
      <c r="K530">
        <v>0</v>
      </c>
      <c r="L530" t="s">
        <v>24</v>
      </c>
      <c r="M530" t="s">
        <v>24</v>
      </c>
      <c r="N530" t="s">
        <v>24</v>
      </c>
      <c r="O530" t="s">
        <v>24</v>
      </c>
      <c r="P530" t="s">
        <v>24</v>
      </c>
      <c r="Q530" t="s">
        <v>1083</v>
      </c>
      <c r="R530" t="s">
        <v>24</v>
      </c>
      <c r="S530">
        <v>0</v>
      </c>
      <c r="T530" t="s">
        <v>133</v>
      </c>
      <c r="U530" t="s">
        <v>133</v>
      </c>
      <c r="V530" t="s">
        <v>133</v>
      </c>
      <c r="W530" t="s">
        <v>24</v>
      </c>
      <c r="X530" t="s">
        <v>24</v>
      </c>
      <c r="Y530" t="s">
        <v>24</v>
      </c>
      <c r="Z530">
        <v>1</v>
      </c>
      <c r="AA530" t="s">
        <v>24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24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24</v>
      </c>
      <c r="B531">
        <v>2</v>
      </c>
      <c r="C531">
        <v>5</v>
      </c>
      <c r="D531">
        <v>0</v>
      </c>
      <c r="E531" t="s">
        <v>24</v>
      </c>
      <c r="F531" t="s">
        <v>24</v>
      </c>
      <c r="G531">
        <v>631</v>
      </c>
      <c r="H531">
        <v>0</v>
      </c>
      <c r="I531">
        <v>0</v>
      </c>
      <c r="J531">
        <v>0</v>
      </c>
      <c r="K531">
        <v>0</v>
      </c>
      <c r="L531" t="s">
        <v>24</v>
      </c>
      <c r="M531" t="s">
        <v>24</v>
      </c>
      <c r="N531" t="s">
        <v>24</v>
      </c>
      <c r="O531" t="s">
        <v>24</v>
      </c>
      <c r="P531" t="s">
        <v>24</v>
      </c>
      <c r="Q531" t="s">
        <v>1083</v>
      </c>
      <c r="R531" t="s">
        <v>24</v>
      </c>
      <c r="S531">
        <v>0</v>
      </c>
      <c r="T531" t="s">
        <v>133</v>
      </c>
      <c r="U531" t="s">
        <v>133</v>
      </c>
      <c r="V531" t="s">
        <v>133</v>
      </c>
      <c r="W531" t="s">
        <v>24</v>
      </c>
      <c r="X531" t="s">
        <v>24</v>
      </c>
      <c r="Y531" t="s">
        <v>24</v>
      </c>
      <c r="Z531">
        <v>1</v>
      </c>
      <c r="AA531" t="s">
        <v>24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24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24</v>
      </c>
      <c r="B532">
        <v>2</v>
      </c>
      <c r="C532">
        <v>6</v>
      </c>
      <c r="D532">
        <v>0</v>
      </c>
      <c r="E532" t="s">
        <v>24</v>
      </c>
      <c r="F532" t="s">
        <v>24</v>
      </c>
      <c r="G532">
        <v>1382</v>
      </c>
      <c r="H532">
        <v>0</v>
      </c>
      <c r="I532">
        <v>0</v>
      </c>
      <c r="J532">
        <v>0</v>
      </c>
      <c r="K532">
        <v>0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217</v>
      </c>
      <c r="R532" t="s">
        <v>24</v>
      </c>
      <c r="S532">
        <v>0</v>
      </c>
      <c r="T532" t="s">
        <v>133</v>
      </c>
      <c r="U532" t="s">
        <v>133</v>
      </c>
      <c r="V532" t="s">
        <v>133</v>
      </c>
      <c r="W532" t="s">
        <v>24</v>
      </c>
      <c r="X532" t="s">
        <v>24</v>
      </c>
      <c r="Y532" t="s">
        <v>24</v>
      </c>
      <c r="Z532">
        <v>1</v>
      </c>
      <c r="AA532" t="s">
        <v>24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24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24</v>
      </c>
      <c r="B533">
        <v>2</v>
      </c>
      <c r="C533">
        <v>7</v>
      </c>
      <c r="D533">
        <v>0</v>
      </c>
      <c r="E533" t="s">
        <v>24</v>
      </c>
      <c r="F533" t="s">
        <v>24</v>
      </c>
      <c r="G533">
        <v>0</v>
      </c>
      <c r="H533">
        <v>0</v>
      </c>
      <c r="I533">
        <v>0</v>
      </c>
      <c r="J533">
        <v>0</v>
      </c>
      <c r="K533">
        <v>0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24</v>
      </c>
      <c r="R533" t="s">
        <v>24</v>
      </c>
      <c r="S533">
        <v>0</v>
      </c>
      <c r="T533" t="s">
        <v>133</v>
      </c>
      <c r="U533" t="s">
        <v>133</v>
      </c>
      <c r="V533" t="s">
        <v>133</v>
      </c>
      <c r="W533" t="s">
        <v>24</v>
      </c>
      <c r="X533" t="s">
        <v>24</v>
      </c>
      <c r="Y533" t="s">
        <v>24</v>
      </c>
      <c r="Z533">
        <v>0</v>
      </c>
      <c r="AA533" t="s">
        <v>24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24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24</v>
      </c>
      <c r="B534">
        <v>3</v>
      </c>
      <c r="C534">
        <v>1</v>
      </c>
      <c r="D534">
        <v>0</v>
      </c>
      <c r="E534" t="s">
        <v>24</v>
      </c>
      <c r="F534" t="s">
        <v>24</v>
      </c>
      <c r="G534">
        <v>0</v>
      </c>
      <c r="H534">
        <v>0</v>
      </c>
      <c r="I534">
        <v>0</v>
      </c>
      <c r="J534">
        <v>0</v>
      </c>
      <c r="K534">
        <v>0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24</v>
      </c>
      <c r="R534" t="s">
        <v>24</v>
      </c>
      <c r="S534">
        <v>0</v>
      </c>
      <c r="T534" t="s">
        <v>133</v>
      </c>
      <c r="U534" t="s">
        <v>133</v>
      </c>
      <c r="V534" t="s">
        <v>133</v>
      </c>
      <c r="W534" t="s">
        <v>24</v>
      </c>
      <c r="X534" t="s">
        <v>24</v>
      </c>
      <c r="Y534" t="s">
        <v>24</v>
      </c>
      <c r="Z534">
        <v>0</v>
      </c>
      <c r="AA534" t="s">
        <v>24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24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24</v>
      </c>
      <c r="B535">
        <v>3</v>
      </c>
      <c r="C535">
        <v>2</v>
      </c>
      <c r="D535">
        <v>0</v>
      </c>
      <c r="E535" t="s">
        <v>24</v>
      </c>
      <c r="F535" t="s">
        <v>24</v>
      </c>
      <c r="G535">
        <v>1308</v>
      </c>
      <c r="H535">
        <v>0</v>
      </c>
      <c r="I535">
        <v>0</v>
      </c>
      <c r="J535">
        <v>0</v>
      </c>
      <c r="K535">
        <v>0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1226</v>
      </c>
      <c r="R535" t="s">
        <v>24</v>
      </c>
      <c r="S535">
        <v>0</v>
      </c>
      <c r="T535" t="s">
        <v>133</v>
      </c>
      <c r="U535" t="s">
        <v>133</v>
      </c>
      <c r="V535" t="s">
        <v>133</v>
      </c>
      <c r="W535" t="s">
        <v>24</v>
      </c>
      <c r="X535" t="s">
        <v>24</v>
      </c>
      <c r="Y535" t="s">
        <v>24</v>
      </c>
      <c r="Z535">
        <v>1</v>
      </c>
      <c r="AA535" t="s">
        <v>24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24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24</v>
      </c>
      <c r="B536">
        <v>3</v>
      </c>
      <c r="C536">
        <v>3</v>
      </c>
      <c r="D536">
        <v>0</v>
      </c>
      <c r="E536" t="s">
        <v>24</v>
      </c>
      <c r="F536" t="s">
        <v>24</v>
      </c>
      <c r="G536">
        <v>687</v>
      </c>
      <c r="H536">
        <v>0</v>
      </c>
      <c r="I536">
        <v>0</v>
      </c>
      <c r="J536">
        <v>0</v>
      </c>
      <c r="K536">
        <v>0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163</v>
      </c>
      <c r="R536" t="s">
        <v>24</v>
      </c>
      <c r="S536">
        <v>0</v>
      </c>
      <c r="T536" t="s">
        <v>133</v>
      </c>
      <c r="U536" t="s">
        <v>133</v>
      </c>
      <c r="V536" t="s">
        <v>133</v>
      </c>
      <c r="W536" t="s">
        <v>24</v>
      </c>
      <c r="X536" t="s">
        <v>24</v>
      </c>
      <c r="Y536" t="s">
        <v>24</v>
      </c>
      <c r="Z536">
        <v>1</v>
      </c>
      <c r="AA536" t="s">
        <v>24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24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24</v>
      </c>
      <c r="B537">
        <v>3</v>
      </c>
      <c r="C537">
        <v>4</v>
      </c>
      <c r="D537">
        <v>0</v>
      </c>
      <c r="E537" t="s">
        <v>24</v>
      </c>
      <c r="F537" t="s">
        <v>24</v>
      </c>
      <c r="G537">
        <v>174</v>
      </c>
      <c r="H537">
        <v>0</v>
      </c>
      <c r="I537">
        <v>0</v>
      </c>
      <c r="J537">
        <v>0</v>
      </c>
      <c r="K537">
        <v>0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1227</v>
      </c>
      <c r="R537" t="s">
        <v>24</v>
      </c>
      <c r="S537">
        <v>0</v>
      </c>
      <c r="T537" t="s">
        <v>133</v>
      </c>
      <c r="U537" t="s">
        <v>133</v>
      </c>
      <c r="V537" t="s">
        <v>133</v>
      </c>
      <c r="W537" t="s">
        <v>24</v>
      </c>
      <c r="X537" t="s">
        <v>24</v>
      </c>
      <c r="Y537" t="s">
        <v>24</v>
      </c>
      <c r="Z537">
        <v>1</v>
      </c>
      <c r="AA537" t="s">
        <v>24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24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24</v>
      </c>
      <c r="B538">
        <v>3</v>
      </c>
      <c r="C538">
        <v>5</v>
      </c>
      <c r="D538">
        <v>0</v>
      </c>
      <c r="E538" t="s">
        <v>24</v>
      </c>
      <c r="F538" t="s">
        <v>24</v>
      </c>
      <c r="G538">
        <v>1390</v>
      </c>
      <c r="H538">
        <v>0</v>
      </c>
      <c r="I538">
        <v>0</v>
      </c>
      <c r="J538">
        <v>0</v>
      </c>
      <c r="K538">
        <v>0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163</v>
      </c>
      <c r="R538" t="s">
        <v>24</v>
      </c>
      <c r="S538">
        <v>0</v>
      </c>
      <c r="T538" t="s">
        <v>133</v>
      </c>
      <c r="U538" t="s">
        <v>133</v>
      </c>
      <c r="V538" t="s">
        <v>133</v>
      </c>
      <c r="W538" t="s">
        <v>24</v>
      </c>
      <c r="X538" t="s">
        <v>24</v>
      </c>
      <c r="Y538" t="s">
        <v>24</v>
      </c>
      <c r="Z538">
        <v>1</v>
      </c>
      <c r="AA538" t="s">
        <v>24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24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24</v>
      </c>
      <c r="B539">
        <v>3</v>
      </c>
      <c r="C539">
        <v>6</v>
      </c>
      <c r="D539">
        <v>0</v>
      </c>
      <c r="E539" t="s">
        <v>24</v>
      </c>
      <c r="F539" t="s">
        <v>24</v>
      </c>
      <c r="G539">
        <v>674</v>
      </c>
      <c r="H539">
        <v>0</v>
      </c>
      <c r="I539">
        <v>0</v>
      </c>
      <c r="J539">
        <v>0</v>
      </c>
      <c r="K539">
        <v>0</v>
      </c>
      <c r="L539" t="s">
        <v>24</v>
      </c>
      <c r="M539" t="s">
        <v>24</v>
      </c>
      <c r="N539" t="s">
        <v>24</v>
      </c>
      <c r="O539" t="s">
        <v>24</v>
      </c>
      <c r="P539" t="s">
        <v>24</v>
      </c>
      <c r="Q539" t="s">
        <v>1228</v>
      </c>
      <c r="R539" t="s">
        <v>24</v>
      </c>
      <c r="S539">
        <v>0</v>
      </c>
      <c r="T539" t="s">
        <v>133</v>
      </c>
      <c r="U539" t="s">
        <v>133</v>
      </c>
      <c r="V539" t="s">
        <v>133</v>
      </c>
      <c r="W539" t="s">
        <v>24</v>
      </c>
      <c r="X539" t="s">
        <v>24</v>
      </c>
      <c r="Y539" t="s">
        <v>24</v>
      </c>
      <c r="Z539">
        <v>1</v>
      </c>
      <c r="AA539" t="s">
        <v>24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24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24</v>
      </c>
      <c r="B540">
        <v>3</v>
      </c>
      <c r="C540">
        <v>7</v>
      </c>
      <c r="D540">
        <v>0</v>
      </c>
      <c r="E540" t="s">
        <v>24</v>
      </c>
      <c r="F540" t="s">
        <v>24</v>
      </c>
      <c r="G540">
        <v>1386</v>
      </c>
      <c r="H540">
        <v>0</v>
      </c>
      <c r="I540">
        <v>0</v>
      </c>
      <c r="J540">
        <v>0</v>
      </c>
      <c r="K540">
        <v>0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1229</v>
      </c>
      <c r="R540" t="s">
        <v>24</v>
      </c>
      <c r="S540">
        <v>0</v>
      </c>
      <c r="T540" t="s">
        <v>133</v>
      </c>
      <c r="U540" t="s">
        <v>133</v>
      </c>
      <c r="V540" t="s">
        <v>133</v>
      </c>
      <c r="W540" t="s">
        <v>24</v>
      </c>
      <c r="X540" t="s">
        <v>24</v>
      </c>
      <c r="Y540" t="s">
        <v>24</v>
      </c>
      <c r="Z540">
        <v>1</v>
      </c>
      <c r="AA540" t="s">
        <v>24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24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24</v>
      </c>
      <c r="B541">
        <v>4</v>
      </c>
      <c r="C541">
        <v>1</v>
      </c>
      <c r="D541">
        <v>0</v>
      </c>
      <c r="G541">
        <v>1405</v>
      </c>
      <c r="Q541" t="s">
        <v>1221</v>
      </c>
      <c r="S541">
        <v>0</v>
      </c>
      <c r="Z541">
        <v>1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24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24</v>
      </c>
      <c r="B542">
        <v>4</v>
      </c>
      <c r="C542">
        <v>2</v>
      </c>
      <c r="D542">
        <v>0</v>
      </c>
      <c r="G542">
        <v>711</v>
      </c>
      <c r="Q542" t="s">
        <v>1230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24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24</v>
      </c>
      <c r="B543">
        <v>4</v>
      </c>
      <c r="C543">
        <v>3</v>
      </c>
      <c r="D543">
        <v>0</v>
      </c>
      <c r="G543">
        <v>1433</v>
      </c>
      <c r="Q543" t="s">
        <v>129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24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24</v>
      </c>
      <c r="B544">
        <v>4</v>
      </c>
      <c r="C544">
        <v>4</v>
      </c>
      <c r="D544">
        <v>0</v>
      </c>
      <c r="G544">
        <v>179</v>
      </c>
      <c r="Q544" t="s">
        <v>1231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24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24</v>
      </c>
      <c r="B545">
        <v>4</v>
      </c>
      <c r="C545">
        <v>5</v>
      </c>
      <c r="D545">
        <v>0</v>
      </c>
      <c r="G545">
        <v>667</v>
      </c>
      <c r="Q545" t="s">
        <v>189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24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24</v>
      </c>
      <c r="B546">
        <v>4</v>
      </c>
      <c r="C546">
        <v>6</v>
      </c>
      <c r="D546">
        <v>0</v>
      </c>
      <c r="G546">
        <v>669</v>
      </c>
      <c r="Q546" t="s">
        <v>261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24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24</v>
      </c>
      <c r="B547">
        <v>4</v>
      </c>
      <c r="C547">
        <v>7</v>
      </c>
      <c r="D547">
        <v>0</v>
      </c>
      <c r="G547">
        <v>714</v>
      </c>
      <c r="Q547" t="s">
        <v>1232</v>
      </c>
      <c r="S547">
        <v>0</v>
      </c>
      <c r="Z547">
        <v>1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24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25</v>
      </c>
      <c r="B548">
        <v>1</v>
      </c>
      <c r="C548">
        <v>1</v>
      </c>
      <c r="D548">
        <v>0</v>
      </c>
      <c r="G548">
        <v>1423</v>
      </c>
      <c r="Q548" t="s">
        <v>154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25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25</v>
      </c>
      <c r="B549">
        <v>1</v>
      </c>
      <c r="C549">
        <v>2</v>
      </c>
      <c r="D549">
        <v>0</v>
      </c>
      <c r="G549">
        <v>798</v>
      </c>
      <c r="Q549" t="s">
        <v>161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25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25</v>
      </c>
      <c r="B550">
        <v>1</v>
      </c>
      <c r="C550">
        <v>3</v>
      </c>
      <c r="D550">
        <v>0</v>
      </c>
      <c r="G550">
        <v>1420</v>
      </c>
      <c r="Q550" t="s">
        <v>211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25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25</v>
      </c>
      <c r="B551">
        <v>1</v>
      </c>
      <c r="C551">
        <v>4</v>
      </c>
      <c r="D551">
        <v>0</v>
      </c>
      <c r="G551">
        <v>1349</v>
      </c>
      <c r="Q551" t="s">
        <v>155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25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25</v>
      </c>
      <c r="B552">
        <v>1</v>
      </c>
      <c r="C552">
        <v>5</v>
      </c>
      <c r="D552">
        <v>0</v>
      </c>
      <c r="G552">
        <v>775</v>
      </c>
      <c r="Q552" t="s">
        <v>155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25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25</v>
      </c>
      <c r="B553">
        <v>1</v>
      </c>
      <c r="C553">
        <v>6</v>
      </c>
      <c r="D553">
        <v>0</v>
      </c>
      <c r="G553">
        <v>784</v>
      </c>
      <c r="Q553" t="s">
        <v>151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25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25</v>
      </c>
      <c r="B554">
        <v>1</v>
      </c>
      <c r="C554">
        <v>7</v>
      </c>
      <c r="D554">
        <v>0</v>
      </c>
      <c r="G554">
        <v>146</v>
      </c>
      <c r="Q554" t="s">
        <v>1233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25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25</v>
      </c>
      <c r="B555">
        <v>2</v>
      </c>
      <c r="C555">
        <v>1</v>
      </c>
      <c r="D555">
        <v>0</v>
      </c>
      <c r="G555">
        <v>569</v>
      </c>
      <c r="Q555" t="s">
        <v>1234</v>
      </c>
      <c r="S555">
        <v>0</v>
      </c>
      <c r="Z555">
        <v>1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25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25</v>
      </c>
      <c r="B556">
        <v>2</v>
      </c>
      <c r="C556">
        <v>2</v>
      </c>
      <c r="D556">
        <v>0</v>
      </c>
      <c r="G556">
        <v>839</v>
      </c>
      <c r="Q556" t="s">
        <v>1235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25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25</v>
      </c>
      <c r="B557">
        <v>2</v>
      </c>
      <c r="C557">
        <v>3</v>
      </c>
      <c r="D557">
        <v>0</v>
      </c>
      <c r="G557">
        <v>212</v>
      </c>
      <c r="Q557" t="s">
        <v>184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25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25</v>
      </c>
      <c r="B558">
        <v>2</v>
      </c>
      <c r="C558">
        <v>4</v>
      </c>
      <c r="D558">
        <v>0</v>
      </c>
      <c r="G558">
        <v>835</v>
      </c>
      <c r="Q558" t="s">
        <v>1236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25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25</v>
      </c>
      <c r="B559">
        <v>2</v>
      </c>
      <c r="C559">
        <v>5</v>
      </c>
      <c r="D559">
        <v>0</v>
      </c>
      <c r="G559">
        <v>660</v>
      </c>
      <c r="Q559" t="s">
        <v>1237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25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25</v>
      </c>
      <c r="B560">
        <v>2</v>
      </c>
      <c r="C560">
        <v>6</v>
      </c>
      <c r="D560">
        <v>0</v>
      </c>
      <c r="G560">
        <v>214</v>
      </c>
      <c r="Q560" t="s">
        <v>1238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25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25</v>
      </c>
      <c r="B561">
        <v>2</v>
      </c>
      <c r="C561">
        <v>7</v>
      </c>
      <c r="D561">
        <v>0</v>
      </c>
      <c r="G561">
        <v>843</v>
      </c>
      <c r="Q561" t="s">
        <v>1239</v>
      </c>
      <c r="S561">
        <v>0</v>
      </c>
      <c r="Z561">
        <v>1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25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26</v>
      </c>
      <c r="B562">
        <v>1</v>
      </c>
      <c r="C562">
        <v>1</v>
      </c>
      <c r="D562">
        <v>0</v>
      </c>
      <c r="E562" t="s">
        <v>24</v>
      </c>
      <c r="F562" t="s">
        <v>24</v>
      </c>
      <c r="G562">
        <v>0</v>
      </c>
      <c r="H562">
        <v>0</v>
      </c>
      <c r="I562">
        <v>0</v>
      </c>
      <c r="J562">
        <v>0</v>
      </c>
      <c r="K562">
        <v>0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24</v>
      </c>
      <c r="S562">
        <v>0</v>
      </c>
      <c r="T562" t="s">
        <v>133</v>
      </c>
      <c r="U562" t="s">
        <v>133</v>
      </c>
      <c r="V562" t="s">
        <v>133</v>
      </c>
      <c r="W562" t="s">
        <v>24</v>
      </c>
      <c r="X562" t="s">
        <v>24</v>
      </c>
      <c r="Y562" t="s">
        <v>24</v>
      </c>
      <c r="Z562">
        <v>0</v>
      </c>
      <c r="AA562" t="s">
        <v>24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26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26</v>
      </c>
      <c r="B563">
        <v>1</v>
      </c>
      <c r="C563">
        <v>2</v>
      </c>
      <c r="D563">
        <v>0</v>
      </c>
      <c r="E563" t="s">
        <v>24</v>
      </c>
      <c r="F563" t="s">
        <v>24</v>
      </c>
      <c r="G563">
        <v>745</v>
      </c>
      <c r="H563">
        <v>0</v>
      </c>
      <c r="I563">
        <v>0</v>
      </c>
      <c r="J563">
        <v>0</v>
      </c>
      <c r="K563">
        <v>0</v>
      </c>
      <c r="L563" t="s">
        <v>24</v>
      </c>
      <c r="M563" t="s">
        <v>24</v>
      </c>
      <c r="N563" t="s">
        <v>24</v>
      </c>
      <c r="O563" t="s">
        <v>24</v>
      </c>
      <c r="P563" t="s">
        <v>24</v>
      </c>
      <c r="Q563" t="s">
        <v>229</v>
      </c>
      <c r="R563" t="s">
        <v>24</v>
      </c>
      <c r="S563">
        <v>0</v>
      </c>
      <c r="T563" t="s">
        <v>133</v>
      </c>
      <c r="U563" t="s">
        <v>133</v>
      </c>
      <c r="V563" t="s">
        <v>133</v>
      </c>
      <c r="W563" t="s">
        <v>24</v>
      </c>
      <c r="X563" t="s">
        <v>24</v>
      </c>
      <c r="Y563" t="s">
        <v>24</v>
      </c>
      <c r="Z563">
        <v>1</v>
      </c>
      <c r="AA563" t="s">
        <v>24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26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26</v>
      </c>
      <c r="B564">
        <v>1</v>
      </c>
      <c r="C564">
        <v>3</v>
      </c>
      <c r="D564">
        <v>0</v>
      </c>
      <c r="E564" t="s">
        <v>24</v>
      </c>
      <c r="F564" t="s">
        <v>24</v>
      </c>
      <c r="G564">
        <v>633</v>
      </c>
      <c r="H564">
        <v>0</v>
      </c>
      <c r="I564">
        <v>0</v>
      </c>
      <c r="J564">
        <v>0</v>
      </c>
      <c r="K564">
        <v>0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161</v>
      </c>
      <c r="R564" t="s">
        <v>24</v>
      </c>
      <c r="S564">
        <v>0</v>
      </c>
      <c r="T564" t="s">
        <v>133</v>
      </c>
      <c r="U564" t="s">
        <v>133</v>
      </c>
      <c r="V564" t="s">
        <v>133</v>
      </c>
      <c r="W564" t="s">
        <v>24</v>
      </c>
      <c r="X564" t="s">
        <v>24</v>
      </c>
      <c r="Y564" t="s">
        <v>24</v>
      </c>
      <c r="Z564">
        <v>1</v>
      </c>
      <c r="AA564" t="s">
        <v>24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26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26</v>
      </c>
      <c r="B565">
        <v>1</v>
      </c>
      <c r="C565">
        <v>4</v>
      </c>
      <c r="D565">
        <v>0</v>
      </c>
      <c r="E565" t="s">
        <v>24</v>
      </c>
      <c r="F565" t="s">
        <v>24</v>
      </c>
      <c r="G565">
        <v>1383</v>
      </c>
      <c r="H565">
        <v>0</v>
      </c>
      <c r="I565">
        <v>0</v>
      </c>
      <c r="J565">
        <v>0</v>
      </c>
      <c r="K565">
        <v>0</v>
      </c>
      <c r="L565" t="s">
        <v>24</v>
      </c>
      <c r="M565" t="s">
        <v>24</v>
      </c>
      <c r="N565" t="s">
        <v>24</v>
      </c>
      <c r="O565" t="s">
        <v>24</v>
      </c>
      <c r="P565" t="s">
        <v>24</v>
      </c>
      <c r="Q565" t="s">
        <v>161</v>
      </c>
      <c r="R565" t="s">
        <v>24</v>
      </c>
      <c r="S565">
        <v>0</v>
      </c>
      <c r="T565" t="s">
        <v>133</v>
      </c>
      <c r="U565" t="s">
        <v>133</v>
      </c>
      <c r="V565" t="s">
        <v>133</v>
      </c>
      <c r="W565" t="s">
        <v>24</v>
      </c>
      <c r="X565" t="s">
        <v>24</v>
      </c>
      <c r="Y565" t="s">
        <v>24</v>
      </c>
      <c r="Z565">
        <v>1</v>
      </c>
      <c r="AA565" t="s">
        <v>24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26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26</v>
      </c>
      <c r="B566">
        <v>1</v>
      </c>
      <c r="C566">
        <v>5</v>
      </c>
      <c r="D566">
        <v>0</v>
      </c>
      <c r="E566" t="s">
        <v>24</v>
      </c>
      <c r="F566" t="s">
        <v>24</v>
      </c>
      <c r="G566">
        <v>1408</v>
      </c>
      <c r="H566">
        <v>0</v>
      </c>
      <c r="I566">
        <v>0</v>
      </c>
      <c r="J566">
        <v>0</v>
      </c>
      <c r="K566">
        <v>0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161</v>
      </c>
      <c r="R566" t="s">
        <v>24</v>
      </c>
      <c r="S566">
        <v>0</v>
      </c>
      <c r="T566" t="s">
        <v>133</v>
      </c>
      <c r="U566" t="s">
        <v>133</v>
      </c>
      <c r="V566" t="s">
        <v>133</v>
      </c>
      <c r="W566" t="s">
        <v>24</v>
      </c>
      <c r="X566" t="s">
        <v>24</v>
      </c>
      <c r="Y566" t="s">
        <v>24</v>
      </c>
      <c r="Z566">
        <v>1</v>
      </c>
      <c r="AA566" t="s">
        <v>24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26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26</v>
      </c>
      <c r="B567">
        <v>1</v>
      </c>
      <c r="C567">
        <v>6</v>
      </c>
      <c r="D567">
        <v>0</v>
      </c>
      <c r="E567" t="s">
        <v>24</v>
      </c>
      <c r="F567" t="s">
        <v>24</v>
      </c>
      <c r="G567">
        <v>1252</v>
      </c>
      <c r="H567">
        <v>0</v>
      </c>
      <c r="I567">
        <v>0</v>
      </c>
      <c r="J567">
        <v>0</v>
      </c>
      <c r="K567">
        <v>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170</v>
      </c>
      <c r="R567" t="s">
        <v>24</v>
      </c>
      <c r="S567">
        <v>0</v>
      </c>
      <c r="T567" t="s">
        <v>133</v>
      </c>
      <c r="U567" t="s">
        <v>133</v>
      </c>
      <c r="V567" t="s">
        <v>133</v>
      </c>
      <c r="W567" t="s">
        <v>24</v>
      </c>
      <c r="X567" t="s">
        <v>24</v>
      </c>
      <c r="Y567" t="s">
        <v>24</v>
      </c>
      <c r="Z567">
        <v>1</v>
      </c>
      <c r="AA567" t="s">
        <v>24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26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26</v>
      </c>
      <c r="B568">
        <v>1</v>
      </c>
      <c r="C568">
        <v>7</v>
      </c>
      <c r="D568">
        <v>0</v>
      </c>
      <c r="E568" t="s">
        <v>24</v>
      </c>
      <c r="F568" t="s">
        <v>24</v>
      </c>
      <c r="G568">
        <v>0</v>
      </c>
      <c r="H568">
        <v>0</v>
      </c>
      <c r="I568">
        <v>0</v>
      </c>
      <c r="J568">
        <v>0</v>
      </c>
      <c r="K568">
        <v>0</v>
      </c>
      <c r="L568" t="s">
        <v>24</v>
      </c>
      <c r="M568" t="s">
        <v>24</v>
      </c>
      <c r="N568" t="s">
        <v>24</v>
      </c>
      <c r="O568" t="s">
        <v>24</v>
      </c>
      <c r="P568" t="s">
        <v>24</v>
      </c>
      <c r="Q568" t="s">
        <v>24</v>
      </c>
      <c r="R568" t="s">
        <v>24</v>
      </c>
      <c r="S568">
        <v>0</v>
      </c>
      <c r="T568" t="s">
        <v>133</v>
      </c>
      <c r="U568" t="s">
        <v>133</v>
      </c>
      <c r="V568" t="s">
        <v>133</v>
      </c>
      <c r="W568" t="s">
        <v>24</v>
      </c>
      <c r="X568" t="s">
        <v>24</v>
      </c>
      <c r="Y568" t="s">
        <v>24</v>
      </c>
      <c r="Z568">
        <v>0</v>
      </c>
      <c r="AA568" t="s">
        <v>24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26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26</v>
      </c>
      <c r="B569">
        <v>2</v>
      </c>
      <c r="C569">
        <v>1</v>
      </c>
      <c r="D569">
        <v>0</v>
      </c>
      <c r="E569" t="s">
        <v>24</v>
      </c>
      <c r="F569" t="s">
        <v>24</v>
      </c>
      <c r="G569">
        <v>0</v>
      </c>
      <c r="H569">
        <v>0</v>
      </c>
      <c r="I569">
        <v>0</v>
      </c>
      <c r="J569">
        <v>0</v>
      </c>
      <c r="K569">
        <v>0</v>
      </c>
      <c r="L569" t="s">
        <v>24</v>
      </c>
      <c r="M569" t="s">
        <v>24</v>
      </c>
      <c r="N569" t="s">
        <v>24</v>
      </c>
      <c r="O569" t="s">
        <v>24</v>
      </c>
      <c r="P569" t="s">
        <v>24</v>
      </c>
      <c r="Q569" t="s">
        <v>24</v>
      </c>
      <c r="R569" t="s">
        <v>24</v>
      </c>
      <c r="S569">
        <v>0</v>
      </c>
      <c r="T569" t="s">
        <v>133</v>
      </c>
      <c r="U569" t="s">
        <v>133</v>
      </c>
      <c r="V569" t="s">
        <v>133</v>
      </c>
      <c r="W569" t="s">
        <v>24</v>
      </c>
      <c r="X569" t="s">
        <v>24</v>
      </c>
      <c r="Y569" t="s">
        <v>24</v>
      </c>
      <c r="Z569">
        <v>0</v>
      </c>
      <c r="AA569" t="s">
        <v>24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26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26</v>
      </c>
      <c r="B570">
        <v>2</v>
      </c>
      <c r="C570">
        <v>2</v>
      </c>
      <c r="D570">
        <v>0</v>
      </c>
      <c r="E570" t="s">
        <v>24</v>
      </c>
      <c r="F570" t="s">
        <v>24</v>
      </c>
      <c r="G570">
        <v>644</v>
      </c>
      <c r="H570">
        <v>0</v>
      </c>
      <c r="I570">
        <v>0</v>
      </c>
      <c r="J570">
        <v>0</v>
      </c>
      <c r="K570">
        <v>0</v>
      </c>
      <c r="L570" t="s">
        <v>24</v>
      </c>
      <c r="M570" t="s">
        <v>24</v>
      </c>
      <c r="N570" t="s">
        <v>24</v>
      </c>
      <c r="O570" t="s">
        <v>24</v>
      </c>
      <c r="P570" t="s">
        <v>24</v>
      </c>
      <c r="Q570" t="s">
        <v>151</v>
      </c>
      <c r="R570" t="s">
        <v>24</v>
      </c>
      <c r="S570">
        <v>0</v>
      </c>
      <c r="T570" t="s">
        <v>133</v>
      </c>
      <c r="U570" t="s">
        <v>133</v>
      </c>
      <c r="V570" t="s">
        <v>133</v>
      </c>
      <c r="W570" t="s">
        <v>24</v>
      </c>
      <c r="X570" t="s">
        <v>24</v>
      </c>
      <c r="Y570" t="s">
        <v>24</v>
      </c>
      <c r="Z570">
        <v>1</v>
      </c>
      <c r="AA570" t="s">
        <v>24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26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26</v>
      </c>
      <c r="B571">
        <v>2</v>
      </c>
      <c r="C571">
        <v>3</v>
      </c>
      <c r="D571">
        <v>0</v>
      </c>
      <c r="E571" t="s">
        <v>24</v>
      </c>
      <c r="F571" t="s">
        <v>24</v>
      </c>
      <c r="G571">
        <v>683</v>
      </c>
      <c r="H571">
        <v>0</v>
      </c>
      <c r="I571">
        <v>0</v>
      </c>
      <c r="J571">
        <v>0</v>
      </c>
      <c r="K571">
        <v>0</v>
      </c>
      <c r="L571" t="s">
        <v>24</v>
      </c>
      <c r="M571" t="s">
        <v>24</v>
      </c>
      <c r="N571" t="s">
        <v>24</v>
      </c>
      <c r="O571" t="s">
        <v>24</v>
      </c>
      <c r="P571" t="s">
        <v>24</v>
      </c>
      <c r="Q571" t="s">
        <v>151</v>
      </c>
      <c r="R571" t="s">
        <v>24</v>
      </c>
      <c r="S571">
        <v>0</v>
      </c>
      <c r="T571" t="s">
        <v>133</v>
      </c>
      <c r="U571" t="s">
        <v>133</v>
      </c>
      <c r="V571" t="s">
        <v>133</v>
      </c>
      <c r="W571" t="s">
        <v>24</v>
      </c>
      <c r="X571" t="s">
        <v>24</v>
      </c>
      <c r="Y571" t="s">
        <v>24</v>
      </c>
      <c r="Z571">
        <v>1</v>
      </c>
      <c r="AA571" t="s">
        <v>24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26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26</v>
      </c>
      <c r="B572">
        <v>2</v>
      </c>
      <c r="C572">
        <v>4</v>
      </c>
      <c r="D572">
        <v>0</v>
      </c>
      <c r="E572" t="s">
        <v>24</v>
      </c>
      <c r="F572" t="s">
        <v>24</v>
      </c>
      <c r="G572">
        <v>734</v>
      </c>
      <c r="H572">
        <v>0</v>
      </c>
      <c r="I572">
        <v>0</v>
      </c>
      <c r="J572">
        <v>0</v>
      </c>
      <c r="K572">
        <v>0</v>
      </c>
      <c r="L572" t="s">
        <v>24</v>
      </c>
      <c r="M572" t="s">
        <v>24</v>
      </c>
      <c r="N572" t="s">
        <v>24</v>
      </c>
      <c r="O572" t="s">
        <v>24</v>
      </c>
      <c r="P572" t="s">
        <v>24</v>
      </c>
      <c r="Q572" t="s">
        <v>1240</v>
      </c>
      <c r="R572" t="s">
        <v>24</v>
      </c>
      <c r="S572">
        <v>0</v>
      </c>
      <c r="T572" t="s">
        <v>133</v>
      </c>
      <c r="U572" t="s">
        <v>133</v>
      </c>
      <c r="V572" t="s">
        <v>133</v>
      </c>
      <c r="W572" t="s">
        <v>24</v>
      </c>
      <c r="X572" t="s">
        <v>24</v>
      </c>
      <c r="Y572" t="s">
        <v>24</v>
      </c>
      <c r="Z572">
        <v>1</v>
      </c>
      <c r="AA572" t="s">
        <v>24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26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26</v>
      </c>
      <c r="B573">
        <v>2</v>
      </c>
      <c r="C573">
        <v>5</v>
      </c>
      <c r="D573">
        <v>0</v>
      </c>
      <c r="E573" t="s">
        <v>24</v>
      </c>
      <c r="F573" t="s">
        <v>24</v>
      </c>
      <c r="G573">
        <v>681</v>
      </c>
      <c r="H573">
        <v>0</v>
      </c>
      <c r="I573">
        <v>0</v>
      </c>
      <c r="J573">
        <v>0</v>
      </c>
      <c r="K573">
        <v>0</v>
      </c>
      <c r="L573" t="s">
        <v>24</v>
      </c>
      <c r="M573" t="s">
        <v>24</v>
      </c>
      <c r="N573" t="s">
        <v>24</v>
      </c>
      <c r="O573" t="s">
        <v>24</v>
      </c>
      <c r="P573" t="s">
        <v>24</v>
      </c>
      <c r="Q573" t="s">
        <v>1241</v>
      </c>
      <c r="R573" t="s">
        <v>24</v>
      </c>
      <c r="S573">
        <v>0</v>
      </c>
      <c r="T573" t="s">
        <v>133</v>
      </c>
      <c r="U573" t="s">
        <v>133</v>
      </c>
      <c r="V573" t="s">
        <v>133</v>
      </c>
      <c r="W573" t="s">
        <v>24</v>
      </c>
      <c r="X573" t="s">
        <v>24</v>
      </c>
      <c r="Y573" t="s">
        <v>24</v>
      </c>
      <c r="Z573">
        <v>1</v>
      </c>
      <c r="AA573" t="s">
        <v>24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26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26</v>
      </c>
      <c r="B574">
        <v>2</v>
      </c>
      <c r="C574">
        <v>6</v>
      </c>
      <c r="D574">
        <v>0</v>
      </c>
      <c r="E574" t="s">
        <v>24</v>
      </c>
      <c r="F574" t="s">
        <v>24</v>
      </c>
      <c r="G574">
        <v>640</v>
      </c>
      <c r="H574">
        <v>0</v>
      </c>
      <c r="I574">
        <v>0</v>
      </c>
      <c r="J574">
        <v>0</v>
      </c>
      <c r="K574">
        <v>0</v>
      </c>
      <c r="L574" t="s">
        <v>24</v>
      </c>
      <c r="M574" t="s">
        <v>24</v>
      </c>
      <c r="N574" t="s">
        <v>24</v>
      </c>
      <c r="O574" t="s">
        <v>24</v>
      </c>
      <c r="P574" t="s">
        <v>24</v>
      </c>
      <c r="Q574" t="s">
        <v>151</v>
      </c>
      <c r="R574" t="s">
        <v>24</v>
      </c>
      <c r="S574">
        <v>0</v>
      </c>
      <c r="T574" t="s">
        <v>133</v>
      </c>
      <c r="U574" t="s">
        <v>133</v>
      </c>
      <c r="V574" t="s">
        <v>133</v>
      </c>
      <c r="W574" t="s">
        <v>24</v>
      </c>
      <c r="X574" t="s">
        <v>24</v>
      </c>
      <c r="Y574" t="s">
        <v>24</v>
      </c>
      <c r="Z574">
        <v>1</v>
      </c>
      <c r="AA574" t="s">
        <v>24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26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26</v>
      </c>
      <c r="B575">
        <v>2</v>
      </c>
      <c r="C575">
        <v>7</v>
      </c>
      <c r="D575">
        <v>0</v>
      </c>
      <c r="E575" t="s">
        <v>24</v>
      </c>
      <c r="F575" t="s">
        <v>24</v>
      </c>
      <c r="G575">
        <v>742</v>
      </c>
      <c r="H575">
        <v>0</v>
      </c>
      <c r="I575">
        <v>0</v>
      </c>
      <c r="J575">
        <v>0</v>
      </c>
      <c r="K575">
        <v>0</v>
      </c>
      <c r="L575" t="s">
        <v>24</v>
      </c>
      <c r="M575" t="s">
        <v>24</v>
      </c>
      <c r="N575" t="s">
        <v>24</v>
      </c>
      <c r="O575" t="s">
        <v>24</v>
      </c>
      <c r="P575" t="s">
        <v>24</v>
      </c>
      <c r="Q575" t="s">
        <v>1242</v>
      </c>
      <c r="R575" t="s">
        <v>24</v>
      </c>
      <c r="S575">
        <v>0</v>
      </c>
      <c r="T575" t="s">
        <v>133</v>
      </c>
      <c r="U575" t="s">
        <v>133</v>
      </c>
      <c r="V575" t="s">
        <v>133</v>
      </c>
      <c r="W575" t="s">
        <v>24</v>
      </c>
      <c r="X575" t="s">
        <v>24</v>
      </c>
      <c r="Y575" t="s">
        <v>24</v>
      </c>
      <c r="Z575">
        <v>1</v>
      </c>
      <c r="AA575" t="s">
        <v>24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26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26</v>
      </c>
      <c r="B576">
        <v>3</v>
      </c>
      <c r="C576">
        <v>1</v>
      </c>
      <c r="D576">
        <v>0</v>
      </c>
      <c r="E576" t="s">
        <v>24</v>
      </c>
      <c r="F576" t="s">
        <v>24</v>
      </c>
      <c r="G576">
        <v>0</v>
      </c>
      <c r="H576">
        <v>0</v>
      </c>
      <c r="I576">
        <v>0</v>
      </c>
      <c r="J576">
        <v>0</v>
      </c>
      <c r="K576">
        <v>0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24</v>
      </c>
      <c r="S576">
        <v>0</v>
      </c>
      <c r="T576" t="s">
        <v>133</v>
      </c>
      <c r="U576" t="s">
        <v>133</v>
      </c>
      <c r="V576" t="s">
        <v>133</v>
      </c>
      <c r="W576" t="s">
        <v>24</v>
      </c>
      <c r="X576" t="s">
        <v>24</v>
      </c>
      <c r="Y576" t="s">
        <v>24</v>
      </c>
      <c r="Z576">
        <v>0</v>
      </c>
      <c r="AA576" t="s">
        <v>24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26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26</v>
      </c>
      <c r="B577">
        <v>3</v>
      </c>
      <c r="C577">
        <v>2</v>
      </c>
      <c r="D577">
        <v>0</v>
      </c>
      <c r="E577" t="s">
        <v>24</v>
      </c>
      <c r="F577" t="s">
        <v>24</v>
      </c>
      <c r="G577">
        <v>1392</v>
      </c>
      <c r="H577">
        <v>0</v>
      </c>
      <c r="I577">
        <v>0</v>
      </c>
      <c r="J577">
        <v>0</v>
      </c>
      <c r="K577">
        <v>0</v>
      </c>
      <c r="L577" t="s">
        <v>24</v>
      </c>
      <c r="M577" t="s">
        <v>24</v>
      </c>
      <c r="N577" t="s">
        <v>24</v>
      </c>
      <c r="O577" t="s">
        <v>24</v>
      </c>
      <c r="P577" t="s">
        <v>24</v>
      </c>
      <c r="Q577" t="s">
        <v>1243</v>
      </c>
      <c r="R577" t="s">
        <v>24</v>
      </c>
      <c r="S577">
        <v>0</v>
      </c>
      <c r="T577" t="s">
        <v>133</v>
      </c>
      <c r="U577" t="s">
        <v>133</v>
      </c>
      <c r="V577" t="s">
        <v>133</v>
      </c>
      <c r="W577" t="s">
        <v>24</v>
      </c>
      <c r="X577" t="s">
        <v>24</v>
      </c>
      <c r="Y577" t="s">
        <v>24</v>
      </c>
      <c r="Z577">
        <v>1</v>
      </c>
      <c r="AA577" t="s">
        <v>24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26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26</v>
      </c>
      <c r="B578">
        <v>3</v>
      </c>
      <c r="C578">
        <v>3</v>
      </c>
      <c r="D578">
        <v>0</v>
      </c>
      <c r="E578" t="s">
        <v>24</v>
      </c>
      <c r="F578" t="s">
        <v>24</v>
      </c>
      <c r="G578">
        <v>132</v>
      </c>
      <c r="H578">
        <v>0</v>
      </c>
      <c r="I578">
        <v>0</v>
      </c>
      <c r="J578">
        <v>0</v>
      </c>
      <c r="K578">
        <v>0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1244</v>
      </c>
      <c r="R578" t="s">
        <v>24</v>
      </c>
      <c r="S578">
        <v>0</v>
      </c>
      <c r="T578" t="s">
        <v>133</v>
      </c>
      <c r="U578" t="s">
        <v>133</v>
      </c>
      <c r="V578" t="s">
        <v>133</v>
      </c>
      <c r="W578" t="s">
        <v>24</v>
      </c>
      <c r="X578" t="s">
        <v>24</v>
      </c>
      <c r="Y578" t="s">
        <v>24</v>
      </c>
      <c r="Z578">
        <v>1</v>
      </c>
      <c r="AA578" t="s">
        <v>24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26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26</v>
      </c>
      <c r="B579">
        <v>3</v>
      </c>
      <c r="C579">
        <v>4</v>
      </c>
      <c r="D579">
        <v>0</v>
      </c>
      <c r="E579" t="s">
        <v>24</v>
      </c>
      <c r="F579" t="s">
        <v>24</v>
      </c>
      <c r="G579">
        <v>206</v>
      </c>
      <c r="H579">
        <v>0</v>
      </c>
      <c r="I579">
        <v>0</v>
      </c>
      <c r="J579">
        <v>0</v>
      </c>
      <c r="K579">
        <v>0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155</v>
      </c>
      <c r="R579" t="s">
        <v>24</v>
      </c>
      <c r="S579">
        <v>0</v>
      </c>
      <c r="T579" t="s">
        <v>133</v>
      </c>
      <c r="U579" t="s">
        <v>133</v>
      </c>
      <c r="V579" t="s">
        <v>133</v>
      </c>
      <c r="W579" t="s">
        <v>24</v>
      </c>
      <c r="X579" t="s">
        <v>24</v>
      </c>
      <c r="Y579" t="s">
        <v>24</v>
      </c>
      <c r="Z579">
        <v>1</v>
      </c>
      <c r="AA579" t="s">
        <v>24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26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26</v>
      </c>
      <c r="B580">
        <v>3</v>
      </c>
      <c r="C580">
        <v>5</v>
      </c>
      <c r="D580">
        <v>0</v>
      </c>
      <c r="E580" t="s">
        <v>24</v>
      </c>
      <c r="F580" t="s">
        <v>24</v>
      </c>
      <c r="G580">
        <v>195</v>
      </c>
      <c r="H580">
        <v>0</v>
      </c>
      <c r="I580">
        <v>0</v>
      </c>
      <c r="J580">
        <v>0</v>
      </c>
      <c r="K580">
        <v>0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155</v>
      </c>
      <c r="R580" t="s">
        <v>24</v>
      </c>
      <c r="S580">
        <v>0</v>
      </c>
      <c r="T580" t="s">
        <v>133</v>
      </c>
      <c r="U580" t="s">
        <v>133</v>
      </c>
      <c r="V580" t="s">
        <v>133</v>
      </c>
      <c r="W580" t="s">
        <v>24</v>
      </c>
      <c r="X580" t="s">
        <v>24</v>
      </c>
      <c r="Y580" t="s">
        <v>24</v>
      </c>
      <c r="Z580">
        <v>1</v>
      </c>
      <c r="AA580" t="s">
        <v>24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26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26</v>
      </c>
      <c r="B581">
        <v>3</v>
      </c>
      <c r="C581">
        <v>6</v>
      </c>
      <c r="D581">
        <v>0</v>
      </c>
      <c r="E581" t="s">
        <v>24</v>
      </c>
      <c r="F581" t="s">
        <v>24</v>
      </c>
      <c r="G581">
        <v>210</v>
      </c>
      <c r="H581">
        <v>0</v>
      </c>
      <c r="I581">
        <v>0</v>
      </c>
      <c r="J581">
        <v>0</v>
      </c>
      <c r="K581">
        <v>0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130</v>
      </c>
      <c r="R581" t="s">
        <v>24</v>
      </c>
      <c r="S581">
        <v>0</v>
      </c>
      <c r="T581" t="s">
        <v>133</v>
      </c>
      <c r="U581" t="s">
        <v>133</v>
      </c>
      <c r="V581" t="s">
        <v>133</v>
      </c>
      <c r="W581" t="s">
        <v>24</v>
      </c>
      <c r="X581" t="s">
        <v>24</v>
      </c>
      <c r="Y581" t="s">
        <v>24</v>
      </c>
      <c r="Z581">
        <v>1</v>
      </c>
      <c r="AA581" t="s">
        <v>24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26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26</v>
      </c>
      <c r="B582">
        <v>3</v>
      </c>
      <c r="C582">
        <v>7</v>
      </c>
      <c r="D582">
        <v>0</v>
      </c>
      <c r="E582" t="s">
        <v>24</v>
      </c>
      <c r="F582" t="s">
        <v>24</v>
      </c>
      <c r="G582">
        <v>634</v>
      </c>
      <c r="H582">
        <v>0</v>
      </c>
      <c r="I582">
        <v>0</v>
      </c>
      <c r="J582">
        <v>0</v>
      </c>
      <c r="K582">
        <v>0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152</v>
      </c>
      <c r="R582" t="s">
        <v>24</v>
      </c>
      <c r="S582">
        <v>0</v>
      </c>
      <c r="T582" t="s">
        <v>133</v>
      </c>
      <c r="U582" t="s">
        <v>133</v>
      </c>
      <c r="V582" t="s">
        <v>133</v>
      </c>
      <c r="W582" t="s">
        <v>24</v>
      </c>
      <c r="X582" t="s">
        <v>24</v>
      </c>
      <c r="Y582" t="s">
        <v>24</v>
      </c>
      <c r="Z582">
        <v>1</v>
      </c>
      <c r="AA582" t="s">
        <v>24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26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26</v>
      </c>
      <c r="B583">
        <v>4</v>
      </c>
      <c r="C583">
        <v>1</v>
      </c>
      <c r="D583">
        <v>0</v>
      </c>
      <c r="G583">
        <v>728</v>
      </c>
      <c r="Q583" t="s">
        <v>1245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26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26</v>
      </c>
      <c r="B584">
        <v>4</v>
      </c>
      <c r="C584">
        <v>2</v>
      </c>
      <c r="D584">
        <v>0</v>
      </c>
      <c r="G584">
        <v>718</v>
      </c>
      <c r="Q584" t="s">
        <v>156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26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26</v>
      </c>
      <c r="B585">
        <v>4</v>
      </c>
      <c r="C585">
        <v>3</v>
      </c>
      <c r="D585">
        <v>0</v>
      </c>
      <c r="G585">
        <v>1310</v>
      </c>
      <c r="Q585" t="s">
        <v>160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26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26</v>
      </c>
      <c r="B586">
        <v>4</v>
      </c>
      <c r="C586">
        <v>4</v>
      </c>
      <c r="D586">
        <v>0</v>
      </c>
      <c r="G586">
        <v>694</v>
      </c>
      <c r="Q586" t="s">
        <v>1246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26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26</v>
      </c>
      <c r="B587">
        <v>4</v>
      </c>
      <c r="C587">
        <v>5</v>
      </c>
      <c r="D587">
        <v>0</v>
      </c>
      <c r="G587">
        <v>200</v>
      </c>
      <c r="Q587" t="s">
        <v>160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26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26</v>
      </c>
      <c r="B588">
        <v>4</v>
      </c>
      <c r="C588">
        <v>6</v>
      </c>
      <c r="D588">
        <v>0</v>
      </c>
      <c r="G588">
        <v>621</v>
      </c>
      <c r="Q588" t="s">
        <v>156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26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26</v>
      </c>
      <c r="B589">
        <v>4</v>
      </c>
      <c r="C589">
        <v>7</v>
      </c>
      <c r="D589">
        <v>0</v>
      </c>
      <c r="G589">
        <v>675</v>
      </c>
      <c r="Q589" t="s">
        <v>169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26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26</v>
      </c>
      <c r="B590">
        <v>5</v>
      </c>
      <c r="C590">
        <v>1</v>
      </c>
      <c r="D590">
        <v>0</v>
      </c>
      <c r="G590">
        <v>173</v>
      </c>
      <c r="Q590" t="s">
        <v>190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26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26</v>
      </c>
      <c r="B591">
        <v>5</v>
      </c>
      <c r="C591">
        <v>2</v>
      </c>
      <c r="D591">
        <v>0</v>
      </c>
      <c r="G591">
        <v>1397</v>
      </c>
      <c r="Q591" t="s">
        <v>1247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26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26</v>
      </c>
      <c r="B592">
        <v>5</v>
      </c>
      <c r="C592">
        <v>3</v>
      </c>
      <c r="D592">
        <v>0</v>
      </c>
      <c r="G592">
        <v>1406</v>
      </c>
      <c r="Q592" t="s">
        <v>191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26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26</v>
      </c>
      <c r="B593">
        <v>5</v>
      </c>
      <c r="C593">
        <v>4</v>
      </c>
      <c r="D593">
        <v>0</v>
      </c>
      <c r="G593">
        <v>197</v>
      </c>
      <c r="Q593" t="s">
        <v>158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26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26</v>
      </c>
      <c r="B594">
        <v>5</v>
      </c>
      <c r="C594">
        <v>5</v>
      </c>
      <c r="D594">
        <v>0</v>
      </c>
      <c r="G594">
        <v>1400</v>
      </c>
      <c r="Q594" t="s">
        <v>191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26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26</v>
      </c>
      <c r="B595">
        <v>5</v>
      </c>
      <c r="C595">
        <v>6</v>
      </c>
      <c r="D595">
        <v>0</v>
      </c>
      <c r="G595">
        <v>707</v>
      </c>
      <c r="Q595" t="s">
        <v>191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26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26</v>
      </c>
      <c r="B596">
        <v>5</v>
      </c>
      <c r="C596">
        <v>7</v>
      </c>
      <c r="D596">
        <v>0</v>
      </c>
      <c r="G596">
        <v>183</v>
      </c>
      <c r="Q596" t="s">
        <v>1248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26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26</v>
      </c>
      <c r="B597">
        <v>6</v>
      </c>
      <c r="C597">
        <v>1</v>
      </c>
      <c r="D597">
        <v>0</v>
      </c>
      <c r="G597">
        <v>192</v>
      </c>
      <c r="Q597" t="s">
        <v>153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26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26</v>
      </c>
      <c r="B598">
        <v>6</v>
      </c>
      <c r="C598">
        <v>2</v>
      </c>
      <c r="D598">
        <v>0</v>
      </c>
      <c r="G598">
        <v>1399</v>
      </c>
      <c r="Q598" t="s">
        <v>127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26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26</v>
      </c>
      <c r="B599">
        <v>6</v>
      </c>
      <c r="C599">
        <v>3</v>
      </c>
      <c r="D599">
        <v>0</v>
      </c>
      <c r="G599">
        <v>1381</v>
      </c>
      <c r="Q599" t="s">
        <v>1249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26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26</v>
      </c>
      <c r="B600">
        <v>6</v>
      </c>
      <c r="C600">
        <v>4</v>
      </c>
      <c r="D600">
        <v>0</v>
      </c>
      <c r="G600">
        <v>180</v>
      </c>
      <c r="Q600" t="s">
        <v>230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26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26</v>
      </c>
      <c r="B601">
        <v>6</v>
      </c>
      <c r="C601">
        <v>5</v>
      </c>
      <c r="D601">
        <v>0</v>
      </c>
      <c r="G601">
        <v>832</v>
      </c>
      <c r="Q601" t="s">
        <v>1250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26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26</v>
      </c>
      <c r="B602">
        <v>6</v>
      </c>
      <c r="C602">
        <v>6</v>
      </c>
      <c r="D602">
        <v>0</v>
      </c>
      <c r="G602">
        <v>175</v>
      </c>
      <c r="Q602" t="s">
        <v>127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26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26</v>
      </c>
      <c r="B603">
        <v>6</v>
      </c>
      <c r="C603">
        <v>7</v>
      </c>
      <c r="D603">
        <v>0</v>
      </c>
      <c r="G603">
        <v>1431</v>
      </c>
      <c r="Q603" t="s">
        <v>127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26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27</v>
      </c>
      <c r="B604">
        <v>1</v>
      </c>
      <c r="C604">
        <v>1</v>
      </c>
      <c r="D604">
        <v>0</v>
      </c>
      <c r="E604" t="s">
        <v>24</v>
      </c>
      <c r="F604" t="s">
        <v>24</v>
      </c>
      <c r="G604">
        <v>0</v>
      </c>
      <c r="H604">
        <v>0</v>
      </c>
      <c r="I604">
        <v>0</v>
      </c>
      <c r="J604">
        <v>0</v>
      </c>
      <c r="K604">
        <v>0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24</v>
      </c>
      <c r="R604" t="s">
        <v>24</v>
      </c>
      <c r="S604">
        <v>0</v>
      </c>
      <c r="T604" t="s">
        <v>133</v>
      </c>
      <c r="U604" t="s">
        <v>133</v>
      </c>
      <c r="V604" t="s">
        <v>133</v>
      </c>
      <c r="W604" t="s">
        <v>24</v>
      </c>
      <c r="X604" t="s">
        <v>24</v>
      </c>
      <c r="Y604" t="s">
        <v>24</v>
      </c>
      <c r="Z604">
        <v>0</v>
      </c>
      <c r="AA604" t="s">
        <v>24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27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27</v>
      </c>
      <c r="B605">
        <v>1</v>
      </c>
      <c r="C605">
        <v>2</v>
      </c>
      <c r="D605">
        <v>0</v>
      </c>
      <c r="E605" t="s">
        <v>24</v>
      </c>
      <c r="F605" t="s">
        <v>24</v>
      </c>
      <c r="G605">
        <v>0</v>
      </c>
      <c r="H605">
        <v>0</v>
      </c>
      <c r="I605">
        <v>0</v>
      </c>
      <c r="J605">
        <v>0</v>
      </c>
      <c r="K605">
        <v>0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24</v>
      </c>
      <c r="R605" t="s">
        <v>24</v>
      </c>
      <c r="S605">
        <v>0</v>
      </c>
      <c r="T605" t="s">
        <v>133</v>
      </c>
      <c r="U605" t="s">
        <v>133</v>
      </c>
      <c r="V605" t="s">
        <v>133</v>
      </c>
      <c r="W605" t="s">
        <v>24</v>
      </c>
      <c r="X605" t="s">
        <v>24</v>
      </c>
      <c r="Y605" t="s">
        <v>24</v>
      </c>
      <c r="Z605">
        <v>0</v>
      </c>
      <c r="AA605" t="s">
        <v>24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27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27</v>
      </c>
      <c r="B606">
        <v>1</v>
      </c>
      <c r="C606">
        <v>3</v>
      </c>
      <c r="D606">
        <v>0</v>
      </c>
      <c r="E606" t="s">
        <v>24</v>
      </c>
      <c r="F606" t="s">
        <v>24</v>
      </c>
      <c r="G606">
        <v>1353</v>
      </c>
      <c r="H606">
        <v>0</v>
      </c>
      <c r="I606">
        <v>0</v>
      </c>
      <c r="J606">
        <v>0</v>
      </c>
      <c r="K606">
        <v>0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1251</v>
      </c>
      <c r="R606" t="s">
        <v>24</v>
      </c>
      <c r="S606">
        <v>0</v>
      </c>
      <c r="T606" t="s">
        <v>133</v>
      </c>
      <c r="U606" t="s">
        <v>133</v>
      </c>
      <c r="V606" t="s">
        <v>133</v>
      </c>
      <c r="W606" t="s">
        <v>24</v>
      </c>
      <c r="X606" t="s">
        <v>24</v>
      </c>
      <c r="Y606" t="s">
        <v>24</v>
      </c>
      <c r="Z606">
        <v>1</v>
      </c>
      <c r="AA606" t="s">
        <v>24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27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27</v>
      </c>
      <c r="B607">
        <v>1</v>
      </c>
      <c r="C607">
        <v>4</v>
      </c>
      <c r="D607">
        <v>0</v>
      </c>
      <c r="E607" t="s">
        <v>24</v>
      </c>
      <c r="F607" t="s">
        <v>24</v>
      </c>
      <c r="G607">
        <v>588</v>
      </c>
      <c r="H607">
        <v>0</v>
      </c>
      <c r="I607">
        <v>0</v>
      </c>
      <c r="J607">
        <v>0</v>
      </c>
      <c r="K607">
        <v>0</v>
      </c>
      <c r="L607" t="s">
        <v>24</v>
      </c>
      <c r="M607" t="s">
        <v>24</v>
      </c>
      <c r="N607" t="s">
        <v>24</v>
      </c>
      <c r="O607" t="s">
        <v>24</v>
      </c>
      <c r="P607" t="s">
        <v>24</v>
      </c>
      <c r="Q607" t="s">
        <v>232</v>
      </c>
      <c r="R607" t="s">
        <v>24</v>
      </c>
      <c r="S607">
        <v>0</v>
      </c>
      <c r="T607" t="s">
        <v>133</v>
      </c>
      <c r="U607" t="s">
        <v>133</v>
      </c>
      <c r="V607" t="s">
        <v>133</v>
      </c>
      <c r="W607" t="s">
        <v>24</v>
      </c>
      <c r="X607" t="s">
        <v>24</v>
      </c>
      <c r="Y607" t="s">
        <v>24</v>
      </c>
      <c r="Z607">
        <v>1</v>
      </c>
      <c r="AA607" t="s">
        <v>24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27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27</v>
      </c>
      <c r="B608">
        <v>1</v>
      </c>
      <c r="C608">
        <v>5</v>
      </c>
      <c r="D608">
        <v>0</v>
      </c>
      <c r="E608" t="s">
        <v>24</v>
      </c>
      <c r="F608" t="s">
        <v>24</v>
      </c>
      <c r="G608">
        <v>779</v>
      </c>
      <c r="H608">
        <v>0</v>
      </c>
      <c r="I608">
        <v>0</v>
      </c>
      <c r="J608">
        <v>0</v>
      </c>
      <c r="K608">
        <v>0</v>
      </c>
      <c r="L608" t="s">
        <v>24</v>
      </c>
      <c r="M608" t="s">
        <v>24</v>
      </c>
      <c r="N608" t="s">
        <v>24</v>
      </c>
      <c r="O608" t="s">
        <v>24</v>
      </c>
      <c r="P608" t="s">
        <v>24</v>
      </c>
      <c r="Q608" t="s">
        <v>1252</v>
      </c>
      <c r="R608" t="s">
        <v>24</v>
      </c>
      <c r="S608">
        <v>0</v>
      </c>
      <c r="T608" t="s">
        <v>133</v>
      </c>
      <c r="U608" t="s">
        <v>133</v>
      </c>
      <c r="V608" t="s">
        <v>133</v>
      </c>
      <c r="W608" t="s">
        <v>24</v>
      </c>
      <c r="X608" t="s">
        <v>24</v>
      </c>
      <c r="Y608" t="s">
        <v>24</v>
      </c>
      <c r="Z608">
        <v>1</v>
      </c>
      <c r="AA608" t="s">
        <v>24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27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27</v>
      </c>
      <c r="B609">
        <v>1</v>
      </c>
      <c r="C609">
        <v>6</v>
      </c>
      <c r="D609">
        <v>0</v>
      </c>
      <c r="E609" t="s">
        <v>24</v>
      </c>
      <c r="F609" t="s">
        <v>24</v>
      </c>
      <c r="G609">
        <v>1363</v>
      </c>
      <c r="H609">
        <v>0</v>
      </c>
      <c r="I609">
        <v>0</v>
      </c>
      <c r="J609">
        <v>0</v>
      </c>
      <c r="K609">
        <v>0</v>
      </c>
      <c r="L609" t="s">
        <v>24</v>
      </c>
      <c r="M609" t="s">
        <v>24</v>
      </c>
      <c r="N609" t="s">
        <v>24</v>
      </c>
      <c r="O609" t="s">
        <v>24</v>
      </c>
      <c r="P609" t="s">
        <v>24</v>
      </c>
      <c r="Q609" t="s">
        <v>1251</v>
      </c>
      <c r="R609" t="s">
        <v>24</v>
      </c>
      <c r="S609">
        <v>0</v>
      </c>
      <c r="T609" t="s">
        <v>133</v>
      </c>
      <c r="U609" t="s">
        <v>133</v>
      </c>
      <c r="V609" t="s">
        <v>133</v>
      </c>
      <c r="W609" t="s">
        <v>24</v>
      </c>
      <c r="X609" t="s">
        <v>24</v>
      </c>
      <c r="Y609" t="s">
        <v>24</v>
      </c>
      <c r="Z609">
        <v>1</v>
      </c>
      <c r="AA609" t="s">
        <v>24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27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27</v>
      </c>
      <c r="B610">
        <v>1</v>
      </c>
      <c r="C610">
        <v>7</v>
      </c>
      <c r="D610">
        <v>0</v>
      </c>
      <c r="E610" t="s">
        <v>24</v>
      </c>
      <c r="F610" t="s">
        <v>24</v>
      </c>
      <c r="G610">
        <v>0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24</v>
      </c>
      <c r="R610" t="s">
        <v>24</v>
      </c>
      <c r="S610">
        <v>0</v>
      </c>
      <c r="T610" t="s">
        <v>133</v>
      </c>
      <c r="U610" t="s">
        <v>133</v>
      </c>
      <c r="V610" t="s">
        <v>133</v>
      </c>
      <c r="W610" t="s">
        <v>24</v>
      </c>
      <c r="X610" t="s">
        <v>24</v>
      </c>
      <c r="Y610" t="s">
        <v>24</v>
      </c>
      <c r="Z610">
        <v>0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27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27</v>
      </c>
      <c r="B611">
        <v>2</v>
      </c>
      <c r="C611">
        <v>1</v>
      </c>
      <c r="D611">
        <v>0</v>
      </c>
      <c r="E611" t="s">
        <v>24</v>
      </c>
      <c r="F611" t="s">
        <v>24</v>
      </c>
      <c r="G611">
        <v>0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24</v>
      </c>
      <c r="S611">
        <v>0</v>
      </c>
      <c r="T611" t="s">
        <v>133</v>
      </c>
      <c r="U611" t="s">
        <v>133</v>
      </c>
      <c r="V611" t="s">
        <v>133</v>
      </c>
      <c r="W611" t="s">
        <v>24</v>
      </c>
      <c r="X611" t="s">
        <v>24</v>
      </c>
      <c r="Y611" t="s">
        <v>24</v>
      </c>
      <c r="Z611">
        <v>0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27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27</v>
      </c>
      <c r="B612">
        <v>2</v>
      </c>
      <c r="C612">
        <v>2</v>
      </c>
      <c r="D612">
        <v>0</v>
      </c>
      <c r="E612" t="s">
        <v>24</v>
      </c>
      <c r="F612" t="s">
        <v>24</v>
      </c>
      <c r="G612">
        <v>1426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1253</v>
      </c>
      <c r="R612" t="s">
        <v>24</v>
      </c>
      <c r="S612">
        <v>0</v>
      </c>
      <c r="T612" t="s">
        <v>133</v>
      </c>
      <c r="U612" t="s">
        <v>133</v>
      </c>
      <c r="V612" t="s">
        <v>133</v>
      </c>
      <c r="W612" t="s">
        <v>24</v>
      </c>
      <c r="X612" t="s">
        <v>24</v>
      </c>
      <c r="Y612" t="s">
        <v>24</v>
      </c>
      <c r="Z612">
        <v>1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27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27</v>
      </c>
      <c r="B613">
        <v>2</v>
      </c>
      <c r="C613">
        <v>3</v>
      </c>
      <c r="D613">
        <v>0</v>
      </c>
      <c r="E613" t="s">
        <v>24</v>
      </c>
      <c r="F613" t="s">
        <v>24</v>
      </c>
      <c r="G613">
        <v>703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1254</v>
      </c>
      <c r="R613" t="s">
        <v>24</v>
      </c>
      <c r="S613">
        <v>0</v>
      </c>
      <c r="T613" t="s">
        <v>133</v>
      </c>
      <c r="U613" t="s">
        <v>133</v>
      </c>
      <c r="V613" t="s">
        <v>133</v>
      </c>
      <c r="W613" t="s">
        <v>24</v>
      </c>
      <c r="X613" t="s">
        <v>24</v>
      </c>
      <c r="Y613" t="s">
        <v>24</v>
      </c>
      <c r="Z613">
        <v>1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27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27</v>
      </c>
      <c r="B614">
        <v>2</v>
      </c>
      <c r="C614">
        <v>4</v>
      </c>
      <c r="D614">
        <v>0</v>
      </c>
      <c r="E614" t="s">
        <v>24</v>
      </c>
      <c r="F614" t="s">
        <v>24</v>
      </c>
      <c r="G614">
        <v>663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155</v>
      </c>
      <c r="R614" t="s">
        <v>24</v>
      </c>
      <c r="S614">
        <v>0</v>
      </c>
      <c r="T614" t="s">
        <v>133</v>
      </c>
      <c r="U614" t="s">
        <v>133</v>
      </c>
      <c r="V614" t="s">
        <v>133</v>
      </c>
      <c r="W614" t="s">
        <v>24</v>
      </c>
      <c r="X614" t="s">
        <v>24</v>
      </c>
      <c r="Y614" t="s">
        <v>24</v>
      </c>
      <c r="Z614">
        <v>1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27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27</v>
      </c>
      <c r="B615">
        <v>2</v>
      </c>
      <c r="C615">
        <v>5</v>
      </c>
      <c r="D615">
        <v>0</v>
      </c>
      <c r="E615" t="s">
        <v>24</v>
      </c>
      <c r="F615" t="s">
        <v>24</v>
      </c>
      <c r="G615">
        <v>1410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155</v>
      </c>
      <c r="R615" t="s">
        <v>24</v>
      </c>
      <c r="S615">
        <v>0</v>
      </c>
      <c r="T615" t="s">
        <v>133</v>
      </c>
      <c r="U615" t="s">
        <v>133</v>
      </c>
      <c r="V615" t="s">
        <v>133</v>
      </c>
      <c r="W615" t="s">
        <v>24</v>
      </c>
      <c r="X615" t="s">
        <v>24</v>
      </c>
      <c r="Y615" t="s">
        <v>24</v>
      </c>
      <c r="Z615">
        <v>1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27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27</v>
      </c>
      <c r="B616">
        <v>2</v>
      </c>
      <c r="C616">
        <v>6</v>
      </c>
      <c r="D616">
        <v>0</v>
      </c>
      <c r="E616" t="s">
        <v>24</v>
      </c>
      <c r="F616" t="s">
        <v>24</v>
      </c>
      <c r="G616">
        <v>659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1255</v>
      </c>
      <c r="R616" t="s">
        <v>24</v>
      </c>
      <c r="S616">
        <v>0</v>
      </c>
      <c r="T616" t="s">
        <v>133</v>
      </c>
      <c r="U616" t="s">
        <v>133</v>
      </c>
      <c r="V616" t="s">
        <v>133</v>
      </c>
      <c r="W616" t="s">
        <v>24</v>
      </c>
      <c r="X616" t="s">
        <v>24</v>
      </c>
      <c r="Y616" t="s">
        <v>24</v>
      </c>
      <c r="Z616">
        <v>1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27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27</v>
      </c>
      <c r="B617">
        <v>2</v>
      </c>
      <c r="C617">
        <v>7</v>
      </c>
      <c r="D617">
        <v>0</v>
      </c>
      <c r="E617" t="s">
        <v>24</v>
      </c>
      <c r="F617" t="s">
        <v>24</v>
      </c>
      <c r="G617">
        <v>0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24</v>
      </c>
      <c r="R617" t="s">
        <v>24</v>
      </c>
      <c r="S617">
        <v>0</v>
      </c>
      <c r="T617" t="s">
        <v>133</v>
      </c>
      <c r="U617" t="s">
        <v>133</v>
      </c>
      <c r="V617" t="s">
        <v>133</v>
      </c>
      <c r="W617" t="s">
        <v>24</v>
      </c>
      <c r="X617" t="s">
        <v>24</v>
      </c>
      <c r="Y617" t="s">
        <v>24</v>
      </c>
      <c r="Z617">
        <v>0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27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28</v>
      </c>
      <c r="B618">
        <v>1</v>
      </c>
      <c r="C618">
        <v>1</v>
      </c>
      <c r="D618">
        <v>0</v>
      </c>
      <c r="G618">
        <v>740</v>
      </c>
      <c r="Q618" t="s">
        <v>1252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28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28</v>
      </c>
      <c r="B619">
        <v>1</v>
      </c>
      <c r="C619">
        <v>2</v>
      </c>
      <c r="D619">
        <v>0</v>
      </c>
      <c r="G619">
        <v>688</v>
      </c>
      <c r="Q619" t="s">
        <v>1256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28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28</v>
      </c>
      <c r="B620">
        <v>1</v>
      </c>
      <c r="C620">
        <v>3</v>
      </c>
      <c r="D620">
        <v>0</v>
      </c>
      <c r="G620">
        <v>733</v>
      </c>
      <c r="Q620" t="s">
        <v>1255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28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28</v>
      </c>
      <c r="B621">
        <v>1</v>
      </c>
      <c r="C621">
        <v>4</v>
      </c>
      <c r="D621">
        <v>0</v>
      </c>
      <c r="G621">
        <v>665</v>
      </c>
      <c r="Q621" t="s">
        <v>1257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28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28</v>
      </c>
      <c r="B622">
        <v>1</v>
      </c>
      <c r="C622">
        <v>5</v>
      </c>
      <c r="D622">
        <v>0</v>
      </c>
      <c r="G622">
        <v>678</v>
      </c>
      <c r="Q622" t="s">
        <v>159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28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28</v>
      </c>
      <c r="B623">
        <v>1</v>
      </c>
      <c r="C623">
        <v>6</v>
      </c>
      <c r="D623">
        <v>0</v>
      </c>
      <c r="G623">
        <v>716</v>
      </c>
      <c r="Q623" t="s">
        <v>152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28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28</v>
      </c>
      <c r="B624">
        <v>1</v>
      </c>
      <c r="C624">
        <v>7</v>
      </c>
      <c r="D624">
        <v>0</v>
      </c>
      <c r="G624">
        <v>701</v>
      </c>
      <c r="Q624" t="s">
        <v>272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28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29</v>
      </c>
      <c r="B625">
        <v>1</v>
      </c>
      <c r="C625">
        <v>1</v>
      </c>
      <c r="D625">
        <v>0</v>
      </c>
      <c r="E625" t="s">
        <v>24</v>
      </c>
      <c r="F625" t="s">
        <v>24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>
        <v>0</v>
      </c>
      <c r="T625" t="s">
        <v>133</v>
      </c>
      <c r="U625" t="s">
        <v>133</v>
      </c>
      <c r="V625" t="s">
        <v>133</v>
      </c>
      <c r="W625" t="s">
        <v>24</v>
      </c>
      <c r="X625" t="s">
        <v>24</v>
      </c>
      <c r="Y625" t="s">
        <v>24</v>
      </c>
      <c r="Z625">
        <v>0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29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29</v>
      </c>
      <c r="B626">
        <v>1</v>
      </c>
      <c r="C626">
        <v>2</v>
      </c>
      <c r="D626">
        <v>0</v>
      </c>
      <c r="E626" t="s">
        <v>24</v>
      </c>
      <c r="F626" t="s">
        <v>24</v>
      </c>
      <c r="G626">
        <v>0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24</v>
      </c>
      <c r="S626">
        <v>0</v>
      </c>
      <c r="T626" t="s">
        <v>133</v>
      </c>
      <c r="U626" t="s">
        <v>133</v>
      </c>
      <c r="V626" t="s">
        <v>133</v>
      </c>
      <c r="W626" t="s">
        <v>24</v>
      </c>
      <c r="X626" t="s">
        <v>24</v>
      </c>
      <c r="Y626" t="s">
        <v>24</v>
      </c>
      <c r="Z626">
        <v>0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29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29</v>
      </c>
      <c r="B627">
        <v>1</v>
      </c>
      <c r="C627">
        <v>3</v>
      </c>
      <c r="D627">
        <v>0</v>
      </c>
      <c r="E627" t="s">
        <v>24</v>
      </c>
      <c r="F627" t="s">
        <v>24</v>
      </c>
      <c r="G627">
        <v>781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229</v>
      </c>
      <c r="R627" t="s">
        <v>24</v>
      </c>
      <c r="S627">
        <v>0</v>
      </c>
      <c r="T627" t="s">
        <v>133</v>
      </c>
      <c r="U627" t="s">
        <v>133</v>
      </c>
      <c r="V627" t="s">
        <v>133</v>
      </c>
      <c r="W627" t="s">
        <v>24</v>
      </c>
      <c r="X627" t="s">
        <v>24</v>
      </c>
      <c r="Y627" t="s">
        <v>24</v>
      </c>
      <c r="Z627">
        <v>1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29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29</v>
      </c>
      <c r="B628">
        <v>1</v>
      </c>
      <c r="C628">
        <v>4</v>
      </c>
      <c r="D628">
        <v>0</v>
      </c>
      <c r="E628" t="s">
        <v>24</v>
      </c>
      <c r="F628" t="s">
        <v>24</v>
      </c>
      <c r="G628">
        <v>777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1258</v>
      </c>
      <c r="R628" t="s">
        <v>24</v>
      </c>
      <c r="S628">
        <v>0</v>
      </c>
      <c r="T628" t="s">
        <v>133</v>
      </c>
      <c r="U628" t="s">
        <v>133</v>
      </c>
      <c r="V628" t="s">
        <v>133</v>
      </c>
      <c r="W628" t="s">
        <v>24</v>
      </c>
      <c r="X628" t="s">
        <v>24</v>
      </c>
      <c r="Y628" t="s">
        <v>24</v>
      </c>
      <c r="Z628">
        <v>1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29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29</v>
      </c>
      <c r="B629">
        <v>1</v>
      </c>
      <c r="C629">
        <v>5</v>
      </c>
      <c r="D629">
        <v>0</v>
      </c>
      <c r="E629" t="s">
        <v>24</v>
      </c>
      <c r="F629" t="s">
        <v>24</v>
      </c>
      <c r="G629">
        <v>792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170</v>
      </c>
      <c r="R629" t="s">
        <v>24</v>
      </c>
      <c r="S629">
        <v>0</v>
      </c>
      <c r="T629" t="s">
        <v>133</v>
      </c>
      <c r="U629" t="s">
        <v>133</v>
      </c>
      <c r="V629" t="s">
        <v>133</v>
      </c>
      <c r="W629" t="s">
        <v>24</v>
      </c>
      <c r="X629" t="s">
        <v>24</v>
      </c>
      <c r="Y629" t="s">
        <v>24</v>
      </c>
      <c r="Z629">
        <v>1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29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29</v>
      </c>
      <c r="B630">
        <v>1</v>
      </c>
      <c r="C630">
        <v>6</v>
      </c>
      <c r="D630">
        <v>0</v>
      </c>
      <c r="E630" t="s">
        <v>24</v>
      </c>
      <c r="F630" t="s">
        <v>24</v>
      </c>
      <c r="G630">
        <v>1371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1259</v>
      </c>
      <c r="R630" t="s">
        <v>24</v>
      </c>
      <c r="S630">
        <v>0</v>
      </c>
      <c r="T630" t="s">
        <v>133</v>
      </c>
      <c r="U630" t="s">
        <v>133</v>
      </c>
      <c r="V630" t="s">
        <v>133</v>
      </c>
      <c r="W630" t="s">
        <v>24</v>
      </c>
      <c r="X630" t="s">
        <v>24</v>
      </c>
      <c r="Y630" t="s">
        <v>24</v>
      </c>
      <c r="Z630">
        <v>1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29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29</v>
      </c>
      <c r="B631">
        <v>1</v>
      </c>
      <c r="C631">
        <v>7</v>
      </c>
      <c r="D631">
        <v>0</v>
      </c>
      <c r="E631" t="s">
        <v>24</v>
      </c>
      <c r="F631" t="s">
        <v>24</v>
      </c>
      <c r="G631">
        <v>0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24</v>
      </c>
      <c r="S631">
        <v>0</v>
      </c>
      <c r="T631" t="s">
        <v>133</v>
      </c>
      <c r="U631" t="s">
        <v>133</v>
      </c>
      <c r="V631" t="s">
        <v>133</v>
      </c>
      <c r="W631" t="s">
        <v>24</v>
      </c>
      <c r="X631" t="s">
        <v>24</v>
      </c>
      <c r="Y631" t="s">
        <v>24</v>
      </c>
      <c r="Z631">
        <v>0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29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29</v>
      </c>
      <c r="B632">
        <v>2</v>
      </c>
      <c r="C632">
        <v>1</v>
      </c>
      <c r="D632">
        <v>0</v>
      </c>
      <c r="E632" t="s">
        <v>24</v>
      </c>
      <c r="F632" t="s">
        <v>24</v>
      </c>
      <c r="G632">
        <v>0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24</v>
      </c>
      <c r="S632">
        <v>0</v>
      </c>
      <c r="T632" t="s">
        <v>133</v>
      </c>
      <c r="U632" t="s">
        <v>133</v>
      </c>
      <c r="V632" t="s">
        <v>133</v>
      </c>
      <c r="W632" t="s">
        <v>24</v>
      </c>
      <c r="X632" t="s">
        <v>24</v>
      </c>
      <c r="Y632" t="s">
        <v>24</v>
      </c>
      <c r="Z632">
        <v>0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29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29</v>
      </c>
      <c r="B633">
        <v>2</v>
      </c>
      <c r="C633">
        <v>2</v>
      </c>
      <c r="D633">
        <v>0</v>
      </c>
      <c r="E633" t="s">
        <v>24</v>
      </c>
      <c r="F633" t="s">
        <v>24</v>
      </c>
      <c r="G633">
        <v>573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232</v>
      </c>
      <c r="R633" t="s">
        <v>24</v>
      </c>
      <c r="S633">
        <v>0</v>
      </c>
      <c r="T633" t="s">
        <v>133</v>
      </c>
      <c r="U633" t="s">
        <v>133</v>
      </c>
      <c r="V633" t="s">
        <v>133</v>
      </c>
      <c r="W633" t="s">
        <v>24</v>
      </c>
      <c r="X633" t="s">
        <v>24</v>
      </c>
      <c r="Y633" t="s">
        <v>24</v>
      </c>
      <c r="Z633">
        <v>1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29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29</v>
      </c>
      <c r="B634">
        <v>2</v>
      </c>
      <c r="C634">
        <v>3</v>
      </c>
      <c r="D634">
        <v>0</v>
      </c>
      <c r="E634" t="s">
        <v>24</v>
      </c>
      <c r="F634" t="s">
        <v>24</v>
      </c>
      <c r="G634">
        <v>1347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161</v>
      </c>
      <c r="R634" t="s">
        <v>24</v>
      </c>
      <c r="S634">
        <v>0</v>
      </c>
      <c r="T634" t="s">
        <v>133</v>
      </c>
      <c r="U634" t="s">
        <v>133</v>
      </c>
      <c r="V634" t="s">
        <v>133</v>
      </c>
      <c r="W634" t="s">
        <v>24</v>
      </c>
      <c r="X634" t="s">
        <v>24</v>
      </c>
      <c r="Y634" t="s">
        <v>24</v>
      </c>
      <c r="Z634">
        <v>1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29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29</v>
      </c>
      <c r="B635">
        <v>2</v>
      </c>
      <c r="C635">
        <v>4</v>
      </c>
      <c r="D635">
        <v>0</v>
      </c>
      <c r="E635" t="s">
        <v>24</v>
      </c>
      <c r="F635" t="s">
        <v>24</v>
      </c>
      <c r="G635">
        <v>1417</v>
      </c>
      <c r="H635">
        <v>0</v>
      </c>
      <c r="I635">
        <v>0</v>
      </c>
      <c r="J635">
        <v>0</v>
      </c>
      <c r="K635">
        <v>0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130</v>
      </c>
      <c r="R635" t="s">
        <v>24</v>
      </c>
      <c r="S635">
        <v>0</v>
      </c>
      <c r="T635" t="s">
        <v>133</v>
      </c>
      <c r="U635" t="s">
        <v>133</v>
      </c>
      <c r="V635" t="s">
        <v>133</v>
      </c>
      <c r="W635" t="s">
        <v>24</v>
      </c>
      <c r="X635" t="s">
        <v>24</v>
      </c>
      <c r="Y635" t="s">
        <v>24</v>
      </c>
      <c r="Z635">
        <v>1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29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29</v>
      </c>
      <c r="B636">
        <v>2</v>
      </c>
      <c r="C636">
        <v>5</v>
      </c>
      <c r="D636">
        <v>0</v>
      </c>
      <c r="E636" t="s">
        <v>24</v>
      </c>
      <c r="F636" t="s">
        <v>24</v>
      </c>
      <c r="G636">
        <v>217</v>
      </c>
      <c r="H636">
        <v>0</v>
      </c>
      <c r="I636">
        <v>0</v>
      </c>
      <c r="J636">
        <v>0</v>
      </c>
      <c r="K636">
        <v>0</v>
      </c>
      <c r="L636" t="s">
        <v>24</v>
      </c>
      <c r="M636" t="s">
        <v>24</v>
      </c>
      <c r="N636" t="s">
        <v>24</v>
      </c>
      <c r="O636" t="s">
        <v>24</v>
      </c>
      <c r="P636" t="s">
        <v>24</v>
      </c>
      <c r="Q636" t="s">
        <v>1260</v>
      </c>
      <c r="R636" t="s">
        <v>24</v>
      </c>
      <c r="S636">
        <v>0</v>
      </c>
      <c r="T636" t="s">
        <v>133</v>
      </c>
      <c r="U636" t="s">
        <v>133</v>
      </c>
      <c r="V636" t="s">
        <v>133</v>
      </c>
      <c r="W636" t="s">
        <v>24</v>
      </c>
      <c r="X636" t="s">
        <v>24</v>
      </c>
      <c r="Y636" t="s">
        <v>24</v>
      </c>
      <c r="Z636">
        <v>1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29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29</v>
      </c>
      <c r="B637">
        <v>2</v>
      </c>
      <c r="C637">
        <v>6</v>
      </c>
      <c r="D637">
        <v>0</v>
      </c>
      <c r="E637" t="s">
        <v>24</v>
      </c>
      <c r="F637" t="s">
        <v>24</v>
      </c>
      <c r="G637">
        <v>1418</v>
      </c>
      <c r="H637">
        <v>0</v>
      </c>
      <c r="I637">
        <v>0</v>
      </c>
      <c r="J637">
        <v>0</v>
      </c>
      <c r="K637">
        <v>0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1261</v>
      </c>
      <c r="R637" t="s">
        <v>24</v>
      </c>
      <c r="S637">
        <v>0</v>
      </c>
      <c r="T637" t="s">
        <v>133</v>
      </c>
      <c r="U637" t="s">
        <v>133</v>
      </c>
      <c r="V637" t="s">
        <v>133</v>
      </c>
      <c r="W637" t="s">
        <v>24</v>
      </c>
      <c r="X637" t="s">
        <v>24</v>
      </c>
      <c r="Y637" t="s">
        <v>24</v>
      </c>
      <c r="Z637">
        <v>1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29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29</v>
      </c>
      <c r="B638">
        <v>2</v>
      </c>
      <c r="C638">
        <v>7</v>
      </c>
      <c r="D638">
        <v>0</v>
      </c>
      <c r="E638" t="s">
        <v>24</v>
      </c>
      <c r="F638" t="s">
        <v>24</v>
      </c>
      <c r="G638">
        <v>0</v>
      </c>
      <c r="H638">
        <v>0</v>
      </c>
      <c r="I638">
        <v>0</v>
      </c>
      <c r="J638">
        <v>0</v>
      </c>
      <c r="K638">
        <v>0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24</v>
      </c>
      <c r="R638" t="s">
        <v>24</v>
      </c>
      <c r="S638">
        <v>0</v>
      </c>
      <c r="T638" t="s">
        <v>133</v>
      </c>
      <c r="U638" t="s">
        <v>133</v>
      </c>
      <c r="V638" t="s">
        <v>133</v>
      </c>
      <c r="W638" t="s">
        <v>24</v>
      </c>
      <c r="X638" t="s">
        <v>24</v>
      </c>
      <c r="Y638" t="s">
        <v>24</v>
      </c>
      <c r="Z638">
        <v>0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29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30</v>
      </c>
      <c r="B639">
        <v>1</v>
      </c>
      <c r="C639">
        <v>1</v>
      </c>
      <c r="D639">
        <v>0</v>
      </c>
      <c r="G639">
        <v>1316</v>
      </c>
      <c r="Q639" t="s">
        <v>237</v>
      </c>
      <c r="S639">
        <v>0</v>
      </c>
      <c r="Z639">
        <v>1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30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30</v>
      </c>
      <c r="B640">
        <v>1</v>
      </c>
      <c r="C640">
        <v>2</v>
      </c>
      <c r="D640">
        <v>0</v>
      </c>
      <c r="G640">
        <v>628</v>
      </c>
      <c r="Q640" t="s">
        <v>1262</v>
      </c>
      <c r="S640">
        <v>0</v>
      </c>
      <c r="Z640">
        <v>1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30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30</v>
      </c>
      <c r="B641">
        <v>1</v>
      </c>
      <c r="C641">
        <v>3</v>
      </c>
      <c r="D641">
        <v>0</v>
      </c>
      <c r="G641">
        <v>685</v>
      </c>
      <c r="Q641" t="s">
        <v>170</v>
      </c>
      <c r="S641">
        <v>0</v>
      </c>
      <c r="Z641">
        <v>1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30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30</v>
      </c>
      <c r="B642">
        <v>1</v>
      </c>
      <c r="C642">
        <v>4</v>
      </c>
      <c r="D642">
        <v>0</v>
      </c>
      <c r="G642">
        <v>726</v>
      </c>
      <c r="Q642" t="s">
        <v>1263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30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30</v>
      </c>
      <c r="B643">
        <v>1</v>
      </c>
      <c r="C643">
        <v>5</v>
      </c>
      <c r="D643">
        <v>0</v>
      </c>
      <c r="G643">
        <v>624</v>
      </c>
      <c r="Q643" t="s">
        <v>170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30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30</v>
      </c>
      <c r="B644">
        <v>1</v>
      </c>
      <c r="C644">
        <v>6</v>
      </c>
      <c r="D644">
        <v>0</v>
      </c>
      <c r="G644">
        <v>635</v>
      </c>
      <c r="Q644" t="s">
        <v>170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30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30</v>
      </c>
      <c r="B645">
        <v>1</v>
      </c>
      <c r="C645">
        <v>7</v>
      </c>
      <c r="D645">
        <v>0</v>
      </c>
      <c r="G645">
        <v>1273</v>
      </c>
      <c r="Q645" t="s">
        <v>229</v>
      </c>
      <c r="S645">
        <v>0</v>
      </c>
      <c r="Z645">
        <v>1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30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30</v>
      </c>
      <c r="B646">
        <v>2</v>
      </c>
      <c r="C646">
        <v>1</v>
      </c>
      <c r="D646">
        <v>0</v>
      </c>
      <c r="G646">
        <v>698</v>
      </c>
      <c r="Q646" t="s">
        <v>168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30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30</v>
      </c>
      <c r="B647">
        <v>2</v>
      </c>
      <c r="C647">
        <v>2</v>
      </c>
      <c r="D647">
        <v>0</v>
      </c>
      <c r="G647">
        <v>676</v>
      </c>
      <c r="Q647" t="s">
        <v>1264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30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30</v>
      </c>
      <c r="B648">
        <v>2</v>
      </c>
      <c r="C648">
        <v>3</v>
      </c>
      <c r="D648">
        <v>0</v>
      </c>
      <c r="G648">
        <v>1391</v>
      </c>
      <c r="Q648" t="s">
        <v>1265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30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30</v>
      </c>
      <c r="B649">
        <v>2</v>
      </c>
      <c r="C649">
        <v>4</v>
      </c>
      <c r="D649">
        <v>0</v>
      </c>
      <c r="G649">
        <v>618</v>
      </c>
      <c r="Q649" t="s">
        <v>1243</v>
      </c>
      <c r="S649">
        <v>0</v>
      </c>
      <c r="Z649">
        <v>1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30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30</v>
      </c>
      <c r="B650">
        <v>2</v>
      </c>
      <c r="C650">
        <v>5</v>
      </c>
      <c r="D650">
        <v>0</v>
      </c>
      <c r="G650">
        <v>673</v>
      </c>
      <c r="Q650" t="s">
        <v>1266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30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30</v>
      </c>
      <c r="B651">
        <v>2</v>
      </c>
      <c r="C651">
        <v>6</v>
      </c>
      <c r="D651">
        <v>0</v>
      </c>
      <c r="G651">
        <v>691</v>
      </c>
      <c r="Q651" t="s">
        <v>1265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30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30</v>
      </c>
      <c r="B652">
        <v>2</v>
      </c>
      <c r="C652">
        <v>7</v>
      </c>
      <c r="D652">
        <v>0</v>
      </c>
      <c r="G652">
        <v>630</v>
      </c>
      <c r="Q652" t="s">
        <v>1267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30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31</v>
      </c>
      <c r="B653">
        <v>1</v>
      </c>
      <c r="C653">
        <v>1</v>
      </c>
      <c r="D653">
        <v>0</v>
      </c>
      <c r="E653" t="s">
        <v>24</v>
      </c>
      <c r="F653" t="s">
        <v>24</v>
      </c>
      <c r="G653">
        <v>0</v>
      </c>
      <c r="H653">
        <v>0</v>
      </c>
      <c r="I653">
        <v>0</v>
      </c>
      <c r="J653">
        <v>0</v>
      </c>
      <c r="K653">
        <v>0</v>
      </c>
      <c r="L653" t="s">
        <v>24</v>
      </c>
      <c r="M653" t="s">
        <v>24</v>
      </c>
      <c r="N653" t="s">
        <v>24</v>
      </c>
      <c r="O653" t="s">
        <v>24</v>
      </c>
      <c r="P653" t="s">
        <v>24</v>
      </c>
      <c r="Q653" t="s">
        <v>24</v>
      </c>
      <c r="R653" t="s">
        <v>24</v>
      </c>
      <c r="S653">
        <v>0</v>
      </c>
      <c r="T653" t="s">
        <v>133</v>
      </c>
      <c r="U653" t="s">
        <v>133</v>
      </c>
      <c r="V653" t="s">
        <v>133</v>
      </c>
      <c r="W653" t="s">
        <v>24</v>
      </c>
      <c r="X653" t="s">
        <v>24</v>
      </c>
      <c r="Y653" t="s">
        <v>24</v>
      </c>
      <c r="Z653">
        <v>0</v>
      </c>
      <c r="AA653" t="s">
        <v>24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31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31</v>
      </c>
      <c r="B654">
        <v>1</v>
      </c>
      <c r="C654">
        <v>2</v>
      </c>
      <c r="D654">
        <v>0</v>
      </c>
      <c r="E654" t="s">
        <v>24</v>
      </c>
      <c r="F654" t="s">
        <v>24</v>
      </c>
      <c r="G654">
        <v>0</v>
      </c>
      <c r="H654">
        <v>0</v>
      </c>
      <c r="I654">
        <v>0</v>
      </c>
      <c r="J654">
        <v>0</v>
      </c>
      <c r="K654">
        <v>0</v>
      </c>
      <c r="L654" t="s">
        <v>24</v>
      </c>
      <c r="M654" t="s">
        <v>24</v>
      </c>
      <c r="N654" t="s">
        <v>24</v>
      </c>
      <c r="O654" t="s">
        <v>24</v>
      </c>
      <c r="P654" t="s">
        <v>24</v>
      </c>
      <c r="Q654" t="s">
        <v>24</v>
      </c>
      <c r="R654" t="s">
        <v>24</v>
      </c>
      <c r="S654">
        <v>0</v>
      </c>
      <c r="T654" t="s">
        <v>133</v>
      </c>
      <c r="U654" t="s">
        <v>133</v>
      </c>
      <c r="V654" t="s">
        <v>133</v>
      </c>
      <c r="W654" t="s">
        <v>24</v>
      </c>
      <c r="X654" t="s">
        <v>24</v>
      </c>
      <c r="Y654" t="s">
        <v>24</v>
      </c>
      <c r="Z654">
        <v>0</v>
      </c>
      <c r="AA654" t="s">
        <v>24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31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31</v>
      </c>
      <c r="B655">
        <v>1</v>
      </c>
      <c r="C655">
        <v>3</v>
      </c>
      <c r="D655">
        <v>0</v>
      </c>
      <c r="E655" t="s">
        <v>24</v>
      </c>
      <c r="F655" t="s">
        <v>24</v>
      </c>
      <c r="G655">
        <v>575</v>
      </c>
      <c r="H655">
        <v>0</v>
      </c>
      <c r="I655">
        <v>0</v>
      </c>
      <c r="J655">
        <v>0</v>
      </c>
      <c r="K655">
        <v>0</v>
      </c>
      <c r="L655" t="s">
        <v>24</v>
      </c>
      <c r="M655" t="s">
        <v>24</v>
      </c>
      <c r="N655" t="s">
        <v>24</v>
      </c>
      <c r="O655" t="s">
        <v>24</v>
      </c>
      <c r="P655" t="s">
        <v>24</v>
      </c>
      <c r="Q655" t="s">
        <v>151</v>
      </c>
      <c r="R655" t="s">
        <v>24</v>
      </c>
      <c r="S655">
        <v>0</v>
      </c>
      <c r="T655" t="s">
        <v>133</v>
      </c>
      <c r="U655" t="s">
        <v>133</v>
      </c>
      <c r="V655" t="s">
        <v>133</v>
      </c>
      <c r="W655" t="s">
        <v>24</v>
      </c>
      <c r="X655" t="s">
        <v>24</v>
      </c>
      <c r="Y655" t="s">
        <v>24</v>
      </c>
      <c r="Z655">
        <v>1</v>
      </c>
      <c r="AA655" t="s">
        <v>24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31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31</v>
      </c>
      <c r="B656">
        <v>1</v>
      </c>
      <c r="C656">
        <v>4</v>
      </c>
      <c r="D656">
        <v>0</v>
      </c>
      <c r="E656" t="s">
        <v>24</v>
      </c>
      <c r="F656" t="s">
        <v>24</v>
      </c>
      <c r="G656">
        <v>773</v>
      </c>
      <c r="H656">
        <v>0</v>
      </c>
      <c r="I656">
        <v>0</v>
      </c>
      <c r="J656">
        <v>0</v>
      </c>
      <c r="K656">
        <v>0</v>
      </c>
      <c r="L656" t="s">
        <v>24</v>
      </c>
      <c r="M656" t="s">
        <v>24</v>
      </c>
      <c r="N656" t="s">
        <v>24</v>
      </c>
      <c r="O656" t="s">
        <v>24</v>
      </c>
      <c r="P656" t="s">
        <v>24</v>
      </c>
      <c r="Q656" t="s">
        <v>1268</v>
      </c>
      <c r="R656" t="s">
        <v>24</v>
      </c>
      <c r="S656">
        <v>0</v>
      </c>
      <c r="T656" t="s">
        <v>133</v>
      </c>
      <c r="U656" t="s">
        <v>133</v>
      </c>
      <c r="V656" t="s">
        <v>133</v>
      </c>
      <c r="W656" t="s">
        <v>24</v>
      </c>
      <c r="X656" t="s">
        <v>24</v>
      </c>
      <c r="Y656" t="s">
        <v>24</v>
      </c>
      <c r="Z656">
        <v>1</v>
      </c>
      <c r="AA656" t="s">
        <v>24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31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31</v>
      </c>
      <c r="B657">
        <v>1</v>
      </c>
      <c r="C657">
        <v>5</v>
      </c>
      <c r="D657">
        <v>0</v>
      </c>
      <c r="E657" t="s">
        <v>24</v>
      </c>
      <c r="F657" t="s">
        <v>24</v>
      </c>
      <c r="G657">
        <v>789</v>
      </c>
      <c r="H657">
        <v>0</v>
      </c>
      <c r="I657">
        <v>0</v>
      </c>
      <c r="J657">
        <v>0</v>
      </c>
      <c r="K657">
        <v>0</v>
      </c>
      <c r="L657" t="s">
        <v>24</v>
      </c>
      <c r="M657" t="s">
        <v>24</v>
      </c>
      <c r="N657" t="s">
        <v>24</v>
      </c>
      <c r="O657" t="s">
        <v>24</v>
      </c>
      <c r="P657" t="s">
        <v>24</v>
      </c>
      <c r="Q657" t="s">
        <v>1269</v>
      </c>
      <c r="R657" t="s">
        <v>24</v>
      </c>
      <c r="S657">
        <v>0</v>
      </c>
      <c r="T657" t="s">
        <v>133</v>
      </c>
      <c r="U657" t="s">
        <v>133</v>
      </c>
      <c r="V657" t="s">
        <v>133</v>
      </c>
      <c r="W657" t="s">
        <v>24</v>
      </c>
      <c r="X657" t="s">
        <v>24</v>
      </c>
      <c r="Y657" t="s">
        <v>24</v>
      </c>
      <c r="Z657">
        <v>1</v>
      </c>
      <c r="AA657" t="s">
        <v>24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31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31</v>
      </c>
      <c r="B658">
        <v>1</v>
      </c>
      <c r="C658">
        <v>6</v>
      </c>
      <c r="D658">
        <v>0</v>
      </c>
      <c r="E658" t="s">
        <v>24</v>
      </c>
      <c r="F658" t="s">
        <v>24</v>
      </c>
      <c r="G658">
        <v>705</v>
      </c>
      <c r="H658">
        <v>0</v>
      </c>
      <c r="I658">
        <v>0</v>
      </c>
      <c r="J658">
        <v>0</v>
      </c>
      <c r="K658">
        <v>0</v>
      </c>
      <c r="L658" t="s">
        <v>24</v>
      </c>
      <c r="M658" t="s">
        <v>24</v>
      </c>
      <c r="N658" t="s">
        <v>24</v>
      </c>
      <c r="O658" t="s">
        <v>24</v>
      </c>
      <c r="P658" t="s">
        <v>24</v>
      </c>
      <c r="Q658" t="s">
        <v>161</v>
      </c>
      <c r="R658" t="s">
        <v>24</v>
      </c>
      <c r="S658">
        <v>0</v>
      </c>
      <c r="T658" t="s">
        <v>133</v>
      </c>
      <c r="U658" t="s">
        <v>133</v>
      </c>
      <c r="V658" t="s">
        <v>133</v>
      </c>
      <c r="W658" t="s">
        <v>24</v>
      </c>
      <c r="X658" t="s">
        <v>24</v>
      </c>
      <c r="Y658" t="s">
        <v>24</v>
      </c>
      <c r="Z658">
        <v>1</v>
      </c>
      <c r="AA658" t="s">
        <v>24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31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31</v>
      </c>
      <c r="B659">
        <v>1</v>
      </c>
      <c r="C659">
        <v>7</v>
      </c>
      <c r="D659">
        <v>0</v>
      </c>
      <c r="E659" t="s">
        <v>24</v>
      </c>
      <c r="F659" t="s">
        <v>24</v>
      </c>
      <c r="G659">
        <v>0</v>
      </c>
      <c r="H659">
        <v>0</v>
      </c>
      <c r="I659">
        <v>0</v>
      </c>
      <c r="J659">
        <v>0</v>
      </c>
      <c r="K659">
        <v>0</v>
      </c>
      <c r="L659" t="s">
        <v>24</v>
      </c>
      <c r="M659" t="s">
        <v>24</v>
      </c>
      <c r="N659" t="s">
        <v>24</v>
      </c>
      <c r="O659" t="s">
        <v>24</v>
      </c>
      <c r="P659" t="s">
        <v>24</v>
      </c>
      <c r="Q659" t="s">
        <v>24</v>
      </c>
      <c r="R659" t="s">
        <v>24</v>
      </c>
      <c r="S659">
        <v>0</v>
      </c>
      <c r="T659" t="s">
        <v>133</v>
      </c>
      <c r="U659" t="s">
        <v>133</v>
      </c>
      <c r="V659" t="s">
        <v>133</v>
      </c>
      <c r="W659" t="s">
        <v>24</v>
      </c>
      <c r="X659" t="s">
        <v>24</v>
      </c>
      <c r="Y659" t="s">
        <v>24</v>
      </c>
      <c r="Z659">
        <v>0</v>
      </c>
      <c r="AA659" t="s">
        <v>24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31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31</v>
      </c>
      <c r="B660">
        <v>2</v>
      </c>
      <c r="C660">
        <v>1</v>
      </c>
      <c r="D660">
        <v>0</v>
      </c>
      <c r="E660" t="s">
        <v>24</v>
      </c>
      <c r="F660" t="s">
        <v>24</v>
      </c>
      <c r="G660">
        <v>0</v>
      </c>
      <c r="H660">
        <v>0</v>
      </c>
      <c r="I660">
        <v>0</v>
      </c>
      <c r="J660">
        <v>0</v>
      </c>
      <c r="K660">
        <v>0</v>
      </c>
      <c r="L660" t="s">
        <v>24</v>
      </c>
      <c r="M660" t="s">
        <v>24</v>
      </c>
      <c r="N660" t="s">
        <v>24</v>
      </c>
      <c r="O660" t="s">
        <v>24</v>
      </c>
      <c r="P660" t="s">
        <v>24</v>
      </c>
      <c r="Q660" t="s">
        <v>24</v>
      </c>
      <c r="R660" t="s">
        <v>24</v>
      </c>
      <c r="S660">
        <v>0</v>
      </c>
      <c r="T660" t="s">
        <v>133</v>
      </c>
      <c r="U660" t="s">
        <v>133</v>
      </c>
      <c r="V660" t="s">
        <v>133</v>
      </c>
      <c r="W660" t="s">
        <v>24</v>
      </c>
      <c r="X660" t="s">
        <v>24</v>
      </c>
      <c r="Y660" t="s">
        <v>24</v>
      </c>
      <c r="Z660">
        <v>0</v>
      </c>
      <c r="AA660" t="s">
        <v>24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31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31</v>
      </c>
      <c r="B661">
        <v>2</v>
      </c>
      <c r="C661">
        <v>2</v>
      </c>
      <c r="D661">
        <v>0</v>
      </c>
      <c r="E661" t="s">
        <v>24</v>
      </c>
      <c r="F661" t="s">
        <v>24</v>
      </c>
      <c r="G661">
        <v>0</v>
      </c>
      <c r="H661">
        <v>0</v>
      </c>
      <c r="I661">
        <v>0</v>
      </c>
      <c r="J661">
        <v>0</v>
      </c>
      <c r="K661">
        <v>0</v>
      </c>
      <c r="L661" t="s">
        <v>24</v>
      </c>
      <c r="M661" t="s">
        <v>24</v>
      </c>
      <c r="N661" t="s">
        <v>24</v>
      </c>
      <c r="O661" t="s">
        <v>24</v>
      </c>
      <c r="P661" t="s">
        <v>24</v>
      </c>
      <c r="Q661" t="s">
        <v>24</v>
      </c>
      <c r="R661" t="s">
        <v>24</v>
      </c>
      <c r="S661">
        <v>0</v>
      </c>
      <c r="T661" t="s">
        <v>133</v>
      </c>
      <c r="U661" t="s">
        <v>133</v>
      </c>
      <c r="V661" t="s">
        <v>133</v>
      </c>
      <c r="W661" t="s">
        <v>24</v>
      </c>
      <c r="X661" t="s">
        <v>24</v>
      </c>
      <c r="Y661" t="s">
        <v>24</v>
      </c>
      <c r="Z661">
        <v>0</v>
      </c>
      <c r="AA661" t="s">
        <v>24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31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31</v>
      </c>
      <c r="B662">
        <v>2</v>
      </c>
      <c r="C662">
        <v>3</v>
      </c>
      <c r="D662">
        <v>0</v>
      </c>
      <c r="E662" t="s">
        <v>24</v>
      </c>
      <c r="F662" t="s">
        <v>24</v>
      </c>
      <c r="G662">
        <v>1414</v>
      </c>
      <c r="H662">
        <v>0</v>
      </c>
      <c r="I662">
        <v>0</v>
      </c>
      <c r="J662">
        <v>0</v>
      </c>
      <c r="K662">
        <v>0</v>
      </c>
      <c r="L662" t="s">
        <v>24</v>
      </c>
      <c r="M662" t="s">
        <v>24</v>
      </c>
      <c r="N662" t="s">
        <v>24</v>
      </c>
      <c r="O662" t="s">
        <v>24</v>
      </c>
      <c r="P662" t="s">
        <v>24</v>
      </c>
      <c r="Q662" t="s">
        <v>160</v>
      </c>
      <c r="R662" t="s">
        <v>24</v>
      </c>
      <c r="S662">
        <v>0</v>
      </c>
      <c r="T662" t="s">
        <v>133</v>
      </c>
      <c r="U662" t="s">
        <v>133</v>
      </c>
      <c r="V662" t="s">
        <v>133</v>
      </c>
      <c r="W662" t="s">
        <v>24</v>
      </c>
      <c r="X662" t="s">
        <v>24</v>
      </c>
      <c r="Y662" t="s">
        <v>24</v>
      </c>
      <c r="Z662">
        <v>1</v>
      </c>
      <c r="AA662" t="s">
        <v>24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31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31</v>
      </c>
      <c r="B663">
        <v>2</v>
      </c>
      <c r="C663">
        <v>4</v>
      </c>
      <c r="D663">
        <v>0</v>
      </c>
      <c r="E663" t="s">
        <v>24</v>
      </c>
      <c r="F663" t="s">
        <v>24</v>
      </c>
      <c r="G663">
        <v>1437</v>
      </c>
      <c r="H663">
        <v>0</v>
      </c>
      <c r="I663">
        <v>0</v>
      </c>
      <c r="J663">
        <v>0</v>
      </c>
      <c r="K663">
        <v>0</v>
      </c>
      <c r="L663" t="s">
        <v>24</v>
      </c>
      <c r="M663" t="s">
        <v>24</v>
      </c>
      <c r="N663" t="s">
        <v>24</v>
      </c>
      <c r="O663" t="s">
        <v>24</v>
      </c>
      <c r="P663" t="s">
        <v>24</v>
      </c>
      <c r="Q663" t="s">
        <v>190</v>
      </c>
      <c r="R663" t="s">
        <v>24</v>
      </c>
      <c r="S663">
        <v>0</v>
      </c>
      <c r="T663" t="s">
        <v>133</v>
      </c>
      <c r="U663" t="s">
        <v>133</v>
      </c>
      <c r="V663" t="s">
        <v>133</v>
      </c>
      <c r="W663" t="s">
        <v>24</v>
      </c>
      <c r="X663" t="s">
        <v>24</v>
      </c>
      <c r="Y663" t="s">
        <v>24</v>
      </c>
      <c r="Z663">
        <v>1</v>
      </c>
      <c r="AA663" t="s">
        <v>24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31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31</v>
      </c>
      <c r="B664">
        <v>2</v>
      </c>
      <c r="C664">
        <v>5</v>
      </c>
      <c r="D664">
        <v>0</v>
      </c>
      <c r="E664" t="s">
        <v>24</v>
      </c>
      <c r="F664" t="s">
        <v>24</v>
      </c>
      <c r="G664">
        <v>845</v>
      </c>
      <c r="H664">
        <v>0</v>
      </c>
      <c r="I664">
        <v>0</v>
      </c>
      <c r="J664">
        <v>0</v>
      </c>
      <c r="K664">
        <v>0</v>
      </c>
      <c r="L664" t="s">
        <v>24</v>
      </c>
      <c r="M664" t="s">
        <v>24</v>
      </c>
      <c r="N664" t="s">
        <v>24</v>
      </c>
      <c r="O664" t="s">
        <v>24</v>
      </c>
      <c r="P664" t="s">
        <v>24</v>
      </c>
      <c r="Q664" t="s">
        <v>1270</v>
      </c>
      <c r="R664" t="s">
        <v>24</v>
      </c>
      <c r="S664">
        <v>0</v>
      </c>
      <c r="T664" t="s">
        <v>133</v>
      </c>
      <c r="U664" t="s">
        <v>133</v>
      </c>
      <c r="V664" t="s">
        <v>133</v>
      </c>
      <c r="W664" t="s">
        <v>24</v>
      </c>
      <c r="X664" t="s">
        <v>24</v>
      </c>
      <c r="Y664" t="s">
        <v>24</v>
      </c>
      <c r="Z664">
        <v>1</v>
      </c>
      <c r="AA664" t="s">
        <v>24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31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31</v>
      </c>
      <c r="B665">
        <v>2</v>
      </c>
      <c r="C665">
        <v>6</v>
      </c>
      <c r="D665">
        <v>0</v>
      </c>
      <c r="E665" t="s">
        <v>24</v>
      </c>
      <c r="F665" t="s">
        <v>24</v>
      </c>
      <c r="G665">
        <v>215</v>
      </c>
      <c r="H665">
        <v>0</v>
      </c>
      <c r="I665">
        <v>0</v>
      </c>
      <c r="J665">
        <v>0</v>
      </c>
      <c r="K665">
        <v>0</v>
      </c>
      <c r="L665" t="s">
        <v>24</v>
      </c>
      <c r="M665" t="s">
        <v>24</v>
      </c>
      <c r="N665" t="s">
        <v>24</v>
      </c>
      <c r="O665" t="s">
        <v>24</v>
      </c>
      <c r="P665" t="s">
        <v>24</v>
      </c>
      <c r="Q665" t="s">
        <v>155</v>
      </c>
      <c r="R665" t="s">
        <v>24</v>
      </c>
      <c r="S665">
        <v>0</v>
      </c>
      <c r="T665" t="s">
        <v>133</v>
      </c>
      <c r="U665" t="s">
        <v>133</v>
      </c>
      <c r="V665" t="s">
        <v>133</v>
      </c>
      <c r="W665" t="s">
        <v>24</v>
      </c>
      <c r="X665" t="s">
        <v>24</v>
      </c>
      <c r="Y665" t="s">
        <v>24</v>
      </c>
      <c r="Z665">
        <v>1</v>
      </c>
      <c r="AA665" t="s">
        <v>24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31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31</v>
      </c>
      <c r="B666">
        <v>2</v>
      </c>
      <c r="C666">
        <v>7</v>
      </c>
      <c r="D666">
        <v>0</v>
      </c>
      <c r="E666" t="s">
        <v>24</v>
      </c>
      <c r="F666" t="s">
        <v>24</v>
      </c>
      <c r="G666">
        <v>0</v>
      </c>
      <c r="H666">
        <v>0</v>
      </c>
      <c r="I666">
        <v>0</v>
      </c>
      <c r="J666">
        <v>0</v>
      </c>
      <c r="K666">
        <v>0</v>
      </c>
      <c r="L666" t="s">
        <v>24</v>
      </c>
      <c r="M666" t="s">
        <v>24</v>
      </c>
      <c r="N666" t="s">
        <v>24</v>
      </c>
      <c r="O666" t="s">
        <v>24</v>
      </c>
      <c r="P666" t="s">
        <v>24</v>
      </c>
      <c r="Q666" t="s">
        <v>24</v>
      </c>
      <c r="R666" t="s">
        <v>24</v>
      </c>
      <c r="S666">
        <v>0</v>
      </c>
      <c r="T666" t="s">
        <v>133</v>
      </c>
      <c r="U666" t="s">
        <v>133</v>
      </c>
      <c r="V666" t="s">
        <v>133</v>
      </c>
      <c r="W666" t="s">
        <v>24</v>
      </c>
      <c r="X666" t="s">
        <v>24</v>
      </c>
      <c r="Y666" t="s">
        <v>24</v>
      </c>
      <c r="Z666">
        <v>0</v>
      </c>
      <c r="AA666" t="s">
        <v>24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31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32</v>
      </c>
      <c r="B667">
        <v>1</v>
      </c>
      <c r="C667">
        <v>1</v>
      </c>
      <c r="D667">
        <v>0</v>
      </c>
      <c r="E667" t="s">
        <v>24</v>
      </c>
      <c r="F667" t="s">
        <v>24</v>
      </c>
      <c r="G667">
        <v>0</v>
      </c>
      <c r="H667">
        <v>0</v>
      </c>
      <c r="I667">
        <v>0</v>
      </c>
      <c r="J667">
        <v>0</v>
      </c>
      <c r="K667">
        <v>0</v>
      </c>
      <c r="L667" t="s">
        <v>24</v>
      </c>
      <c r="M667" t="s">
        <v>24</v>
      </c>
      <c r="N667" t="s">
        <v>24</v>
      </c>
      <c r="O667" t="s">
        <v>24</v>
      </c>
      <c r="P667" t="s">
        <v>24</v>
      </c>
      <c r="Q667" t="s">
        <v>24</v>
      </c>
      <c r="R667" t="s">
        <v>24</v>
      </c>
      <c r="S667">
        <v>0</v>
      </c>
      <c r="T667" t="s">
        <v>133</v>
      </c>
      <c r="U667" t="s">
        <v>133</v>
      </c>
      <c r="V667" t="s">
        <v>133</v>
      </c>
      <c r="W667" t="s">
        <v>24</v>
      </c>
      <c r="X667" t="s">
        <v>24</v>
      </c>
      <c r="Y667" t="s">
        <v>24</v>
      </c>
      <c r="Z667">
        <v>0</v>
      </c>
      <c r="AA667" t="s">
        <v>24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32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32</v>
      </c>
      <c r="B668">
        <v>1</v>
      </c>
      <c r="C668">
        <v>2</v>
      </c>
      <c r="D668">
        <v>0</v>
      </c>
      <c r="E668" t="s">
        <v>24</v>
      </c>
      <c r="F668" t="s">
        <v>24</v>
      </c>
      <c r="G668">
        <v>0</v>
      </c>
      <c r="H668">
        <v>0</v>
      </c>
      <c r="I668">
        <v>0</v>
      </c>
      <c r="J668">
        <v>0</v>
      </c>
      <c r="K668">
        <v>0</v>
      </c>
      <c r="L668" t="s">
        <v>24</v>
      </c>
      <c r="M668" t="s">
        <v>24</v>
      </c>
      <c r="N668" t="s">
        <v>24</v>
      </c>
      <c r="O668" t="s">
        <v>24</v>
      </c>
      <c r="P668" t="s">
        <v>24</v>
      </c>
      <c r="Q668" t="s">
        <v>24</v>
      </c>
      <c r="R668" t="s">
        <v>24</v>
      </c>
      <c r="S668">
        <v>0</v>
      </c>
      <c r="T668" t="s">
        <v>133</v>
      </c>
      <c r="U668" t="s">
        <v>133</v>
      </c>
      <c r="V668" t="s">
        <v>133</v>
      </c>
      <c r="W668" t="s">
        <v>24</v>
      </c>
      <c r="X668" t="s">
        <v>24</v>
      </c>
      <c r="Y668" t="s">
        <v>24</v>
      </c>
      <c r="Z668">
        <v>0</v>
      </c>
      <c r="AA668" t="s">
        <v>24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32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32</v>
      </c>
      <c r="B669">
        <v>1</v>
      </c>
      <c r="C669">
        <v>3</v>
      </c>
      <c r="D669">
        <v>0</v>
      </c>
      <c r="E669" t="s">
        <v>24</v>
      </c>
      <c r="F669" t="s">
        <v>24</v>
      </c>
      <c r="G669">
        <v>737</v>
      </c>
      <c r="H669">
        <v>0</v>
      </c>
      <c r="I669">
        <v>0</v>
      </c>
      <c r="J669">
        <v>0</v>
      </c>
      <c r="K669">
        <v>0</v>
      </c>
      <c r="L669" t="s">
        <v>24</v>
      </c>
      <c r="M669" t="s">
        <v>24</v>
      </c>
      <c r="N669" t="s">
        <v>24</v>
      </c>
      <c r="O669" t="s">
        <v>24</v>
      </c>
      <c r="P669" t="s">
        <v>24</v>
      </c>
      <c r="Q669" t="s">
        <v>1271</v>
      </c>
      <c r="R669" t="s">
        <v>24</v>
      </c>
      <c r="S669">
        <v>0</v>
      </c>
      <c r="T669" t="s">
        <v>133</v>
      </c>
      <c r="U669" t="s">
        <v>133</v>
      </c>
      <c r="V669" t="s">
        <v>133</v>
      </c>
      <c r="W669" t="s">
        <v>24</v>
      </c>
      <c r="X669" t="s">
        <v>24</v>
      </c>
      <c r="Y669" t="s">
        <v>24</v>
      </c>
      <c r="Z669">
        <v>1</v>
      </c>
      <c r="AA669" t="s">
        <v>24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32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32</v>
      </c>
      <c r="B670">
        <v>1</v>
      </c>
      <c r="C670">
        <v>4</v>
      </c>
      <c r="D670">
        <v>0</v>
      </c>
      <c r="E670" t="s">
        <v>24</v>
      </c>
      <c r="F670" t="s">
        <v>24</v>
      </c>
      <c r="G670">
        <v>1309</v>
      </c>
      <c r="H670">
        <v>0</v>
      </c>
      <c r="I670">
        <v>0</v>
      </c>
      <c r="J670">
        <v>0</v>
      </c>
      <c r="K670">
        <v>0</v>
      </c>
      <c r="L670" t="s">
        <v>24</v>
      </c>
      <c r="M670" t="s">
        <v>24</v>
      </c>
      <c r="N670" t="s">
        <v>24</v>
      </c>
      <c r="O670" t="s">
        <v>24</v>
      </c>
      <c r="P670" t="s">
        <v>24</v>
      </c>
      <c r="Q670" t="s">
        <v>1272</v>
      </c>
      <c r="R670" t="s">
        <v>24</v>
      </c>
      <c r="S670">
        <v>0</v>
      </c>
      <c r="T670" t="s">
        <v>133</v>
      </c>
      <c r="U670" t="s">
        <v>133</v>
      </c>
      <c r="V670" t="s">
        <v>133</v>
      </c>
      <c r="W670" t="s">
        <v>24</v>
      </c>
      <c r="X670" t="s">
        <v>24</v>
      </c>
      <c r="Y670" t="s">
        <v>24</v>
      </c>
      <c r="Z670">
        <v>1</v>
      </c>
      <c r="AA670" t="s">
        <v>24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32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32</v>
      </c>
      <c r="B671">
        <v>1</v>
      </c>
      <c r="C671">
        <v>5</v>
      </c>
      <c r="D671">
        <v>0</v>
      </c>
      <c r="E671" t="s">
        <v>24</v>
      </c>
      <c r="F671" t="s">
        <v>24</v>
      </c>
      <c r="G671">
        <v>198</v>
      </c>
      <c r="H671">
        <v>0</v>
      </c>
      <c r="I671">
        <v>0</v>
      </c>
      <c r="J671">
        <v>0</v>
      </c>
      <c r="K671">
        <v>0</v>
      </c>
      <c r="L671" t="s">
        <v>24</v>
      </c>
      <c r="M671" t="s">
        <v>24</v>
      </c>
      <c r="N671" t="s">
        <v>24</v>
      </c>
      <c r="O671" t="s">
        <v>24</v>
      </c>
      <c r="P671" t="s">
        <v>24</v>
      </c>
      <c r="Q671" t="s">
        <v>161</v>
      </c>
      <c r="R671" t="s">
        <v>24</v>
      </c>
      <c r="S671">
        <v>0</v>
      </c>
      <c r="T671" t="s">
        <v>133</v>
      </c>
      <c r="U671" t="s">
        <v>133</v>
      </c>
      <c r="V671" t="s">
        <v>133</v>
      </c>
      <c r="W671" t="s">
        <v>24</v>
      </c>
      <c r="X671" t="s">
        <v>24</v>
      </c>
      <c r="Y671" t="s">
        <v>24</v>
      </c>
      <c r="Z671">
        <v>1</v>
      </c>
      <c r="AA671" t="s">
        <v>24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32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32</v>
      </c>
      <c r="B672">
        <v>1</v>
      </c>
      <c r="C672">
        <v>6</v>
      </c>
      <c r="D672">
        <v>0</v>
      </c>
      <c r="E672" t="s">
        <v>24</v>
      </c>
      <c r="F672" t="s">
        <v>24</v>
      </c>
      <c r="G672">
        <v>645</v>
      </c>
      <c r="H672">
        <v>0</v>
      </c>
      <c r="I672">
        <v>0</v>
      </c>
      <c r="J672">
        <v>0</v>
      </c>
      <c r="K672">
        <v>0</v>
      </c>
      <c r="L672" t="s">
        <v>24</v>
      </c>
      <c r="M672" t="s">
        <v>24</v>
      </c>
      <c r="N672" t="s">
        <v>24</v>
      </c>
      <c r="O672" t="s">
        <v>24</v>
      </c>
      <c r="P672" t="s">
        <v>24</v>
      </c>
      <c r="Q672" t="s">
        <v>1267</v>
      </c>
      <c r="R672" t="s">
        <v>24</v>
      </c>
      <c r="S672">
        <v>0</v>
      </c>
      <c r="T672" t="s">
        <v>133</v>
      </c>
      <c r="U672" t="s">
        <v>133</v>
      </c>
      <c r="V672" t="s">
        <v>133</v>
      </c>
      <c r="W672" t="s">
        <v>24</v>
      </c>
      <c r="X672" t="s">
        <v>24</v>
      </c>
      <c r="Y672" t="s">
        <v>24</v>
      </c>
      <c r="Z672">
        <v>1</v>
      </c>
      <c r="AA672" t="s">
        <v>24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32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32</v>
      </c>
      <c r="B673">
        <v>1</v>
      </c>
      <c r="C673">
        <v>7</v>
      </c>
      <c r="D673">
        <v>0</v>
      </c>
      <c r="E673" t="s">
        <v>24</v>
      </c>
      <c r="F673" t="s">
        <v>24</v>
      </c>
      <c r="G673">
        <v>0</v>
      </c>
      <c r="H673">
        <v>0</v>
      </c>
      <c r="I673">
        <v>0</v>
      </c>
      <c r="J673">
        <v>0</v>
      </c>
      <c r="K673">
        <v>0</v>
      </c>
      <c r="L673" t="s">
        <v>24</v>
      </c>
      <c r="M673" t="s">
        <v>24</v>
      </c>
      <c r="N673" t="s">
        <v>24</v>
      </c>
      <c r="O673" t="s">
        <v>24</v>
      </c>
      <c r="P673" t="s">
        <v>24</v>
      </c>
      <c r="Q673" t="s">
        <v>24</v>
      </c>
      <c r="R673" t="s">
        <v>24</v>
      </c>
      <c r="S673">
        <v>0</v>
      </c>
      <c r="T673" t="s">
        <v>133</v>
      </c>
      <c r="U673" t="s">
        <v>133</v>
      </c>
      <c r="V673" t="s">
        <v>133</v>
      </c>
      <c r="W673" t="s">
        <v>24</v>
      </c>
      <c r="X673" t="s">
        <v>24</v>
      </c>
      <c r="Y673" t="s">
        <v>24</v>
      </c>
      <c r="Z673">
        <v>0</v>
      </c>
      <c r="AA673" t="s">
        <v>24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32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32</v>
      </c>
      <c r="B674">
        <v>2</v>
      </c>
      <c r="C674">
        <v>1</v>
      </c>
      <c r="D674">
        <v>0</v>
      </c>
      <c r="E674" t="s">
        <v>24</v>
      </c>
      <c r="F674" t="s">
        <v>24</v>
      </c>
      <c r="G674">
        <v>0</v>
      </c>
      <c r="H674">
        <v>0</v>
      </c>
      <c r="I674">
        <v>0</v>
      </c>
      <c r="J674">
        <v>0</v>
      </c>
      <c r="K674">
        <v>0</v>
      </c>
      <c r="L674" t="s">
        <v>24</v>
      </c>
      <c r="M674" t="s">
        <v>24</v>
      </c>
      <c r="N674" t="s">
        <v>24</v>
      </c>
      <c r="O674" t="s">
        <v>24</v>
      </c>
      <c r="P674" t="s">
        <v>24</v>
      </c>
      <c r="Q674" t="s">
        <v>24</v>
      </c>
      <c r="R674" t="s">
        <v>24</v>
      </c>
      <c r="S674">
        <v>0</v>
      </c>
      <c r="T674" t="s">
        <v>133</v>
      </c>
      <c r="U674" t="s">
        <v>133</v>
      </c>
      <c r="V674" t="s">
        <v>133</v>
      </c>
      <c r="W674" t="s">
        <v>24</v>
      </c>
      <c r="X674" t="s">
        <v>24</v>
      </c>
      <c r="Y674" t="s">
        <v>24</v>
      </c>
      <c r="Z674">
        <v>0</v>
      </c>
      <c r="AA674" t="s">
        <v>24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32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32</v>
      </c>
      <c r="B675">
        <v>2</v>
      </c>
      <c r="C675">
        <v>2</v>
      </c>
      <c r="D675">
        <v>0</v>
      </c>
      <c r="E675" t="s">
        <v>24</v>
      </c>
      <c r="F675" t="s">
        <v>24</v>
      </c>
      <c r="G675">
        <v>713</v>
      </c>
      <c r="H675">
        <v>0</v>
      </c>
      <c r="I675">
        <v>0</v>
      </c>
      <c r="J675">
        <v>0</v>
      </c>
      <c r="K675">
        <v>0</v>
      </c>
      <c r="L675" t="s">
        <v>24</v>
      </c>
      <c r="M675" t="s">
        <v>24</v>
      </c>
      <c r="N675" t="s">
        <v>24</v>
      </c>
      <c r="O675" t="s">
        <v>24</v>
      </c>
      <c r="P675" t="s">
        <v>24</v>
      </c>
      <c r="Q675" t="s">
        <v>148</v>
      </c>
      <c r="R675" t="s">
        <v>24</v>
      </c>
      <c r="S675">
        <v>0</v>
      </c>
      <c r="T675" t="s">
        <v>133</v>
      </c>
      <c r="U675" t="s">
        <v>133</v>
      </c>
      <c r="V675" t="s">
        <v>133</v>
      </c>
      <c r="W675" t="s">
        <v>24</v>
      </c>
      <c r="X675" t="s">
        <v>24</v>
      </c>
      <c r="Y675" t="s">
        <v>24</v>
      </c>
      <c r="Z675">
        <v>1</v>
      </c>
      <c r="AA675" t="s">
        <v>24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32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32</v>
      </c>
      <c r="B676">
        <v>2</v>
      </c>
      <c r="C676">
        <v>3</v>
      </c>
      <c r="D676">
        <v>0</v>
      </c>
      <c r="E676" t="s">
        <v>24</v>
      </c>
      <c r="F676" t="s">
        <v>24</v>
      </c>
      <c r="G676">
        <v>708</v>
      </c>
      <c r="H676">
        <v>0</v>
      </c>
      <c r="I676">
        <v>0</v>
      </c>
      <c r="J676">
        <v>0</v>
      </c>
      <c r="K676">
        <v>0</v>
      </c>
      <c r="L676" t="s">
        <v>24</v>
      </c>
      <c r="M676" t="s">
        <v>24</v>
      </c>
      <c r="N676" t="s">
        <v>24</v>
      </c>
      <c r="O676" t="s">
        <v>24</v>
      </c>
      <c r="P676" t="s">
        <v>24</v>
      </c>
      <c r="Q676" t="s">
        <v>1273</v>
      </c>
      <c r="R676" t="s">
        <v>24</v>
      </c>
      <c r="S676">
        <v>0</v>
      </c>
      <c r="T676" t="s">
        <v>133</v>
      </c>
      <c r="U676" t="s">
        <v>133</v>
      </c>
      <c r="V676" t="s">
        <v>133</v>
      </c>
      <c r="W676" t="s">
        <v>24</v>
      </c>
      <c r="X676" t="s">
        <v>24</v>
      </c>
      <c r="Y676" t="s">
        <v>24</v>
      </c>
      <c r="Z676">
        <v>1</v>
      </c>
      <c r="AA676" t="s">
        <v>24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32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32</v>
      </c>
      <c r="B677">
        <v>2</v>
      </c>
      <c r="C677">
        <v>4</v>
      </c>
      <c r="D677">
        <v>0</v>
      </c>
      <c r="E677" t="s">
        <v>24</v>
      </c>
      <c r="F677" t="s">
        <v>24</v>
      </c>
      <c r="G677">
        <v>181</v>
      </c>
      <c r="H677">
        <v>0</v>
      </c>
      <c r="I677">
        <v>0</v>
      </c>
      <c r="J677">
        <v>0</v>
      </c>
      <c r="K677">
        <v>0</v>
      </c>
      <c r="L677" t="s">
        <v>24</v>
      </c>
      <c r="M677" t="s">
        <v>24</v>
      </c>
      <c r="N677" t="s">
        <v>24</v>
      </c>
      <c r="O677" t="s">
        <v>24</v>
      </c>
      <c r="P677" t="s">
        <v>24</v>
      </c>
      <c r="Q677" t="s">
        <v>127</v>
      </c>
      <c r="R677" t="s">
        <v>24</v>
      </c>
      <c r="S677">
        <v>0</v>
      </c>
      <c r="T677" t="s">
        <v>133</v>
      </c>
      <c r="U677" t="s">
        <v>133</v>
      </c>
      <c r="V677" t="s">
        <v>133</v>
      </c>
      <c r="W677" t="s">
        <v>24</v>
      </c>
      <c r="X677" t="s">
        <v>24</v>
      </c>
      <c r="Y677" t="s">
        <v>24</v>
      </c>
      <c r="Z677">
        <v>1</v>
      </c>
      <c r="AA677" t="s">
        <v>24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32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32</v>
      </c>
      <c r="B678">
        <v>2</v>
      </c>
      <c r="C678">
        <v>5</v>
      </c>
      <c r="D678">
        <v>0</v>
      </c>
      <c r="E678" t="s">
        <v>24</v>
      </c>
      <c r="F678" t="s">
        <v>24</v>
      </c>
      <c r="G678">
        <v>1428</v>
      </c>
      <c r="H678">
        <v>0</v>
      </c>
      <c r="I678">
        <v>0</v>
      </c>
      <c r="J678">
        <v>0</v>
      </c>
      <c r="K678">
        <v>0</v>
      </c>
      <c r="L678" t="s">
        <v>24</v>
      </c>
      <c r="M678" t="s">
        <v>24</v>
      </c>
      <c r="N678" t="s">
        <v>24</v>
      </c>
      <c r="O678" t="s">
        <v>24</v>
      </c>
      <c r="P678" t="s">
        <v>24</v>
      </c>
      <c r="Q678" t="s">
        <v>153</v>
      </c>
      <c r="R678" t="s">
        <v>24</v>
      </c>
      <c r="S678">
        <v>0</v>
      </c>
      <c r="T678" t="s">
        <v>133</v>
      </c>
      <c r="U678" t="s">
        <v>133</v>
      </c>
      <c r="V678" t="s">
        <v>133</v>
      </c>
      <c r="W678" t="s">
        <v>24</v>
      </c>
      <c r="X678" t="s">
        <v>24</v>
      </c>
      <c r="Y678" t="s">
        <v>24</v>
      </c>
      <c r="Z678">
        <v>1</v>
      </c>
      <c r="AA678" t="s">
        <v>24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32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32</v>
      </c>
      <c r="B679">
        <v>2</v>
      </c>
      <c r="C679">
        <v>6</v>
      </c>
      <c r="D679">
        <v>0</v>
      </c>
      <c r="E679" t="s">
        <v>24</v>
      </c>
      <c r="F679" t="s">
        <v>24</v>
      </c>
      <c r="G679">
        <v>710</v>
      </c>
      <c r="H679">
        <v>0</v>
      </c>
      <c r="I679">
        <v>0</v>
      </c>
      <c r="J679">
        <v>0</v>
      </c>
      <c r="K679">
        <v>0</v>
      </c>
      <c r="L679" t="s">
        <v>24</v>
      </c>
      <c r="M679" t="s">
        <v>24</v>
      </c>
      <c r="N679" t="s">
        <v>24</v>
      </c>
      <c r="O679" t="s">
        <v>24</v>
      </c>
      <c r="P679" t="s">
        <v>24</v>
      </c>
      <c r="Q679" t="s">
        <v>148</v>
      </c>
      <c r="R679" t="s">
        <v>24</v>
      </c>
      <c r="S679">
        <v>0</v>
      </c>
      <c r="T679" t="s">
        <v>133</v>
      </c>
      <c r="U679" t="s">
        <v>133</v>
      </c>
      <c r="V679" t="s">
        <v>133</v>
      </c>
      <c r="W679" t="s">
        <v>24</v>
      </c>
      <c r="X679" t="s">
        <v>24</v>
      </c>
      <c r="Y679" t="s">
        <v>24</v>
      </c>
      <c r="Z679">
        <v>1</v>
      </c>
      <c r="AA679" t="s">
        <v>24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32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32</v>
      </c>
      <c r="B680">
        <v>2</v>
      </c>
      <c r="C680">
        <v>7</v>
      </c>
      <c r="D680">
        <v>0</v>
      </c>
      <c r="E680" t="s">
        <v>24</v>
      </c>
      <c r="F680" t="s">
        <v>24</v>
      </c>
      <c r="G680">
        <v>0</v>
      </c>
      <c r="H680">
        <v>0</v>
      </c>
      <c r="I680">
        <v>0</v>
      </c>
      <c r="J680">
        <v>0</v>
      </c>
      <c r="K680">
        <v>0</v>
      </c>
      <c r="L680" t="s">
        <v>24</v>
      </c>
      <c r="M680" t="s">
        <v>24</v>
      </c>
      <c r="N680" t="s">
        <v>24</v>
      </c>
      <c r="O680" t="s">
        <v>24</v>
      </c>
      <c r="P680" t="s">
        <v>24</v>
      </c>
      <c r="Q680" t="s">
        <v>24</v>
      </c>
      <c r="R680" t="s">
        <v>24</v>
      </c>
      <c r="S680">
        <v>0</v>
      </c>
      <c r="T680" t="s">
        <v>133</v>
      </c>
      <c r="U680" t="s">
        <v>133</v>
      </c>
      <c r="V680" t="s">
        <v>133</v>
      </c>
      <c r="W680" t="s">
        <v>24</v>
      </c>
      <c r="X680" t="s">
        <v>24</v>
      </c>
      <c r="Y680" t="s">
        <v>24</v>
      </c>
      <c r="Z680">
        <v>0</v>
      </c>
      <c r="AA680" t="s">
        <v>24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32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33</v>
      </c>
      <c r="B681">
        <v>1</v>
      </c>
      <c r="C681">
        <v>1</v>
      </c>
      <c r="D681">
        <v>0</v>
      </c>
      <c r="S681">
        <v>0</v>
      </c>
      <c r="Z681">
        <v>0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33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33</v>
      </c>
      <c r="B682">
        <v>1</v>
      </c>
      <c r="C682">
        <v>2</v>
      </c>
      <c r="D682">
        <v>0</v>
      </c>
      <c r="S682">
        <v>0</v>
      </c>
      <c r="Z682">
        <v>0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33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33</v>
      </c>
      <c r="B683">
        <v>1</v>
      </c>
      <c r="C683">
        <v>3</v>
      </c>
      <c r="D683">
        <v>0</v>
      </c>
      <c r="S683">
        <v>0</v>
      </c>
      <c r="Z683">
        <v>0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33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33</v>
      </c>
      <c r="B684">
        <v>1</v>
      </c>
      <c r="C684">
        <v>4</v>
      </c>
      <c r="D684">
        <v>0</v>
      </c>
      <c r="G684">
        <v>671</v>
      </c>
      <c r="Q684" t="s">
        <v>1274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33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33</v>
      </c>
      <c r="B685">
        <v>1</v>
      </c>
      <c r="C685">
        <v>5</v>
      </c>
      <c r="D685">
        <v>0</v>
      </c>
      <c r="G685">
        <v>1432</v>
      </c>
      <c r="Q685" t="s">
        <v>1275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33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33</v>
      </c>
      <c r="B686">
        <v>1</v>
      </c>
      <c r="C686">
        <v>6</v>
      </c>
      <c r="D686">
        <v>0</v>
      </c>
      <c r="S686">
        <v>0</v>
      </c>
      <c r="Z686">
        <v>0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33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33</v>
      </c>
      <c r="B687">
        <v>1</v>
      </c>
      <c r="C687">
        <v>7</v>
      </c>
      <c r="D687">
        <v>0</v>
      </c>
      <c r="S687">
        <v>0</v>
      </c>
      <c r="Z687">
        <v>0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33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34</v>
      </c>
      <c r="B688">
        <v>1</v>
      </c>
      <c r="C688">
        <v>1</v>
      </c>
      <c r="D688">
        <v>0</v>
      </c>
      <c r="E688" t="s">
        <v>24</v>
      </c>
      <c r="F688" t="s">
        <v>24</v>
      </c>
      <c r="G688">
        <v>0</v>
      </c>
      <c r="H688">
        <v>0</v>
      </c>
      <c r="I688">
        <v>0</v>
      </c>
      <c r="J688">
        <v>0</v>
      </c>
      <c r="K688">
        <v>0</v>
      </c>
      <c r="L688" t="s">
        <v>24</v>
      </c>
      <c r="M688" t="s">
        <v>24</v>
      </c>
      <c r="N688" t="s">
        <v>24</v>
      </c>
      <c r="O688" t="s">
        <v>24</v>
      </c>
      <c r="P688" t="s">
        <v>24</v>
      </c>
      <c r="Q688" t="s">
        <v>24</v>
      </c>
      <c r="R688" t="s">
        <v>24</v>
      </c>
      <c r="S688">
        <v>0</v>
      </c>
      <c r="T688" t="s">
        <v>133</v>
      </c>
      <c r="U688" t="s">
        <v>133</v>
      </c>
      <c r="V688" t="s">
        <v>133</v>
      </c>
      <c r="W688" t="s">
        <v>24</v>
      </c>
      <c r="X688" t="s">
        <v>24</v>
      </c>
      <c r="Y688" t="s">
        <v>24</v>
      </c>
      <c r="Z688">
        <v>0</v>
      </c>
      <c r="AA688" t="s">
        <v>24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34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34</v>
      </c>
      <c r="B689">
        <v>1</v>
      </c>
      <c r="C689">
        <v>2</v>
      </c>
      <c r="D689">
        <v>0</v>
      </c>
      <c r="E689" t="s">
        <v>24</v>
      </c>
      <c r="F689" t="s">
        <v>24</v>
      </c>
      <c r="G689">
        <v>6</v>
      </c>
      <c r="H689">
        <v>613</v>
      </c>
      <c r="I689">
        <v>611</v>
      </c>
      <c r="J689">
        <v>616</v>
      </c>
      <c r="K689">
        <v>655</v>
      </c>
      <c r="L689" t="s">
        <v>24</v>
      </c>
      <c r="M689" t="s">
        <v>24</v>
      </c>
      <c r="N689" t="s">
        <v>24</v>
      </c>
      <c r="O689" t="s">
        <v>24</v>
      </c>
      <c r="P689" t="s">
        <v>24</v>
      </c>
      <c r="Q689" t="s">
        <v>281</v>
      </c>
      <c r="R689" t="s">
        <v>24</v>
      </c>
      <c r="S689">
        <v>0</v>
      </c>
      <c r="T689" t="s">
        <v>133</v>
      </c>
      <c r="U689" t="s">
        <v>133</v>
      </c>
      <c r="V689" t="s">
        <v>133</v>
      </c>
      <c r="W689" t="s">
        <v>24</v>
      </c>
      <c r="X689" t="s">
        <v>24</v>
      </c>
      <c r="Y689" t="s">
        <v>24</v>
      </c>
      <c r="Z689">
        <v>1</v>
      </c>
      <c r="AA689" t="s">
        <v>24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34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34</v>
      </c>
      <c r="B690">
        <v>1</v>
      </c>
      <c r="C690">
        <v>3</v>
      </c>
      <c r="D690">
        <v>0</v>
      </c>
      <c r="E690" t="s">
        <v>24</v>
      </c>
      <c r="F690" t="s">
        <v>24</v>
      </c>
      <c r="G690">
        <v>19</v>
      </c>
      <c r="H690">
        <v>802</v>
      </c>
      <c r="I690">
        <v>824</v>
      </c>
      <c r="J690">
        <v>811</v>
      </c>
      <c r="K690">
        <v>821</v>
      </c>
      <c r="L690" t="s">
        <v>24</v>
      </c>
      <c r="M690" t="s">
        <v>24</v>
      </c>
      <c r="N690" t="s">
        <v>24</v>
      </c>
      <c r="O690" t="s">
        <v>24</v>
      </c>
      <c r="P690" t="s">
        <v>24</v>
      </c>
      <c r="Q690" t="s">
        <v>217</v>
      </c>
      <c r="R690" t="s">
        <v>24</v>
      </c>
      <c r="S690">
        <v>0</v>
      </c>
      <c r="T690" t="s">
        <v>133</v>
      </c>
      <c r="U690" t="s">
        <v>133</v>
      </c>
      <c r="V690" t="s">
        <v>133</v>
      </c>
      <c r="W690" t="s">
        <v>24</v>
      </c>
      <c r="X690" t="s">
        <v>24</v>
      </c>
      <c r="Y690" t="s">
        <v>24</v>
      </c>
      <c r="Z690">
        <v>1</v>
      </c>
      <c r="AA690" t="s">
        <v>24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34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34</v>
      </c>
      <c r="B691">
        <v>1</v>
      </c>
      <c r="C691">
        <v>4</v>
      </c>
      <c r="D691">
        <v>0</v>
      </c>
      <c r="E691" t="s">
        <v>24</v>
      </c>
      <c r="F691" t="s">
        <v>24</v>
      </c>
      <c r="G691">
        <v>14</v>
      </c>
      <c r="H691">
        <v>1374</v>
      </c>
      <c r="I691">
        <v>1339</v>
      </c>
      <c r="J691">
        <v>1314</v>
      </c>
      <c r="K691">
        <v>1266</v>
      </c>
      <c r="L691" t="s">
        <v>24</v>
      </c>
      <c r="M691" t="s">
        <v>24</v>
      </c>
      <c r="N691" t="s">
        <v>24</v>
      </c>
      <c r="O691" t="s">
        <v>24</v>
      </c>
      <c r="P691" t="s">
        <v>24</v>
      </c>
      <c r="Q691" t="s">
        <v>163</v>
      </c>
      <c r="R691" t="s">
        <v>24</v>
      </c>
      <c r="S691">
        <v>0</v>
      </c>
      <c r="T691" t="s">
        <v>133</v>
      </c>
      <c r="U691" t="s">
        <v>133</v>
      </c>
      <c r="V691" t="s">
        <v>133</v>
      </c>
      <c r="W691" t="s">
        <v>24</v>
      </c>
      <c r="X691" t="s">
        <v>24</v>
      </c>
      <c r="Y691" t="s">
        <v>24</v>
      </c>
      <c r="Z691">
        <v>1</v>
      </c>
      <c r="AA691" t="s">
        <v>24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34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34</v>
      </c>
      <c r="B692">
        <v>1</v>
      </c>
      <c r="C692">
        <v>5</v>
      </c>
      <c r="D692">
        <v>0</v>
      </c>
      <c r="E692" t="s">
        <v>24</v>
      </c>
      <c r="F692" t="s">
        <v>24</v>
      </c>
      <c r="G692">
        <v>18</v>
      </c>
      <c r="H692">
        <v>748</v>
      </c>
      <c r="I692">
        <v>752</v>
      </c>
      <c r="J692">
        <v>755</v>
      </c>
      <c r="K692">
        <v>763</v>
      </c>
      <c r="L692" t="s">
        <v>24</v>
      </c>
      <c r="M692" t="s">
        <v>24</v>
      </c>
      <c r="N692" t="s">
        <v>24</v>
      </c>
      <c r="O692" t="s">
        <v>24</v>
      </c>
      <c r="P692" t="s">
        <v>24</v>
      </c>
      <c r="Q692" t="s">
        <v>163</v>
      </c>
      <c r="R692" t="s">
        <v>24</v>
      </c>
      <c r="S692">
        <v>0</v>
      </c>
      <c r="T692" t="s">
        <v>133</v>
      </c>
      <c r="U692" t="s">
        <v>133</v>
      </c>
      <c r="V692" t="s">
        <v>133</v>
      </c>
      <c r="W692" t="s">
        <v>24</v>
      </c>
      <c r="X692" t="s">
        <v>24</v>
      </c>
      <c r="Y692" t="s">
        <v>24</v>
      </c>
      <c r="Z692">
        <v>1</v>
      </c>
      <c r="AA692" t="s">
        <v>24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34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34</v>
      </c>
      <c r="B693">
        <v>1</v>
      </c>
      <c r="C693">
        <v>6</v>
      </c>
      <c r="D693">
        <v>0</v>
      </c>
      <c r="E693" t="s">
        <v>24</v>
      </c>
      <c r="F693" t="s">
        <v>24</v>
      </c>
      <c r="G693">
        <v>20</v>
      </c>
      <c r="H693">
        <v>805</v>
      </c>
      <c r="I693">
        <v>818</v>
      </c>
      <c r="J693">
        <v>808</v>
      </c>
      <c r="K693">
        <v>814</v>
      </c>
      <c r="L693" t="s">
        <v>24</v>
      </c>
      <c r="M693" t="s">
        <v>24</v>
      </c>
      <c r="N693" t="s">
        <v>24</v>
      </c>
      <c r="O693" t="s">
        <v>24</v>
      </c>
      <c r="P693" t="s">
        <v>24</v>
      </c>
      <c r="Q693" t="s">
        <v>281</v>
      </c>
      <c r="R693" t="s">
        <v>24</v>
      </c>
      <c r="S693">
        <v>0</v>
      </c>
      <c r="T693" t="s">
        <v>133</v>
      </c>
      <c r="U693" t="s">
        <v>133</v>
      </c>
      <c r="V693" t="s">
        <v>133</v>
      </c>
      <c r="W693" t="s">
        <v>24</v>
      </c>
      <c r="X693" t="s">
        <v>24</v>
      </c>
      <c r="Y693" t="s">
        <v>24</v>
      </c>
      <c r="Z693">
        <v>1</v>
      </c>
      <c r="AA693" t="s">
        <v>24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34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34</v>
      </c>
      <c r="B694">
        <v>1</v>
      </c>
      <c r="C694">
        <v>7</v>
      </c>
      <c r="D694">
        <v>0</v>
      </c>
      <c r="E694" t="s">
        <v>24</v>
      </c>
      <c r="F694" t="s">
        <v>24</v>
      </c>
      <c r="G694">
        <v>13</v>
      </c>
      <c r="H694">
        <v>1325</v>
      </c>
      <c r="I694">
        <v>1357</v>
      </c>
      <c r="J694">
        <v>0</v>
      </c>
      <c r="K694">
        <v>0</v>
      </c>
      <c r="L694" t="s">
        <v>24</v>
      </c>
      <c r="M694" t="s">
        <v>24</v>
      </c>
      <c r="N694" t="s">
        <v>24</v>
      </c>
      <c r="O694" t="s">
        <v>24</v>
      </c>
      <c r="P694" t="s">
        <v>24</v>
      </c>
      <c r="Q694" t="s">
        <v>215</v>
      </c>
      <c r="R694" t="s">
        <v>24</v>
      </c>
      <c r="S694">
        <v>0</v>
      </c>
      <c r="T694" t="s">
        <v>133</v>
      </c>
      <c r="U694" t="s">
        <v>133</v>
      </c>
      <c r="V694" t="s">
        <v>133</v>
      </c>
      <c r="W694" t="s">
        <v>24</v>
      </c>
      <c r="X694" t="s">
        <v>24</v>
      </c>
      <c r="Y694" t="s">
        <v>24</v>
      </c>
      <c r="Z694">
        <v>1</v>
      </c>
      <c r="AA694" t="s">
        <v>24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34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34</v>
      </c>
      <c r="B695">
        <v>2</v>
      </c>
      <c r="C695">
        <v>1</v>
      </c>
      <c r="D695">
        <v>0</v>
      </c>
      <c r="E695" t="s">
        <v>24</v>
      </c>
      <c r="F695" t="s">
        <v>24</v>
      </c>
      <c r="G695">
        <v>0</v>
      </c>
      <c r="H695">
        <v>0</v>
      </c>
      <c r="I695">
        <v>0</v>
      </c>
      <c r="J695">
        <v>0</v>
      </c>
      <c r="K695">
        <v>0</v>
      </c>
      <c r="L695" t="s">
        <v>24</v>
      </c>
      <c r="M695" t="s">
        <v>24</v>
      </c>
      <c r="N695" t="s">
        <v>24</v>
      </c>
      <c r="O695" t="s">
        <v>24</v>
      </c>
      <c r="P695" t="s">
        <v>24</v>
      </c>
      <c r="Q695" t="s">
        <v>24</v>
      </c>
      <c r="R695" t="s">
        <v>24</v>
      </c>
      <c r="S695">
        <v>0</v>
      </c>
      <c r="T695" t="s">
        <v>133</v>
      </c>
      <c r="U695" t="s">
        <v>133</v>
      </c>
      <c r="V695" t="s">
        <v>133</v>
      </c>
      <c r="W695" t="s">
        <v>24</v>
      </c>
      <c r="X695" t="s">
        <v>24</v>
      </c>
      <c r="Y695" t="s">
        <v>24</v>
      </c>
      <c r="Z695">
        <v>0</v>
      </c>
      <c r="AA695" t="s">
        <v>24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34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34</v>
      </c>
      <c r="B696">
        <v>2</v>
      </c>
      <c r="C696">
        <v>2</v>
      </c>
      <c r="D696">
        <v>0</v>
      </c>
      <c r="E696" t="s">
        <v>24</v>
      </c>
      <c r="F696" t="s">
        <v>24</v>
      </c>
      <c r="G696">
        <v>4</v>
      </c>
      <c r="H696">
        <v>587</v>
      </c>
      <c r="I696">
        <v>380</v>
      </c>
      <c r="J696">
        <v>616</v>
      </c>
      <c r="K696">
        <v>618</v>
      </c>
      <c r="L696" t="s">
        <v>24</v>
      </c>
      <c r="M696" t="s">
        <v>24</v>
      </c>
      <c r="N696" t="s">
        <v>24</v>
      </c>
      <c r="O696" t="s">
        <v>24</v>
      </c>
      <c r="P696" t="s">
        <v>24</v>
      </c>
      <c r="Q696" t="s">
        <v>129</v>
      </c>
      <c r="R696" t="s">
        <v>24</v>
      </c>
      <c r="S696">
        <v>0</v>
      </c>
      <c r="T696" t="s">
        <v>133</v>
      </c>
      <c r="U696" t="s">
        <v>133</v>
      </c>
      <c r="V696" t="s">
        <v>133</v>
      </c>
      <c r="W696" t="s">
        <v>24</v>
      </c>
      <c r="X696" t="s">
        <v>24</v>
      </c>
      <c r="Y696" t="s">
        <v>24</v>
      </c>
      <c r="Z696">
        <v>1</v>
      </c>
      <c r="AA696" t="s">
        <v>24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34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34</v>
      </c>
      <c r="B697">
        <v>2</v>
      </c>
      <c r="C697">
        <v>3</v>
      </c>
      <c r="D697">
        <v>0</v>
      </c>
      <c r="E697" t="s">
        <v>24</v>
      </c>
      <c r="F697" t="s">
        <v>24</v>
      </c>
      <c r="G697">
        <v>2</v>
      </c>
      <c r="H697">
        <v>574</v>
      </c>
      <c r="I697">
        <v>646</v>
      </c>
      <c r="J697">
        <v>604</v>
      </c>
      <c r="K697">
        <v>629</v>
      </c>
      <c r="L697" t="s">
        <v>24</v>
      </c>
      <c r="M697" t="s">
        <v>24</v>
      </c>
      <c r="N697" t="s">
        <v>24</v>
      </c>
      <c r="O697" t="s">
        <v>24</v>
      </c>
      <c r="P697" t="s">
        <v>24</v>
      </c>
      <c r="Q697" t="s">
        <v>129</v>
      </c>
      <c r="R697" t="s">
        <v>24</v>
      </c>
      <c r="S697">
        <v>0</v>
      </c>
      <c r="T697" t="s">
        <v>133</v>
      </c>
      <c r="U697" t="s">
        <v>133</v>
      </c>
      <c r="V697" t="s">
        <v>133</v>
      </c>
      <c r="W697" t="s">
        <v>24</v>
      </c>
      <c r="X697" t="s">
        <v>24</v>
      </c>
      <c r="Y697" t="s">
        <v>24</v>
      </c>
      <c r="Z697">
        <v>1</v>
      </c>
      <c r="AA697" t="s">
        <v>24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34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34</v>
      </c>
      <c r="B698">
        <v>2</v>
      </c>
      <c r="C698">
        <v>4</v>
      </c>
      <c r="D698">
        <v>0</v>
      </c>
      <c r="E698" t="s">
        <v>24</v>
      </c>
      <c r="F698" t="s">
        <v>24</v>
      </c>
      <c r="G698">
        <v>15</v>
      </c>
      <c r="H698">
        <v>1345</v>
      </c>
      <c r="I698">
        <v>1308</v>
      </c>
      <c r="J698">
        <v>1273</v>
      </c>
      <c r="K698">
        <v>1342</v>
      </c>
      <c r="L698" t="s">
        <v>24</v>
      </c>
      <c r="M698" t="s">
        <v>24</v>
      </c>
      <c r="N698" t="s">
        <v>24</v>
      </c>
      <c r="O698" t="s">
        <v>24</v>
      </c>
      <c r="P698" t="s">
        <v>24</v>
      </c>
      <c r="Q698" t="s">
        <v>137</v>
      </c>
      <c r="R698" t="s">
        <v>24</v>
      </c>
      <c r="S698">
        <v>0</v>
      </c>
      <c r="T698" t="s">
        <v>133</v>
      </c>
      <c r="U698" t="s">
        <v>133</v>
      </c>
      <c r="V698" t="s">
        <v>133</v>
      </c>
      <c r="W698" t="s">
        <v>24</v>
      </c>
      <c r="X698" t="s">
        <v>24</v>
      </c>
      <c r="Y698" t="s">
        <v>24</v>
      </c>
      <c r="Z698">
        <v>1</v>
      </c>
      <c r="AA698" t="s">
        <v>24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34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34</v>
      </c>
      <c r="B699">
        <v>2</v>
      </c>
      <c r="C699">
        <v>5</v>
      </c>
      <c r="D699">
        <v>0</v>
      </c>
      <c r="E699" t="s">
        <v>24</v>
      </c>
      <c r="F699" t="s">
        <v>24</v>
      </c>
      <c r="G699">
        <v>1</v>
      </c>
      <c r="H699">
        <v>569</v>
      </c>
      <c r="I699">
        <v>641</v>
      </c>
      <c r="J699">
        <v>596</v>
      </c>
      <c r="K699">
        <v>643</v>
      </c>
      <c r="L699" t="s">
        <v>24</v>
      </c>
      <c r="M699" t="s">
        <v>24</v>
      </c>
      <c r="N699" t="s">
        <v>24</v>
      </c>
      <c r="O699" t="s">
        <v>24</v>
      </c>
      <c r="P699" t="s">
        <v>24</v>
      </c>
      <c r="Q699" t="s">
        <v>129</v>
      </c>
      <c r="R699" t="s">
        <v>24</v>
      </c>
      <c r="S699">
        <v>0</v>
      </c>
      <c r="T699" t="s">
        <v>133</v>
      </c>
      <c r="U699" t="s">
        <v>133</v>
      </c>
      <c r="V699" t="s">
        <v>133</v>
      </c>
      <c r="W699" t="s">
        <v>24</v>
      </c>
      <c r="X699" t="s">
        <v>24</v>
      </c>
      <c r="Y699" t="s">
        <v>24</v>
      </c>
      <c r="Z699">
        <v>1</v>
      </c>
      <c r="AA699" t="s">
        <v>24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34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34</v>
      </c>
      <c r="B700">
        <v>2</v>
      </c>
      <c r="C700">
        <v>6</v>
      </c>
      <c r="D700">
        <v>0</v>
      </c>
      <c r="E700" t="s">
        <v>24</v>
      </c>
      <c r="F700" t="s">
        <v>24</v>
      </c>
      <c r="G700">
        <v>3</v>
      </c>
      <c r="H700">
        <v>583</v>
      </c>
      <c r="I700">
        <v>626</v>
      </c>
      <c r="J700">
        <v>607</v>
      </c>
      <c r="K700">
        <v>620</v>
      </c>
      <c r="L700" t="s">
        <v>24</v>
      </c>
      <c r="M700" t="s">
        <v>24</v>
      </c>
      <c r="N700" t="s">
        <v>24</v>
      </c>
      <c r="O700" t="s">
        <v>24</v>
      </c>
      <c r="P700" t="s">
        <v>24</v>
      </c>
      <c r="Q700" t="s">
        <v>129</v>
      </c>
      <c r="R700" t="s">
        <v>24</v>
      </c>
      <c r="S700">
        <v>0</v>
      </c>
      <c r="T700" t="s">
        <v>133</v>
      </c>
      <c r="U700" t="s">
        <v>133</v>
      </c>
      <c r="V700" t="s">
        <v>133</v>
      </c>
      <c r="W700" t="s">
        <v>24</v>
      </c>
      <c r="X700" t="s">
        <v>24</v>
      </c>
      <c r="Y700" t="s">
        <v>24</v>
      </c>
      <c r="Z700">
        <v>1</v>
      </c>
      <c r="AA700" t="s">
        <v>24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34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34</v>
      </c>
      <c r="B701">
        <v>2</v>
      </c>
      <c r="C701">
        <v>7</v>
      </c>
      <c r="D701">
        <v>0</v>
      </c>
      <c r="E701" t="s">
        <v>24</v>
      </c>
      <c r="F701" t="s">
        <v>24</v>
      </c>
      <c r="G701">
        <v>5</v>
      </c>
      <c r="H701">
        <v>623</v>
      </c>
      <c r="I701">
        <v>632</v>
      </c>
      <c r="J701">
        <v>592</v>
      </c>
      <c r="K701">
        <v>634</v>
      </c>
      <c r="L701" t="s">
        <v>24</v>
      </c>
      <c r="M701" t="s">
        <v>24</v>
      </c>
      <c r="N701" t="s">
        <v>24</v>
      </c>
      <c r="O701" t="s">
        <v>24</v>
      </c>
      <c r="P701" t="s">
        <v>24</v>
      </c>
      <c r="Q701" t="s">
        <v>129</v>
      </c>
      <c r="R701" t="s">
        <v>24</v>
      </c>
      <c r="S701">
        <v>0</v>
      </c>
      <c r="T701" t="s">
        <v>133</v>
      </c>
      <c r="U701" t="s">
        <v>133</v>
      </c>
      <c r="V701" t="s">
        <v>133</v>
      </c>
      <c r="W701" t="s">
        <v>24</v>
      </c>
      <c r="X701" t="s">
        <v>24</v>
      </c>
      <c r="Y701" t="s">
        <v>24</v>
      </c>
      <c r="Z701">
        <v>1</v>
      </c>
      <c r="AA701" t="s">
        <v>24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34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35</v>
      </c>
      <c r="B702">
        <v>1</v>
      </c>
      <c r="C702">
        <v>1</v>
      </c>
      <c r="D702">
        <v>0</v>
      </c>
      <c r="E702" t="s">
        <v>24</v>
      </c>
      <c r="F702" t="s">
        <v>24</v>
      </c>
      <c r="G702">
        <v>0</v>
      </c>
      <c r="H702">
        <v>0</v>
      </c>
      <c r="I702">
        <v>0</v>
      </c>
      <c r="J702">
        <v>0</v>
      </c>
      <c r="K702">
        <v>0</v>
      </c>
      <c r="L702" t="s">
        <v>24</v>
      </c>
      <c r="M702" t="s">
        <v>24</v>
      </c>
      <c r="N702" t="s">
        <v>24</v>
      </c>
      <c r="O702" t="s">
        <v>24</v>
      </c>
      <c r="P702" t="s">
        <v>24</v>
      </c>
      <c r="Q702" t="s">
        <v>24</v>
      </c>
      <c r="R702" t="s">
        <v>24</v>
      </c>
      <c r="S702">
        <v>0</v>
      </c>
      <c r="T702" t="s">
        <v>133</v>
      </c>
      <c r="U702" t="s">
        <v>133</v>
      </c>
      <c r="V702" t="s">
        <v>133</v>
      </c>
      <c r="W702" t="s">
        <v>24</v>
      </c>
      <c r="X702" t="s">
        <v>24</v>
      </c>
      <c r="Y702" t="s">
        <v>24</v>
      </c>
      <c r="Z702">
        <v>0</v>
      </c>
      <c r="AA702" t="s">
        <v>24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35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35</v>
      </c>
      <c r="B703">
        <v>1</v>
      </c>
      <c r="C703">
        <v>2</v>
      </c>
      <c r="D703">
        <v>0</v>
      </c>
      <c r="E703" t="s">
        <v>24</v>
      </c>
      <c r="F703" t="s">
        <v>24</v>
      </c>
      <c r="G703">
        <v>0</v>
      </c>
      <c r="H703">
        <v>0</v>
      </c>
      <c r="I703">
        <v>0</v>
      </c>
      <c r="J703">
        <v>0</v>
      </c>
      <c r="K703">
        <v>0</v>
      </c>
      <c r="L703" t="s">
        <v>24</v>
      </c>
      <c r="M703" t="s">
        <v>24</v>
      </c>
      <c r="N703" t="s">
        <v>24</v>
      </c>
      <c r="O703" t="s">
        <v>24</v>
      </c>
      <c r="P703" t="s">
        <v>24</v>
      </c>
      <c r="Q703" t="s">
        <v>24</v>
      </c>
      <c r="R703" t="s">
        <v>24</v>
      </c>
      <c r="S703">
        <v>0</v>
      </c>
      <c r="T703" t="s">
        <v>133</v>
      </c>
      <c r="U703" t="s">
        <v>133</v>
      </c>
      <c r="V703" t="s">
        <v>133</v>
      </c>
      <c r="W703" t="s">
        <v>24</v>
      </c>
      <c r="X703" t="s">
        <v>24</v>
      </c>
      <c r="Y703" t="s">
        <v>24</v>
      </c>
      <c r="Z703">
        <v>0</v>
      </c>
      <c r="AA703" t="s">
        <v>24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35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35</v>
      </c>
      <c r="B704">
        <v>1</v>
      </c>
      <c r="C704">
        <v>3</v>
      </c>
      <c r="D704">
        <v>0</v>
      </c>
      <c r="E704" t="s">
        <v>24</v>
      </c>
      <c r="F704" t="s">
        <v>24</v>
      </c>
      <c r="G704">
        <v>12</v>
      </c>
      <c r="H704">
        <v>217</v>
      </c>
      <c r="I704">
        <v>215</v>
      </c>
      <c r="J704">
        <v>211</v>
      </c>
      <c r="K704">
        <v>213</v>
      </c>
      <c r="L704" t="s">
        <v>24</v>
      </c>
      <c r="M704" t="s">
        <v>24</v>
      </c>
      <c r="N704" t="s">
        <v>24</v>
      </c>
      <c r="O704" t="s">
        <v>24</v>
      </c>
      <c r="P704" t="s">
        <v>24</v>
      </c>
      <c r="Q704" t="s">
        <v>286</v>
      </c>
      <c r="R704" t="s">
        <v>24</v>
      </c>
      <c r="S704">
        <v>0</v>
      </c>
      <c r="T704" t="s">
        <v>133</v>
      </c>
      <c r="U704" t="s">
        <v>133</v>
      </c>
      <c r="V704" t="s">
        <v>133</v>
      </c>
      <c r="W704" t="s">
        <v>24</v>
      </c>
      <c r="X704" t="s">
        <v>24</v>
      </c>
      <c r="Y704" t="s">
        <v>24</v>
      </c>
      <c r="Z704">
        <v>1</v>
      </c>
      <c r="AA704" t="s">
        <v>24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35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35</v>
      </c>
      <c r="B705">
        <v>1</v>
      </c>
      <c r="C705">
        <v>4</v>
      </c>
      <c r="D705">
        <v>0</v>
      </c>
      <c r="E705" t="s">
        <v>24</v>
      </c>
      <c r="F705" t="s">
        <v>24</v>
      </c>
      <c r="G705">
        <v>11</v>
      </c>
      <c r="H705">
        <v>184</v>
      </c>
      <c r="I705">
        <v>187</v>
      </c>
      <c r="J705">
        <v>182</v>
      </c>
      <c r="K705">
        <v>190</v>
      </c>
      <c r="L705" t="s">
        <v>24</v>
      </c>
      <c r="M705" t="s">
        <v>24</v>
      </c>
      <c r="N705" t="s">
        <v>24</v>
      </c>
      <c r="O705" t="s">
        <v>24</v>
      </c>
      <c r="P705" t="s">
        <v>24</v>
      </c>
      <c r="Q705" t="s">
        <v>297</v>
      </c>
      <c r="R705" t="s">
        <v>24</v>
      </c>
      <c r="S705">
        <v>0</v>
      </c>
      <c r="T705" t="s">
        <v>133</v>
      </c>
      <c r="U705" t="s">
        <v>133</v>
      </c>
      <c r="V705" t="s">
        <v>133</v>
      </c>
      <c r="W705" t="s">
        <v>24</v>
      </c>
      <c r="X705" t="s">
        <v>24</v>
      </c>
      <c r="Y705" t="s">
        <v>24</v>
      </c>
      <c r="Z705">
        <v>1</v>
      </c>
      <c r="AA705" t="s">
        <v>24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35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35</v>
      </c>
      <c r="B706">
        <v>1</v>
      </c>
      <c r="C706">
        <v>5</v>
      </c>
      <c r="D706">
        <v>0</v>
      </c>
      <c r="E706" t="s">
        <v>24</v>
      </c>
      <c r="F706" t="s">
        <v>24</v>
      </c>
      <c r="G706">
        <v>16</v>
      </c>
      <c r="H706">
        <v>1415</v>
      </c>
      <c r="I706">
        <v>1413</v>
      </c>
      <c r="J706">
        <v>1409</v>
      </c>
      <c r="K706">
        <v>1424</v>
      </c>
      <c r="L706" t="s">
        <v>24</v>
      </c>
      <c r="M706" t="s">
        <v>24</v>
      </c>
      <c r="N706" t="s">
        <v>24</v>
      </c>
      <c r="O706" t="s">
        <v>24</v>
      </c>
      <c r="P706" t="s">
        <v>24</v>
      </c>
      <c r="Q706" t="s">
        <v>292</v>
      </c>
      <c r="R706" t="s">
        <v>24</v>
      </c>
      <c r="S706">
        <v>0</v>
      </c>
      <c r="T706" t="s">
        <v>133</v>
      </c>
      <c r="U706" t="s">
        <v>133</v>
      </c>
      <c r="V706" t="s">
        <v>133</v>
      </c>
      <c r="W706" t="s">
        <v>24</v>
      </c>
      <c r="X706" t="s">
        <v>24</v>
      </c>
      <c r="Y706" t="s">
        <v>24</v>
      </c>
      <c r="Z706">
        <v>1</v>
      </c>
      <c r="AA706" t="s">
        <v>24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35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35</v>
      </c>
      <c r="B707">
        <v>1</v>
      </c>
      <c r="C707">
        <v>6</v>
      </c>
      <c r="D707">
        <v>0</v>
      </c>
      <c r="E707" t="s">
        <v>24</v>
      </c>
      <c r="F707" t="s">
        <v>24</v>
      </c>
      <c r="G707">
        <v>9</v>
      </c>
      <c r="H707">
        <v>205</v>
      </c>
      <c r="I707">
        <v>199</v>
      </c>
      <c r="J707">
        <v>196</v>
      </c>
      <c r="K707">
        <v>193</v>
      </c>
      <c r="L707" t="s">
        <v>24</v>
      </c>
      <c r="M707" t="s">
        <v>24</v>
      </c>
      <c r="N707" t="s">
        <v>24</v>
      </c>
      <c r="O707" t="s">
        <v>24</v>
      </c>
      <c r="P707" t="s">
        <v>24</v>
      </c>
      <c r="Q707" t="s">
        <v>215</v>
      </c>
      <c r="R707" t="s">
        <v>24</v>
      </c>
      <c r="S707">
        <v>0</v>
      </c>
      <c r="T707" t="s">
        <v>133</v>
      </c>
      <c r="U707" t="s">
        <v>133</v>
      </c>
      <c r="V707" t="s">
        <v>133</v>
      </c>
      <c r="W707" t="s">
        <v>24</v>
      </c>
      <c r="X707" t="s">
        <v>24</v>
      </c>
      <c r="Y707" t="s">
        <v>24</v>
      </c>
      <c r="Z707">
        <v>1</v>
      </c>
      <c r="AA707" t="s">
        <v>24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35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35</v>
      </c>
      <c r="B708">
        <v>1</v>
      </c>
      <c r="C708">
        <v>7</v>
      </c>
      <c r="D708">
        <v>0</v>
      </c>
      <c r="E708" t="s">
        <v>24</v>
      </c>
      <c r="F708" t="s">
        <v>24</v>
      </c>
      <c r="G708">
        <v>0</v>
      </c>
      <c r="H708">
        <v>0</v>
      </c>
      <c r="I708">
        <v>0</v>
      </c>
      <c r="J708">
        <v>0</v>
      </c>
      <c r="K708">
        <v>0</v>
      </c>
      <c r="L708" t="s">
        <v>24</v>
      </c>
      <c r="M708" t="s">
        <v>24</v>
      </c>
      <c r="N708" t="s">
        <v>24</v>
      </c>
      <c r="O708" t="s">
        <v>24</v>
      </c>
      <c r="P708" t="s">
        <v>24</v>
      </c>
      <c r="Q708" t="s">
        <v>24</v>
      </c>
      <c r="R708" t="s">
        <v>24</v>
      </c>
      <c r="S708">
        <v>0</v>
      </c>
      <c r="T708" t="s">
        <v>133</v>
      </c>
      <c r="U708" t="s">
        <v>133</v>
      </c>
      <c r="V708" t="s">
        <v>133</v>
      </c>
      <c r="W708" t="s">
        <v>24</v>
      </c>
      <c r="X708" t="s">
        <v>24</v>
      </c>
      <c r="Y708" t="s">
        <v>24</v>
      </c>
      <c r="Z708">
        <v>0</v>
      </c>
      <c r="AA708" t="s">
        <v>24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35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35</v>
      </c>
      <c r="B709">
        <v>2</v>
      </c>
      <c r="C709">
        <v>1</v>
      </c>
      <c r="D709">
        <v>0</v>
      </c>
      <c r="Q709" t="s">
        <v>24</v>
      </c>
      <c r="S709">
        <v>0</v>
      </c>
      <c r="Z709">
        <v>0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35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35</v>
      </c>
      <c r="B710">
        <v>2</v>
      </c>
      <c r="C710">
        <v>2</v>
      </c>
      <c r="D710">
        <v>0</v>
      </c>
      <c r="Q710" t="s">
        <v>290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35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35</v>
      </c>
      <c r="B711">
        <v>2</v>
      </c>
      <c r="C711">
        <v>3</v>
      </c>
      <c r="D711">
        <v>0</v>
      </c>
      <c r="G711">
        <v>8</v>
      </c>
      <c r="H711">
        <v>678</v>
      </c>
      <c r="I711">
        <v>670</v>
      </c>
      <c r="J711">
        <v>660</v>
      </c>
      <c r="K711">
        <v>668</v>
      </c>
      <c r="Q711" t="s">
        <v>283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35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35</v>
      </c>
      <c r="B712">
        <v>2</v>
      </c>
      <c r="C712">
        <v>4</v>
      </c>
      <c r="D712">
        <v>0</v>
      </c>
      <c r="G712">
        <v>10</v>
      </c>
      <c r="H712">
        <v>175</v>
      </c>
      <c r="I712">
        <v>177</v>
      </c>
      <c r="J712">
        <v>180</v>
      </c>
      <c r="K712">
        <v>172</v>
      </c>
      <c r="Q712" t="s">
        <v>288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35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35</v>
      </c>
      <c r="B713">
        <v>2</v>
      </c>
      <c r="C713">
        <v>5</v>
      </c>
      <c r="D713">
        <v>0</v>
      </c>
      <c r="G713">
        <v>7</v>
      </c>
      <c r="H713">
        <v>666</v>
      </c>
      <c r="I713">
        <v>664</v>
      </c>
      <c r="J713">
        <v>658</v>
      </c>
      <c r="K713">
        <v>662</v>
      </c>
      <c r="Q713" t="s">
        <v>283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35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35</v>
      </c>
      <c r="B714">
        <v>2</v>
      </c>
      <c r="C714">
        <v>6</v>
      </c>
      <c r="D714">
        <v>0</v>
      </c>
      <c r="G714">
        <v>17</v>
      </c>
      <c r="H714">
        <v>1381</v>
      </c>
      <c r="I714">
        <v>1398</v>
      </c>
      <c r="J714">
        <v>1400</v>
      </c>
      <c r="K714">
        <v>1394</v>
      </c>
      <c r="Q714" t="s">
        <v>283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35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35</v>
      </c>
      <c r="B715">
        <v>2</v>
      </c>
      <c r="C715">
        <v>7</v>
      </c>
      <c r="D715">
        <v>0</v>
      </c>
      <c r="Q715" t="s">
        <v>24</v>
      </c>
      <c r="S715">
        <v>0</v>
      </c>
      <c r="Z715">
        <v>0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35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activeCell="R10" sqref="R10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226</v>
      </c>
      <c r="C2" t="s">
        <v>24</v>
      </c>
      <c r="D2" t="s">
        <v>24</v>
      </c>
      <c r="E2" t="s">
        <v>24</v>
      </c>
      <c r="F2" t="s">
        <v>164</v>
      </c>
      <c r="G2" t="s">
        <v>24</v>
      </c>
      <c r="H2" t="s">
        <v>164</v>
      </c>
      <c r="I2" t="s">
        <v>164</v>
      </c>
      <c r="J2" t="s">
        <v>164</v>
      </c>
      <c r="K2" t="s">
        <v>227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>
      <selection activeCell="R10" sqref="R10"/>
    </sheetView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自由形</v>
      </c>
      <c r="K2" t="str">
        <f>IFERROR(テーブル_Swim01[[#This Row],[距離]],"")</f>
        <v xml:space="preserve">  25m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 25m  自由形  タイム決勝</v>
      </c>
      <c r="N2">
        <f>IFERROR(テーブル_Swim01[[#This Row],[競技番号]],"")</f>
        <v>1</v>
      </c>
      <c r="O2">
        <f>IFERROR(テーブル_Swim014[[#This Row],[選手番号]],"")</f>
        <v>112</v>
      </c>
      <c r="P2" t="str">
        <f>IFERROR(Sheet3!Q2,"")</f>
        <v>2008/06/11</v>
      </c>
      <c r="Q2" s="3">
        <v>42407</v>
      </c>
      <c r="R2">
        <f>IFERROR(DATEDIF(P2,Q2,"Y"),"")</f>
        <v>7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自由形</v>
      </c>
      <c r="K3" t="str">
        <f>IFERROR(テーブル_Swim01[[#This Row],[距離]],"")</f>
        <v xml:space="preserve">  25m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 25m  自由形  タイム決勝</v>
      </c>
      <c r="N3">
        <f>IFERROR(テーブル_Swim01[[#This Row],[競技番号]],"")</f>
        <v>2</v>
      </c>
      <c r="O3">
        <f>IFERROR(テーブル_Swim014[[#This Row],[選手番号]],"")</f>
        <v>113</v>
      </c>
      <c r="P3" t="str">
        <f>IFERROR(Sheet3!Q3,"")</f>
        <v>2008/06/11</v>
      </c>
      <c r="Q3" s="3">
        <v>42407</v>
      </c>
      <c r="R3">
        <f t="shared" ref="R3:R66" si="2">IFERROR(DATEDIF(P3,Q3,"Y"),"")</f>
        <v>7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平泳ぎ</v>
      </c>
      <c r="K4" t="str">
        <f>IFERROR(テーブル_Swim01[[#This Row],[距離]],"")</f>
        <v xml:space="preserve">  25m</v>
      </c>
      <c r="L4" t="str">
        <f>IFERROR(テーブル_Swim01[[#This Row],[予決]],"")</f>
        <v>タイム決勝</v>
      </c>
      <c r="M4" t="str">
        <f t="shared" si="1"/>
        <v>無差別  女子    25m  平泳ぎ  タイム決勝</v>
      </c>
      <c r="N4">
        <f>IFERROR(テーブル_Swim01[[#This Row],[競技番号]],"")</f>
        <v>3</v>
      </c>
      <c r="O4">
        <f>IFERROR(テーブル_Swim014[[#This Row],[選手番号]],"")</f>
        <v>114</v>
      </c>
      <c r="P4" t="str">
        <f>IFERROR(Sheet3!Q4,"")</f>
        <v>2008/10/19</v>
      </c>
      <c r="Q4" s="3">
        <v>42407</v>
      </c>
      <c r="R4">
        <f t="shared" si="2"/>
        <v>7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平泳ぎ</v>
      </c>
      <c r="K5" t="str">
        <f>IFERROR(テーブル_Swim01[[#This Row],[距離]],"")</f>
        <v xml:space="preserve">  25m</v>
      </c>
      <c r="L5" t="str">
        <f>IFERROR(テーブル_Swim01[[#This Row],[予決]],"")</f>
        <v>タイム決勝</v>
      </c>
      <c r="M5" t="str">
        <f t="shared" si="1"/>
        <v>無差別  男子    25m  平泳ぎ  タイム決勝</v>
      </c>
      <c r="N5">
        <f>IFERROR(テーブル_Swim01[[#This Row],[競技番号]],"")</f>
        <v>4</v>
      </c>
      <c r="O5">
        <f>IFERROR(テーブル_Swim014[[#This Row],[選手番号]],"")</f>
        <v>115</v>
      </c>
      <c r="P5" t="str">
        <f>IFERROR(Sheet3!Q5,"")</f>
        <v>2009/06/09</v>
      </c>
      <c r="Q5" s="3">
        <v>42407</v>
      </c>
      <c r="R5">
        <f t="shared" si="2"/>
        <v>6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背泳ぎ</v>
      </c>
      <c r="K6" t="str">
        <f>IFERROR(テーブル_Swim01[[#This Row],[距離]],"")</f>
        <v xml:space="preserve">  25m</v>
      </c>
      <c r="L6" t="str">
        <f>IFERROR(テーブル_Swim01[[#This Row],[予決]],"")</f>
        <v>タイム決勝</v>
      </c>
      <c r="M6" t="str">
        <f t="shared" si="1"/>
        <v>無差別  女子    25m  背泳ぎ  タイム決勝</v>
      </c>
      <c r="N6">
        <f>IFERROR(テーブル_Swim01[[#This Row],[競技番号]],"")</f>
        <v>5</v>
      </c>
      <c r="O6">
        <f>IFERROR(テーブル_Swim014[[#This Row],[選手番号]],"")</f>
        <v>116</v>
      </c>
      <c r="P6" t="str">
        <f>IFERROR(Sheet3!Q6,"")</f>
        <v>2010/06/29</v>
      </c>
      <c r="Q6" s="3">
        <v>42407</v>
      </c>
      <c r="R6">
        <f t="shared" si="2"/>
        <v>5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背泳ぎ</v>
      </c>
      <c r="K7" t="str">
        <f>IFERROR(テーブル_Swim01[[#This Row],[距離]],"")</f>
        <v xml:space="preserve">  25m</v>
      </c>
      <c r="L7" t="str">
        <f>IFERROR(テーブル_Swim01[[#This Row],[予決]],"")</f>
        <v>タイム決勝</v>
      </c>
      <c r="M7" t="str">
        <f t="shared" si="1"/>
        <v>無差別  男子    25m  背泳ぎ  タイム決勝</v>
      </c>
      <c r="N7">
        <f>IFERROR(テーブル_Swim01[[#This Row],[競技番号]],"")</f>
        <v>6</v>
      </c>
      <c r="O7">
        <f>IFERROR(テーブル_Swim014[[#This Row],[選手番号]],"")</f>
        <v>117</v>
      </c>
      <c r="P7" t="str">
        <f>IFERROR(Sheet3!Q7,"")</f>
        <v>2010/08/18</v>
      </c>
      <c r="Q7" s="3">
        <v>42407</v>
      </c>
      <c r="R7">
        <f t="shared" si="2"/>
        <v>5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3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バタフライ</v>
      </c>
      <c r="K8" t="str">
        <f>IFERROR(テーブル_Swim01[[#This Row],[距離]],"")</f>
        <v xml:space="preserve">  25m</v>
      </c>
      <c r="L8" t="str">
        <f>IFERROR(テーブル_Swim01[[#This Row],[予決]],"")</f>
        <v>タイム決勝</v>
      </c>
      <c r="M8" t="str">
        <f t="shared" si="1"/>
        <v>無差別  女子    25m  バタフライ  タイム決勝</v>
      </c>
      <c r="N8">
        <f>IFERROR(テーブル_Swim01[[#This Row],[競技番号]],"")</f>
        <v>7</v>
      </c>
      <c r="O8">
        <f>IFERROR(テーブル_Swim014[[#This Row],[選手番号]],"")</f>
        <v>118</v>
      </c>
      <c r="P8" t="str">
        <f>IFERROR(Sheet3!Q8,"")</f>
        <v>2010/08/18</v>
      </c>
      <c r="Q8" s="3">
        <v>42407</v>
      </c>
      <c r="R8">
        <f t="shared" si="2"/>
        <v>5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3</v>
      </c>
      <c r="G9" t="str">
        <f t="shared" si="0"/>
        <v>女子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個人メドレー</v>
      </c>
      <c r="K9" t="str">
        <f>IFERROR(テーブル_Swim01[[#This Row],[距離]],"")</f>
        <v xml:space="preserve"> 400m</v>
      </c>
      <c r="L9" t="str">
        <f>IFERROR(テーブル_Swim01[[#This Row],[予決]],"")</f>
        <v>タイム決勝</v>
      </c>
      <c r="M9" t="str">
        <f t="shared" si="1"/>
        <v>無差別  女子   400m  個人メドレー  タイム決勝</v>
      </c>
      <c r="N9">
        <f>IFERROR(テーブル_Swim01[[#This Row],[競技番号]],"")</f>
        <v>8</v>
      </c>
      <c r="O9">
        <f>IFERROR(テーブル_Swim014[[#This Row],[選手番号]],"")</f>
        <v>119</v>
      </c>
      <c r="P9" t="str">
        <f>IFERROR(Sheet3!Q9,"")</f>
        <v>2010/10/26</v>
      </c>
      <c r="Q9" s="3">
        <v>42407</v>
      </c>
      <c r="R9">
        <f t="shared" si="2"/>
        <v>5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個人メドレー</v>
      </c>
      <c r="K10" t="str">
        <f>IFERROR(テーブル_Swim01[[#This Row],[距離]],"")</f>
        <v xml:space="preserve"> 100m</v>
      </c>
      <c r="L10" t="str">
        <f>IFERROR(テーブル_Swim01[[#This Row],[予決]],"")</f>
        <v>タイム決勝</v>
      </c>
      <c r="M10" t="str">
        <f t="shared" si="1"/>
        <v>無差別  女子   100m  個人メドレー  タイム決勝</v>
      </c>
      <c r="N10">
        <f>IFERROR(テーブル_Swim01[[#This Row],[競技番号]],"")</f>
        <v>9</v>
      </c>
      <c r="O10">
        <f>IFERROR(テーブル_Swim014[[#This Row],[選手番号]],"")</f>
        <v>120</v>
      </c>
      <c r="P10" t="str">
        <f>IFERROR(Sheet3!Q10,"")</f>
        <v>2010/11/10</v>
      </c>
      <c r="Q10" s="3">
        <v>42407</v>
      </c>
      <c r="R10">
        <f t="shared" si="2"/>
        <v>5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個人メドレー</v>
      </c>
      <c r="K11" t="str">
        <f>IFERROR(テーブル_Swim01[[#This Row],[距離]],"")</f>
        <v xml:space="preserve"> 100m</v>
      </c>
      <c r="L11" t="str">
        <f>IFERROR(テーブル_Swim01[[#This Row],[予決]],"")</f>
        <v>タイム決勝</v>
      </c>
      <c r="M11" t="str">
        <f t="shared" si="1"/>
        <v>無差別  男子   100m  個人メドレー  タイム決勝</v>
      </c>
      <c r="N11">
        <f>IFERROR(テーブル_Swim01[[#This Row],[競技番号]],"")</f>
        <v>10</v>
      </c>
      <c r="O11">
        <f>IFERROR(テーブル_Swim014[[#This Row],[選手番号]],"")</f>
        <v>121</v>
      </c>
      <c r="P11" t="str">
        <f>IFERROR(Sheet3!Q11,"")</f>
        <v>2010/11/10</v>
      </c>
      <c r="Q11" s="3">
        <v>42407</v>
      </c>
      <c r="R11">
        <f t="shared" si="2"/>
        <v>5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自由形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>無差別  女子   200m  自由形  タイム決勝</v>
      </c>
      <c r="N12">
        <f>IFERROR(テーブル_Swim01[[#This Row],[競技番号]],"")</f>
        <v>11</v>
      </c>
      <c r="O12">
        <f>IFERROR(テーブル_Swim014[[#This Row],[選手番号]],"")</f>
        <v>122</v>
      </c>
      <c r="P12" t="str">
        <f>IFERROR(Sheet3!Q12,"")</f>
        <v>2011/03/14</v>
      </c>
      <c r="Q12" s="3">
        <v>42407</v>
      </c>
      <c r="R12">
        <f t="shared" si="2"/>
        <v>4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自由形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>無差別  男子   200m  自由形  タイム決勝</v>
      </c>
      <c r="N13">
        <f>IFERROR(テーブル_Swim01[[#This Row],[競技番号]],"")</f>
        <v>12</v>
      </c>
      <c r="O13">
        <f>IFERROR(テーブル_Swim014[[#This Row],[選手番号]],"")</f>
        <v>123</v>
      </c>
      <c r="P13" t="str">
        <f>IFERROR(Sheet3!Q13,"")</f>
        <v>2011/03/27</v>
      </c>
      <c r="Q13" s="3">
        <v>42407</v>
      </c>
      <c r="R13">
        <f t="shared" si="2"/>
        <v>4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背泳ぎ</v>
      </c>
      <c r="K14" t="str">
        <f>IFERROR(テーブル_Swim01[[#This Row],[距離]],"")</f>
        <v xml:space="preserve">  50m</v>
      </c>
      <c r="L14" t="str">
        <f>IFERROR(テーブル_Swim01[[#This Row],[予決]],"")</f>
        <v>タイム決勝</v>
      </c>
      <c r="M14" t="str">
        <f t="shared" si="1"/>
        <v>無差別  女子    50m  背泳ぎ  タイム決勝</v>
      </c>
      <c r="N14">
        <f>IFERROR(テーブル_Swim01[[#This Row],[競技番号]],"")</f>
        <v>13</v>
      </c>
      <c r="O14">
        <f>IFERROR(テーブル_Swim014[[#This Row],[選手番号]],"")</f>
        <v>124</v>
      </c>
      <c r="P14" t="str">
        <f>IFERROR(Sheet3!Q14,"")</f>
        <v>2011/05/13</v>
      </c>
      <c r="Q14" s="3">
        <v>42407</v>
      </c>
      <c r="R14">
        <f t="shared" si="2"/>
        <v>4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背泳ぎ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>無差別  男子    50m  背泳ぎ  タイム決勝</v>
      </c>
      <c r="N15">
        <f>IFERROR(テーブル_Swim01[[#This Row],[競技番号]],"")</f>
        <v>14</v>
      </c>
      <c r="O15">
        <f>IFERROR(テーブル_Swim014[[#This Row],[選手番号]],"")</f>
        <v>125</v>
      </c>
      <c r="P15" t="str">
        <f>IFERROR(Sheet3!Q15,"")</f>
        <v>2011/05/13</v>
      </c>
      <c r="Q15" s="3">
        <v>42407</v>
      </c>
      <c r="R15">
        <f t="shared" si="2"/>
        <v>4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3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背泳ぎ</v>
      </c>
      <c r="K16" t="str">
        <f>IFERROR(テーブル_Swim01[[#This Row],[距離]],"")</f>
        <v xml:space="preserve"> 200m</v>
      </c>
      <c r="L16" t="str">
        <f>IFERROR(テーブル_Swim01[[#This Row],[予決]],"")</f>
        <v>タイム決勝</v>
      </c>
      <c r="M16" t="str">
        <f t="shared" si="1"/>
        <v>無差別  女子   200m  背泳ぎ  タイム決勝</v>
      </c>
      <c r="N16">
        <f>IFERROR(テーブル_Swim01[[#This Row],[競技番号]],"")</f>
        <v>15</v>
      </c>
      <c r="O16">
        <f>IFERROR(テーブル_Swim014[[#This Row],[選手番号]],"")</f>
        <v>126</v>
      </c>
      <c r="P16" t="str">
        <f>IFERROR(Sheet3!Q16,"")</f>
        <v>2011/05/30</v>
      </c>
      <c r="Q16" s="3">
        <v>42407</v>
      </c>
      <c r="R16">
        <f t="shared" si="2"/>
        <v>4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平泳ぎ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女子    50m  平泳ぎ  タイム決勝</v>
      </c>
      <c r="N17">
        <f>IFERROR(テーブル_Swim01[[#This Row],[競技番号]],"")</f>
        <v>16</v>
      </c>
      <c r="O17">
        <f>IFERROR(テーブル_Swim014[[#This Row],[選手番号]],"")</f>
        <v>127</v>
      </c>
      <c r="P17" t="str">
        <f>IFERROR(Sheet3!Q17,"")</f>
        <v>2011/05/30</v>
      </c>
      <c r="Q17" s="3">
        <v>42407</v>
      </c>
      <c r="R17">
        <f t="shared" si="2"/>
        <v>4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平泳ぎ</v>
      </c>
      <c r="K18" t="str">
        <f>IFERROR(テーブル_Swim01[[#This Row],[距離]],"")</f>
        <v xml:space="preserve">  50m</v>
      </c>
      <c r="L18" t="str">
        <f>IFERROR(テーブル_Swim01[[#This Row],[予決]],"")</f>
        <v>タイム決勝</v>
      </c>
      <c r="M18" t="str">
        <f t="shared" si="1"/>
        <v>無差別  男子    50m  平泳ぎ  タイム決勝</v>
      </c>
      <c r="N18">
        <f>IFERROR(テーブル_Swim01[[#This Row],[競技番号]],"")</f>
        <v>17</v>
      </c>
      <c r="O18">
        <f>IFERROR(テーブル_Swim014[[#This Row],[選手番号]],"")</f>
        <v>128</v>
      </c>
      <c r="P18" t="str">
        <f>IFERROR(Sheet3!Q18,"")</f>
        <v>2011/11/01</v>
      </c>
      <c r="Q18" s="3">
        <v>42407</v>
      </c>
      <c r="R18">
        <f t="shared" si="2"/>
        <v>4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平泳ぎ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男子   200m  平泳ぎ  タイム決勝</v>
      </c>
      <c r="N19">
        <f>IFERROR(テーブル_Swim01[[#This Row],[競技番号]],"")</f>
        <v>18</v>
      </c>
      <c r="O19">
        <f>IFERROR(テーブル_Swim014[[#This Row],[選手番号]],"")</f>
        <v>129</v>
      </c>
      <c r="P19" t="str">
        <f>IFERROR(Sheet3!Q19,"")</f>
        <v>2011/11/01</v>
      </c>
      <c r="Q19" s="3">
        <v>42407</v>
      </c>
      <c r="R19">
        <f t="shared" si="2"/>
        <v>4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バタフライ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無差別  女子    50m  バタフライ  タイム決勝</v>
      </c>
      <c r="N20">
        <f>IFERROR(テーブル_Swim01[[#This Row],[競技番号]],"")</f>
        <v>19</v>
      </c>
      <c r="O20">
        <f>IFERROR(テーブル_Swim014[[#This Row],[選手番号]],"")</f>
        <v>130</v>
      </c>
      <c r="P20" t="str">
        <f>IFERROR(Sheet3!Q20,"")</f>
        <v>2011/11/06</v>
      </c>
      <c r="Q20" s="3">
        <v>42407</v>
      </c>
      <c r="R20">
        <f t="shared" si="2"/>
        <v>4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バタフライ</v>
      </c>
      <c r="K21" t="str">
        <f>IFERROR(テーブル_Swim01[[#This Row],[距離]],"")</f>
        <v xml:space="preserve">  50m</v>
      </c>
      <c r="L21" t="str">
        <f>IFERROR(テーブル_Swim01[[#This Row],[予決]],"")</f>
        <v>タイム決勝</v>
      </c>
      <c r="M21" t="str">
        <f t="shared" si="1"/>
        <v>無差別  男子    50m  バタフライ  タイム決勝</v>
      </c>
      <c r="N21">
        <f>IFERROR(テーブル_Swim01[[#This Row],[競技番号]],"")</f>
        <v>20</v>
      </c>
      <c r="O21">
        <f>IFERROR(テーブル_Swim014[[#This Row],[選手番号]],"")</f>
        <v>131</v>
      </c>
      <c r="P21" t="str">
        <f>IFERROR(Sheet3!Q21,"")</f>
        <v>2011/11/30</v>
      </c>
      <c r="Q21" s="3">
        <v>42407</v>
      </c>
      <c r="R21">
        <f t="shared" si="2"/>
        <v>4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自由形</v>
      </c>
      <c r="K22" t="str">
        <f>IFERROR(テーブル_Swim01[[#This Row],[距離]],"")</f>
        <v xml:space="preserve">  50m</v>
      </c>
      <c r="L22" t="str">
        <f>IFERROR(テーブル_Swim01[[#This Row],[予決]],"")</f>
        <v>タイム決勝</v>
      </c>
      <c r="M22" t="str">
        <f t="shared" si="1"/>
        <v>無差別  女子    50m  自由形  タイム決勝</v>
      </c>
      <c r="N22">
        <f>IFERROR(テーブル_Swim01[[#This Row],[競技番号]],"")</f>
        <v>21</v>
      </c>
      <c r="O22">
        <f>IFERROR(テーブル_Swim014[[#This Row],[選手番号]],"")</f>
        <v>132</v>
      </c>
      <c r="P22" t="str">
        <f>IFERROR(Sheet3!Q22,"")</f>
        <v>2011/11/30</v>
      </c>
      <c r="Q22" s="3">
        <v>42407</v>
      </c>
      <c r="R22">
        <f t="shared" si="2"/>
        <v>4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自由形</v>
      </c>
      <c r="K23" t="str">
        <f>IFERROR(テーブル_Swim01[[#This Row],[距離]],"")</f>
        <v xml:space="preserve">  50m</v>
      </c>
      <c r="L23" t="str">
        <f>IFERROR(テーブル_Swim01[[#This Row],[予決]],"")</f>
        <v>タイム決勝</v>
      </c>
      <c r="M23" t="str">
        <f t="shared" si="1"/>
        <v>無差別  男子    50m  自由形  タイム決勝</v>
      </c>
      <c r="N23">
        <f>IFERROR(テーブル_Swim01[[#This Row],[競技番号]],"")</f>
        <v>22</v>
      </c>
      <c r="O23">
        <f>IFERROR(テーブル_Swim014[[#This Row],[選手番号]],"")</f>
        <v>133</v>
      </c>
      <c r="P23" t="str">
        <f>IFERROR(Sheet3!Q23,"")</f>
        <v>2012/04/18</v>
      </c>
      <c r="Q23" s="3">
        <v>42407</v>
      </c>
      <c r="R23">
        <f t="shared" si="2"/>
        <v>3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個人メドレー</v>
      </c>
      <c r="K24" t="str">
        <f>IFERROR(テーブル_Swim01[[#This Row],[距離]],"")</f>
        <v xml:space="preserve"> 200m</v>
      </c>
      <c r="L24" t="str">
        <f>IFERROR(テーブル_Swim01[[#This Row],[予決]],"")</f>
        <v>タイム決勝</v>
      </c>
      <c r="M24" t="str">
        <f t="shared" si="1"/>
        <v>無差別  女子   200m  個人メドレー  タイム決勝</v>
      </c>
      <c r="N24">
        <f>IFERROR(テーブル_Swim01[[#This Row],[競技番号]],"")</f>
        <v>23</v>
      </c>
      <c r="O24">
        <f>IFERROR(テーブル_Swim014[[#This Row],[選手番号]],"")</f>
        <v>134</v>
      </c>
      <c r="P24" t="str">
        <f>IFERROR(Sheet3!Q24,"")</f>
        <v>2012/04/18</v>
      </c>
      <c r="Q24" s="3">
        <v>42407</v>
      </c>
      <c r="R24">
        <f t="shared" si="2"/>
        <v>3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個人メドレー</v>
      </c>
      <c r="K25" t="str">
        <f>IFERROR(テーブル_Swim01[[#This Row],[距離]],"")</f>
        <v xml:space="preserve"> 200m</v>
      </c>
      <c r="L25" t="str">
        <f>IFERROR(テーブル_Swim01[[#This Row],[予決]],"")</f>
        <v>タイム決勝</v>
      </c>
      <c r="M25" t="str">
        <f t="shared" si="1"/>
        <v>無差別  男子   200m  個人メドレー  タイム決勝</v>
      </c>
      <c r="N25">
        <f>IFERROR(テーブル_Swim01[[#This Row],[競技番号]],"")</f>
        <v>24</v>
      </c>
      <c r="O25">
        <f>IFERROR(テーブル_Swim014[[#This Row],[選手番号]],"")</f>
        <v>135</v>
      </c>
      <c r="P25" t="str">
        <f>IFERROR(Sheet3!Q25,"")</f>
        <v>2012/04/18</v>
      </c>
      <c r="Q25" s="3">
        <v>42407</v>
      </c>
      <c r="R25">
        <f t="shared" si="2"/>
        <v>3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自由形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女子   100m  自由形  タイム決勝</v>
      </c>
      <c r="N26">
        <f>IFERROR(テーブル_Swim01[[#This Row],[競技番号]],"")</f>
        <v>25</v>
      </c>
      <c r="O26">
        <f>IFERROR(テーブル_Swim014[[#This Row],[選手番号]],"")</f>
        <v>136</v>
      </c>
      <c r="P26" t="str">
        <f>IFERROR(Sheet3!Q26,"")</f>
        <v>2012/05/07</v>
      </c>
      <c r="Q26" s="3">
        <v>42407</v>
      </c>
      <c r="R26">
        <f t="shared" si="2"/>
        <v>3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自由形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男子   100m  自由形  タイム決勝</v>
      </c>
      <c r="N27">
        <f>IFERROR(テーブル_Swim01[[#This Row],[競技番号]],"")</f>
        <v>26</v>
      </c>
      <c r="O27">
        <f>IFERROR(テーブル_Swim014[[#This Row],[選手番号]],"")</f>
        <v>137</v>
      </c>
      <c r="P27" t="str">
        <f>IFERROR(Sheet3!Q27,"")</f>
        <v>2013/02/06</v>
      </c>
      <c r="Q27" s="3">
        <v>42407</v>
      </c>
      <c r="R27">
        <f t="shared" si="2"/>
        <v>3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背泳ぎ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女子   100m  背泳ぎ  タイム決勝</v>
      </c>
      <c r="N28">
        <f>IFERROR(テーブル_Swim01[[#This Row],[競技番号]],"")</f>
        <v>27</v>
      </c>
      <c r="O28">
        <f>IFERROR(テーブル_Swim014[[#This Row],[選手番号]],"")</f>
        <v>138</v>
      </c>
      <c r="P28" t="str">
        <f>IFERROR(Sheet3!Q28,"")</f>
        <v>2008/06/09</v>
      </c>
      <c r="Q28" s="3">
        <v>42407</v>
      </c>
      <c r="R28">
        <f t="shared" si="2"/>
        <v>7</v>
      </c>
    </row>
    <row r="29" spans="4:18" x14ac:dyDescent="0.15">
      <c r="D29">
        <f>IFERROR(テーブル_Swim01[[#This Row],[UID]],"")</f>
        <v>28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背泳ぎ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男子   100m  背泳ぎ  タイム決勝</v>
      </c>
      <c r="N29">
        <f>IFERROR(テーブル_Swim01[[#This Row],[競技番号]],"")</f>
        <v>28</v>
      </c>
      <c r="O29">
        <f>IFERROR(テーブル_Swim014[[#This Row],[選手番号]],"")</f>
        <v>139</v>
      </c>
      <c r="P29" t="str">
        <f>IFERROR(Sheet3!Q29,"")</f>
        <v>2008/10/20</v>
      </c>
      <c r="Q29" s="3">
        <v>42407</v>
      </c>
      <c r="R29">
        <f t="shared" si="2"/>
        <v>7</v>
      </c>
    </row>
    <row r="30" spans="4:18" x14ac:dyDescent="0.15">
      <c r="D30">
        <f>IFERROR(テーブル_Swim01[[#This Row],[UID]],"")</f>
        <v>29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平泳ぎ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女子   100m  平泳ぎ  タイム決勝</v>
      </c>
      <c r="N30">
        <f>IFERROR(テーブル_Swim01[[#This Row],[競技番号]],"")</f>
        <v>29</v>
      </c>
      <c r="O30">
        <f>IFERROR(テーブル_Swim014[[#This Row],[選手番号]],"")</f>
        <v>140</v>
      </c>
      <c r="P30" t="str">
        <f>IFERROR(Sheet3!Q30,"")</f>
        <v>2008/10/20</v>
      </c>
      <c r="Q30" s="3">
        <v>42407</v>
      </c>
      <c r="R30">
        <f t="shared" si="2"/>
        <v>7</v>
      </c>
    </row>
    <row r="31" spans="4:18" x14ac:dyDescent="0.15">
      <c r="D31">
        <f>IFERROR(テーブル_Swim01[[#This Row],[UID]],"")</f>
        <v>30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平泳ぎ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>無差別  男子   100m  平泳ぎ  タイム決勝</v>
      </c>
      <c r="N31">
        <f>IFERROR(テーブル_Swim01[[#This Row],[競技番号]],"")</f>
        <v>30</v>
      </c>
      <c r="O31">
        <f>IFERROR(テーブル_Swim014[[#This Row],[選手番号]],"")</f>
        <v>141</v>
      </c>
      <c r="P31" t="str">
        <f>IFERROR(Sheet3!Q31,"")</f>
        <v>2009/03/06</v>
      </c>
      <c r="Q31" s="3">
        <v>42407</v>
      </c>
      <c r="R31">
        <f t="shared" si="2"/>
        <v>6</v>
      </c>
    </row>
    <row r="32" spans="4:18" x14ac:dyDescent="0.15">
      <c r="D32">
        <f>IFERROR(テーブル_Swim01[[#This Row],[UID]],"")</f>
        <v>31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バタフライ</v>
      </c>
      <c r="K32" t="str">
        <f>IFERROR(テーブル_Swim01[[#This Row],[距離]],"")</f>
        <v xml:space="preserve"> 100m</v>
      </c>
      <c r="L32" t="str">
        <f>IFERROR(テーブル_Swim01[[#This Row],[予決]],"")</f>
        <v>タイム決勝</v>
      </c>
      <c r="M32" t="str">
        <f t="shared" si="1"/>
        <v>無差別  女子   100m  バタフライ  タイム決勝</v>
      </c>
      <c r="N32">
        <f>IFERROR(テーブル_Swim01[[#This Row],[競技番号]],"")</f>
        <v>31</v>
      </c>
      <c r="O32">
        <f>IFERROR(テーブル_Swim014[[#This Row],[選手番号]],"")</f>
        <v>142</v>
      </c>
      <c r="P32" t="str">
        <f>IFERROR(Sheet3!Q32,"")</f>
        <v>2009/03/06</v>
      </c>
      <c r="Q32" s="3">
        <v>42407</v>
      </c>
      <c r="R32">
        <f t="shared" si="2"/>
        <v>6</v>
      </c>
    </row>
    <row r="33" spans="4:18" x14ac:dyDescent="0.15">
      <c r="D33">
        <f>IFERROR(テーブル_Swim01[[#This Row],[UID]],"")</f>
        <v>32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1</v>
      </c>
      <c r="I33" t="str">
        <f>IFERROR(LOOKUP(H33,Sheet5!A:A,Sheet5!B:B),"")</f>
        <v>無差別</v>
      </c>
      <c r="J33" t="str">
        <f>IFERROR(テーブル_Swim01[[#This Row],[種目]],"")</f>
        <v>バタフライ</v>
      </c>
      <c r="K33" t="str">
        <f>IFERROR(テーブル_Swim01[[#This Row],[距離]],"")</f>
        <v xml:space="preserve"> 100m</v>
      </c>
      <c r="L33" t="str">
        <f>IFERROR(テーブル_Swim01[[#This Row],[予決]],"")</f>
        <v>タイム決勝</v>
      </c>
      <c r="M33" t="str">
        <f t="shared" si="1"/>
        <v>無差別  男子   100m  バタフライ  タイム決勝</v>
      </c>
      <c r="N33">
        <f>IFERROR(テーブル_Swim01[[#This Row],[競技番号]],"")</f>
        <v>32</v>
      </c>
      <c r="O33">
        <f>IFERROR(テーブル_Swim014[[#This Row],[選手番号]],"")</f>
        <v>143</v>
      </c>
      <c r="P33" t="str">
        <f>IFERROR(Sheet3!Q33,"")</f>
        <v>2009/03/28</v>
      </c>
      <c r="Q33" s="3">
        <v>42407</v>
      </c>
      <c r="R33">
        <f t="shared" si="2"/>
        <v>6</v>
      </c>
    </row>
    <row r="34" spans="4:18" x14ac:dyDescent="0.15">
      <c r="D34">
        <f>IFERROR(テーブル_Swim01[[#This Row],[UID]],"")</f>
        <v>33</v>
      </c>
      <c r="E34">
        <f>IFERROR(テーブル_Swim01[[#This Row],[競技番号]],"")</f>
        <v>33</v>
      </c>
      <c r="F34">
        <f>IFERROR(テーブル_Swim01[[#This Row],[性別]],"")</f>
        <v>1</v>
      </c>
      <c r="G34" t="str">
        <f t="shared" si="0"/>
        <v>男子</v>
      </c>
      <c r="H34">
        <f>IFERROR(テーブル_Swim01[[#This Row],[クラス番号]],"")</f>
        <v>1</v>
      </c>
      <c r="I34" t="str">
        <f>IFERROR(LOOKUP(H34,Sheet5!A:A,Sheet5!B:B),"")</f>
        <v>無差別</v>
      </c>
      <c r="J34" t="str">
        <f>IFERROR(テーブル_Swim01[[#This Row],[種目]],"")</f>
        <v>自由形</v>
      </c>
      <c r="K34" t="str">
        <f>IFERROR(テーブル_Swim01[[#This Row],[距離]],"")</f>
        <v xml:space="preserve"> 400m</v>
      </c>
      <c r="L34" t="str">
        <f>IFERROR(テーブル_Swim01[[#This Row],[予決]],"")</f>
        <v>タイム決勝</v>
      </c>
      <c r="M34" t="str">
        <f t="shared" si="1"/>
        <v>無差別  男子   400m  自由形  タイム決勝</v>
      </c>
      <c r="N34">
        <f>IFERROR(テーブル_Swim01[[#This Row],[競技番号]],"")</f>
        <v>33</v>
      </c>
      <c r="O34">
        <f>IFERROR(テーブル_Swim014[[#This Row],[選手番号]],"")</f>
        <v>144</v>
      </c>
      <c r="P34" t="str">
        <f>IFERROR(Sheet3!Q34,"")</f>
        <v>2009/03/28</v>
      </c>
      <c r="Q34" s="3">
        <v>42407</v>
      </c>
      <c r="R34">
        <f t="shared" si="2"/>
        <v>6</v>
      </c>
    </row>
    <row r="35" spans="4:18" x14ac:dyDescent="0.15">
      <c r="D35">
        <f>IFERROR(テーブル_Swim01[[#This Row],[UID]],"")</f>
        <v>34</v>
      </c>
      <c r="E35">
        <f>IFERROR(テーブル_Swim01[[#This Row],[競技番号]],"")</f>
        <v>34</v>
      </c>
      <c r="F35">
        <f>IFERROR(テーブル_Swim01[[#This Row],[性別]],"")</f>
        <v>3</v>
      </c>
      <c r="G35" t="str">
        <f t="shared" si="0"/>
        <v>女子</v>
      </c>
      <c r="H35">
        <f>IFERROR(テーブル_Swim01[[#This Row],[クラス番号]],"")</f>
        <v>1</v>
      </c>
      <c r="I35" t="str">
        <f>IFERROR(LOOKUP(H35,Sheet5!A:A,Sheet5!B:B),"")</f>
        <v>無差別</v>
      </c>
      <c r="J35" t="str">
        <f>IFERROR(テーブル_Swim01[[#This Row],[種目]],"")</f>
        <v>リレー</v>
      </c>
      <c r="K35" t="str">
        <f>IFERROR(テーブル_Swim01[[#This Row],[距離]],"")</f>
        <v xml:space="preserve"> 200m</v>
      </c>
      <c r="L35" t="str">
        <f>IFERROR(テーブル_Swim01[[#This Row],[予決]],"")</f>
        <v>タイム決勝</v>
      </c>
      <c r="M35" t="str">
        <f t="shared" si="1"/>
        <v>無差別  女子   200m  リレー  タイム決勝</v>
      </c>
      <c r="N35">
        <f>IFERROR(テーブル_Swim01[[#This Row],[競技番号]],"")</f>
        <v>34</v>
      </c>
      <c r="O35">
        <f>IFERROR(テーブル_Swim014[[#This Row],[選手番号]],"")</f>
        <v>145</v>
      </c>
      <c r="P35" t="str">
        <f>IFERROR(Sheet3!Q35,"")</f>
        <v>2009/03/28</v>
      </c>
      <c r="Q35" s="3">
        <v>42407</v>
      </c>
      <c r="R35">
        <f t="shared" si="2"/>
        <v>6</v>
      </c>
    </row>
    <row r="36" spans="4:18" x14ac:dyDescent="0.15">
      <c r="D36">
        <f>IFERROR(テーブル_Swim01[[#This Row],[UID]],"")</f>
        <v>35</v>
      </c>
      <c r="E36">
        <f>IFERROR(テーブル_Swim01[[#This Row],[競技番号]],"")</f>
        <v>35</v>
      </c>
      <c r="F36">
        <f>IFERROR(テーブル_Swim01[[#This Row],[性別]],"")</f>
        <v>3</v>
      </c>
      <c r="G36" t="str">
        <f t="shared" si="0"/>
        <v>女子</v>
      </c>
      <c r="H36">
        <f>IFERROR(テーブル_Swim01[[#This Row],[クラス番号]],"")</f>
        <v>1</v>
      </c>
      <c r="I36" t="str">
        <f>IFERROR(LOOKUP(H36,Sheet5!A:A,Sheet5!B:B),"")</f>
        <v>無差別</v>
      </c>
      <c r="J36" t="str">
        <f>IFERROR(テーブル_Swim01[[#This Row],[種目]],"")</f>
        <v>リレー</v>
      </c>
      <c r="K36" t="str">
        <f>IFERROR(テーブル_Swim01[[#This Row],[距離]],"")</f>
        <v xml:space="preserve"> 400m</v>
      </c>
      <c r="L36" t="str">
        <f>IFERROR(テーブル_Swim01[[#This Row],[予決]],"")</f>
        <v>タイム決勝</v>
      </c>
      <c r="M36" t="str">
        <f t="shared" si="1"/>
        <v>無差別  女子   400m  リレー  タイム決勝</v>
      </c>
      <c r="N36">
        <f>IFERROR(テーブル_Swim01[[#This Row],[競技番号]],"")</f>
        <v>35</v>
      </c>
      <c r="O36">
        <f>IFERROR(テーブル_Swim014[[#This Row],[選手番号]],"")</f>
        <v>146</v>
      </c>
      <c r="P36" t="str">
        <f>IFERROR(Sheet3!Q36,"")</f>
        <v>2009/03/28</v>
      </c>
      <c r="Q36" s="3">
        <v>42407</v>
      </c>
      <c r="R36">
        <f t="shared" si="2"/>
        <v>6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147</v>
      </c>
      <c r="P37" t="str">
        <f>IFERROR(Sheet3!Q37,"")</f>
        <v>2009/04/02</v>
      </c>
      <c r="Q37" s="3">
        <v>42407</v>
      </c>
      <c r="R37">
        <f t="shared" si="2"/>
        <v>6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148</v>
      </c>
      <c r="P38" t="str">
        <f>IFERROR(Sheet3!Q38,"")</f>
        <v>2009/04/02</v>
      </c>
      <c r="Q38" s="3">
        <v>42407</v>
      </c>
      <c r="R38">
        <f t="shared" si="2"/>
        <v>6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149</v>
      </c>
      <c r="P39" t="str">
        <f>IFERROR(Sheet3!Q39,"")</f>
        <v>2009/04/03</v>
      </c>
      <c r="Q39" s="3">
        <v>42407</v>
      </c>
      <c r="R39">
        <f t="shared" si="2"/>
        <v>6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150</v>
      </c>
      <c r="P40" t="str">
        <f>IFERROR(Sheet3!Q40,"")</f>
        <v>2009/04/03</v>
      </c>
      <c r="Q40" s="3">
        <v>42407</v>
      </c>
      <c r="R40">
        <f t="shared" si="2"/>
        <v>6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151</v>
      </c>
      <c r="P41" t="str">
        <f>IFERROR(Sheet3!Q41,"")</f>
        <v>2009/12/06</v>
      </c>
      <c r="Q41" s="3">
        <v>42407</v>
      </c>
      <c r="R41">
        <f t="shared" si="2"/>
        <v>6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152</v>
      </c>
      <c r="P42" t="str">
        <f>IFERROR(Sheet3!Q42,"")</f>
        <v>2010/05/24</v>
      </c>
      <c r="Q42" s="3">
        <v>42407</v>
      </c>
      <c r="R42">
        <f t="shared" si="2"/>
        <v>5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153</v>
      </c>
      <c r="P43" t="str">
        <f>IFERROR(Sheet3!Q43,"")</f>
        <v>2010/05/24</v>
      </c>
      <c r="Q43" s="3">
        <v>42407</v>
      </c>
      <c r="R43">
        <f t="shared" si="2"/>
        <v>5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154</v>
      </c>
      <c r="P44" t="str">
        <f>IFERROR(Sheet3!Q44,"")</f>
        <v>2010/05/24</v>
      </c>
      <c r="Q44" s="3">
        <v>42407</v>
      </c>
      <c r="R44">
        <f t="shared" si="2"/>
        <v>5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155</v>
      </c>
      <c r="P45" t="str">
        <f>IFERROR(Sheet3!Q45,"")</f>
        <v>2010/12/03</v>
      </c>
      <c r="Q45" s="3">
        <v>42407</v>
      </c>
      <c r="R45">
        <f t="shared" si="2"/>
        <v>5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156</v>
      </c>
      <c r="P46" t="str">
        <f>IFERROR(Sheet3!Q46,"")</f>
        <v>2010/12/03</v>
      </c>
      <c r="Q46" s="3">
        <v>42407</v>
      </c>
      <c r="R46">
        <f t="shared" si="2"/>
        <v>5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157</v>
      </c>
      <c r="P47" t="str">
        <f>IFERROR(Sheet3!Q47,"")</f>
        <v>2011/02/10</v>
      </c>
      <c r="Q47" s="3">
        <v>42407</v>
      </c>
      <c r="R47">
        <f t="shared" si="2"/>
        <v>4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158</v>
      </c>
      <c r="P48" t="str">
        <f>IFERROR(Sheet3!Q48,"")</f>
        <v>2011/02/10</v>
      </c>
      <c r="Q48" s="3">
        <v>42407</v>
      </c>
      <c r="R48">
        <f t="shared" si="2"/>
        <v>4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159</v>
      </c>
      <c r="P49" t="str">
        <f>IFERROR(Sheet3!Q49,"")</f>
        <v>2012/01/27</v>
      </c>
      <c r="Q49" s="3">
        <v>42407</v>
      </c>
      <c r="R49">
        <f t="shared" si="2"/>
        <v>4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160</v>
      </c>
      <c r="P50" t="str">
        <f>IFERROR(Sheet3!Q50,"")</f>
        <v>2012/01/27</v>
      </c>
      <c r="Q50" s="3">
        <v>42407</v>
      </c>
      <c r="R50">
        <f t="shared" si="2"/>
        <v>4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161</v>
      </c>
      <c r="P51" t="str">
        <f>IFERROR(Sheet3!Q51,"")</f>
        <v>2012/04/20</v>
      </c>
      <c r="Q51" s="3">
        <v>42407</v>
      </c>
      <c r="R51">
        <f t="shared" si="2"/>
        <v>3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162</v>
      </c>
      <c r="P52" t="str">
        <f>IFERROR(Sheet3!Q52,"")</f>
        <v>2012/10/19</v>
      </c>
      <c r="Q52" s="3">
        <v>42407</v>
      </c>
      <c r="R52">
        <f t="shared" si="2"/>
        <v>3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163</v>
      </c>
      <c r="P53" t="str">
        <f>IFERROR(Sheet3!Q53,"")</f>
        <v>2012/10/19</v>
      </c>
      <c r="Q53" s="3">
        <v>42407</v>
      </c>
      <c r="R53">
        <f t="shared" si="2"/>
        <v>3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164</v>
      </c>
      <c r="P54" t="str">
        <f>IFERROR(Sheet3!Q54,"")</f>
        <v>2012/11/20</v>
      </c>
      <c r="Q54" s="3">
        <v>42407</v>
      </c>
      <c r="R54">
        <f t="shared" si="2"/>
        <v>3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165</v>
      </c>
      <c r="P55" t="str">
        <f>IFERROR(Sheet3!Q55,"")</f>
        <v>2012/11/20</v>
      </c>
      <c r="Q55" s="3">
        <v>42407</v>
      </c>
      <c r="R55">
        <f t="shared" si="2"/>
        <v>3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166</v>
      </c>
      <c r="P56" t="str">
        <f>IFERROR(Sheet3!Q56,"")</f>
        <v>2012/11/20</v>
      </c>
      <c r="Q56" s="3">
        <v>42407</v>
      </c>
      <c r="R56">
        <f t="shared" si="2"/>
        <v>3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167</v>
      </c>
      <c r="P57" t="str">
        <f>IFERROR(Sheet3!Q57,"")</f>
        <v>2013/04/22</v>
      </c>
      <c r="Q57" s="3">
        <v>42407</v>
      </c>
      <c r="R57">
        <f t="shared" si="2"/>
        <v>2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168</v>
      </c>
      <c r="P58" t="str">
        <f>IFERROR(Sheet3!Q58,"")</f>
        <v>2013/07/06</v>
      </c>
      <c r="Q58" s="3">
        <v>42407</v>
      </c>
      <c r="R58">
        <f t="shared" si="2"/>
        <v>2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169</v>
      </c>
      <c r="P59" t="str">
        <f>IFERROR(Sheet3!Q59,"")</f>
        <v>2013/07/06</v>
      </c>
      <c r="Q59" s="3">
        <v>42407</v>
      </c>
      <c r="R59">
        <f t="shared" si="2"/>
        <v>2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170</v>
      </c>
      <c r="P60" t="str">
        <f>IFERROR(Sheet3!Q60,"")</f>
        <v>2013/07/06</v>
      </c>
      <c r="Q60" s="3">
        <v>42407</v>
      </c>
      <c r="R60">
        <f t="shared" si="2"/>
        <v>2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171</v>
      </c>
      <c r="P61" t="str">
        <f>IFERROR(Sheet3!Q61,"")</f>
        <v>2014/05/16</v>
      </c>
      <c r="Q61" s="3">
        <v>42407</v>
      </c>
      <c r="R61">
        <f t="shared" si="2"/>
        <v>1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172</v>
      </c>
      <c r="P62" t="str">
        <f>IFERROR(Sheet3!Q62,"")</f>
        <v>2003/05/13</v>
      </c>
      <c r="Q62" s="3">
        <v>42407</v>
      </c>
      <c r="R62">
        <f t="shared" si="2"/>
        <v>12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173</v>
      </c>
      <c r="P63" t="str">
        <f>IFERROR(Sheet3!Q63,"")</f>
        <v>2003/05/13</v>
      </c>
      <c r="Q63" s="3">
        <v>42407</v>
      </c>
      <c r="R63">
        <f t="shared" si="2"/>
        <v>12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174</v>
      </c>
      <c r="P64" t="str">
        <f>IFERROR(Sheet3!Q64,"")</f>
        <v>2003/05/13</v>
      </c>
      <c r="Q64" s="3">
        <v>42407</v>
      </c>
      <c r="R64">
        <f t="shared" si="2"/>
        <v>12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175</v>
      </c>
      <c r="P65" t="str">
        <f>IFERROR(Sheet3!Q65,"")</f>
        <v>2003/10/14</v>
      </c>
      <c r="Q65" s="3">
        <v>42407</v>
      </c>
      <c r="R65">
        <f t="shared" si="2"/>
        <v>12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176</v>
      </c>
      <c r="P66" t="str">
        <f>IFERROR(Sheet3!Q66,"")</f>
        <v>2003/10/14</v>
      </c>
      <c r="Q66" s="3">
        <v>42407</v>
      </c>
      <c r="R66">
        <f t="shared" si="2"/>
        <v>12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177</v>
      </c>
      <c r="P67" t="str">
        <f>IFERROR(Sheet3!Q67,"")</f>
        <v>2003/10/25</v>
      </c>
      <c r="Q67" s="3">
        <v>42407</v>
      </c>
      <c r="R67">
        <f t="shared" ref="R67:R130" si="5">IFERROR(DATEDIF(P67,Q67,"Y"),"")</f>
        <v>12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178</v>
      </c>
      <c r="P68" t="str">
        <f>IFERROR(Sheet3!Q68,"")</f>
        <v>2003/10/25</v>
      </c>
      <c r="Q68" s="3">
        <v>42407</v>
      </c>
      <c r="R68">
        <f t="shared" si="5"/>
        <v>12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179</v>
      </c>
      <c r="P69" t="str">
        <f>IFERROR(Sheet3!Q69,"")</f>
        <v>2003/10/25</v>
      </c>
      <c r="Q69" s="3">
        <v>42407</v>
      </c>
      <c r="R69">
        <f t="shared" si="5"/>
        <v>12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180</v>
      </c>
      <c r="P70" t="str">
        <f>IFERROR(Sheet3!Q70,"")</f>
        <v>2004/01/05</v>
      </c>
      <c r="Q70" s="3">
        <v>42407</v>
      </c>
      <c r="R70">
        <f t="shared" si="5"/>
        <v>12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181</v>
      </c>
      <c r="P71" t="str">
        <f>IFERROR(Sheet3!Q71,"")</f>
        <v>2004/01/05</v>
      </c>
      <c r="Q71" s="3">
        <v>42407</v>
      </c>
      <c r="R71">
        <f t="shared" si="5"/>
        <v>12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182</v>
      </c>
      <c r="P72" t="str">
        <f>IFERROR(Sheet3!Q72,"")</f>
        <v>2004/07/18</v>
      </c>
      <c r="Q72" s="3">
        <v>42407</v>
      </c>
      <c r="R72">
        <f t="shared" si="5"/>
        <v>11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183</v>
      </c>
      <c r="P73" t="str">
        <f>IFERROR(Sheet3!Q73,"")</f>
        <v>2004/07/18</v>
      </c>
      <c r="Q73" s="3">
        <v>42407</v>
      </c>
      <c r="R73">
        <f t="shared" si="5"/>
        <v>11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184</v>
      </c>
      <c r="P74" t="str">
        <f>IFERROR(Sheet3!Q74,"")</f>
        <v>2005/08/03</v>
      </c>
      <c r="Q74" s="3">
        <v>42407</v>
      </c>
      <c r="R74">
        <f t="shared" si="5"/>
        <v>10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185</v>
      </c>
      <c r="P75" t="str">
        <f>IFERROR(Sheet3!Q75,"")</f>
        <v>2005/08/03</v>
      </c>
      <c r="Q75" s="3">
        <v>42407</v>
      </c>
      <c r="R75">
        <f t="shared" si="5"/>
        <v>10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186</v>
      </c>
      <c r="P76" t="str">
        <f>IFERROR(Sheet3!Q76,"")</f>
        <v>2005/08/03</v>
      </c>
      <c r="Q76" s="3">
        <v>42407</v>
      </c>
      <c r="R76">
        <f t="shared" si="5"/>
        <v>10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187</v>
      </c>
      <c r="P77" t="str">
        <f>IFERROR(Sheet3!Q77,"")</f>
        <v>2005/08/22</v>
      </c>
      <c r="Q77" s="3">
        <v>42407</v>
      </c>
      <c r="R77">
        <f t="shared" si="5"/>
        <v>10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188</v>
      </c>
      <c r="P78" t="str">
        <f>IFERROR(Sheet3!Q78,"")</f>
        <v>2005/08/22</v>
      </c>
      <c r="Q78" s="3">
        <v>42407</v>
      </c>
      <c r="R78">
        <f t="shared" si="5"/>
        <v>10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189</v>
      </c>
      <c r="P79" t="str">
        <f>IFERROR(Sheet3!Q79,"")</f>
        <v>2005/08/22</v>
      </c>
      <c r="Q79" s="3">
        <v>42407</v>
      </c>
      <c r="R79">
        <f t="shared" si="5"/>
        <v>10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190</v>
      </c>
      <c r="P80" t="str">
        <f>IFERROR(Sheet3!Q80,"")</f>
        <v>2006/08/06</v>
      </c>
      <c r="Q80" s="3">
        <v>42407</v>
      </c>
      <c r="R80">
        <f t="shared" si="5"/>
        <v>9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191</v>
      </c>
      <c r="P81" t="str">
        <f>IFERROR(Sheet3!Q81,"")</f>
        <v>2006/08/06</v>
      </c>
      <c r="Q81" s="3">
        <v>42407</v>
      </c>
      <c r="R81">
        <f t="shared" si="5"/>
        <v>9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192</v>
      </c>
      <c r="P82" t="str">
        <f>IFERROR(Sheet3!Q82,"")</f>
        <v>2006/08/06</v>
      </c>
      <c r="Q82" s="3">
        <v>42407</v>
      </c>
      <c r="R82">
        <f t="shared" si="5"/>
        <v>9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193</v>
      </c>
      <c r="P83" t="str">
        <f>IFERROR(Sheet3!Q83,"")</f>
        <v>2006/09/28</v>
      </c>
      <c r="Q83" s="3">
        <v>42407</v>
      </c>
      <c r="R83">
        <f t="shared" si="5"/>
        <v>9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194</v>
      </c>
      <c r="P84" t="str">
        <f>IFERROR(Sheet3!Q84,"")</f>
        <v>2006/11/05</v>
      </c>
      <c r="Q84" s="3">
        <v>42407</v>
      </c>
      <c r="R84">
        <f t="shared" si="5"/>
        <v>9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195</v>
      </c>
      <c r="P85" t="str">
        <f>IFERROR(Sheet3!Q85,"")</f>
        <v>2006/11/05</v>
      </c>
      <c r="Q85" s="3">
        <v>42407</v>
      </c>
      <c r="R85">
        <f t="shared" si="5"/>
        <v>9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196</v>
      </c>
      <c r="P86" t="str">
        <f>IFERROR(Sheet3!Q86,"")</f>
        <v>2006/12/01</v>
      </c>
      <c r="Q86" s="3">
        <v>42407</v>
      </c>
      <c r="R86">
        <f t="shared" si="5"/>
        <v>9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197</v>
      </c>
      <c r="P87" t="str">
        <f>IFERROR(Sheet3!Q87,"")</f>
        <v>2006/12/01</v>
      </c>
      <c r="Q87" s="3">
        <v>42407</v>
      </c>
      <c r="R87">
        <f t="shared" si="5"/>
        <v>9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198</v>
      </c>
      <c r="P88" t="str">
        <f>IFERROR(Sheet3!Q88,"")</f>
        <v>2006/12/01</v>
      </c>
      <c r="Q88" s="3">
        <v>42407</v>
      </c>
      <c r="R88">
        <f t="shared" si="5"/>
        <v>9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199</v>
      </c>
      <c r="P89" t="str">
        <f>IFERROR(Sheet3!Q89,"")</f>
        <v>2007/03/08</v>
      </c>
      <c r="Q89" s="3">
        <v>42407</v>
      </c>
      <c r="R89">
        <f t="shared" si="5"/>
        <v>8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200</v>
      </c>
      <c r="P90" t="str">
        <f>IFERROR(Sheet3!Q90,"")</f>
        <v>2007/03/08</v>
      </c>
      <c r="Q90" s="3">
        <v>42407</v>
      </c>
      <c r="R90">
        <f t="shared" si="5"/>
        <v>8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201</v>
      </c>
      <c r="P91" t="str">
        <f>IFERROR(Sheet3!Q91,"")</f>
        <v>2007/05/11</v>
      </c>
      <c r="Q91" s="3">
        <v>42407</v>
      </c>
      <c r="R91">
        <f t="shared" si="5"/>
        <v>8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202</v>
      </c>
      <c r="P92" t="str">
        <f>IFERROR(Sheet3!Q92,"")</f>
        <v>2007/05/11</v>
      </c>
      <c r="Q92" s="3">
        <v>42407</v>
      </c>
      <c r="R92">
        <f t="shared" si="5"/>
        <v>8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203</v>
      </c>
      <c r="P93" t="str">
        <f>IFERROR(Sheet3!Q93,"")</f>
        <v>2007/08/07</v>
      </c>
      <c r="Q93" s="3">
        <v>42407</v>
      </c>
      <c r="R93">
        <f t="shared" si="5"/>
        <v>8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204</v>
      </c>
      <c r="P94" t="str">
        <f>IFERROR(Sheet3!Q94,"")</f>
        <v>2007/08/28</v>
      </c>
      <c r="Q94" s="3">
        <v>42407</v>
      </c>
      <c r="R94">
        <f t="shared" si="5"/>
        <v>8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205</v>
      </c>
      <c r="P95" t="str">
        <f>IFERROR(Sheet3!Q95,"")</f>
        <v>2007/09/14</v>
      </c>
      <c r="Q95" s="3">
        <v>42407</v>
      </c>
      <c r="R95">
        <f t="shared" si="5"/>
        <v>8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206</v>
      </c>
      <c r="P96" t="str">
        <f>IFERROR(Sheet3!Q96,"")</f>
        <v>2007/09/14</v>
      </c>
      <c r="Q96" s="3">
        <v>42407</v>
      </c>
      <c r="R96">
        <f t="shared" si="5"/>
        <v>8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207</v>
      </c>
      <c r="P97" t="str">
        <f>IFERROR(Sheet3!Q97,"")</f>
        <v>2008/01/05</v>
      </c>
      <c r="Q97" s="3">
        <v>42407</v>
      </c>
      <c r="R97">
        <f t="shared" si="5"/>
        <v>8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208</v>
      </c>
      <c r="P98" t="str">
        <f>IFERROR(Sheet3!Q98,"")</f>
        <v>2008/01/05</v>
      </c>
      <c r="Q98" s="3">
        <v>42407</v>
      </c>
      <c r="R98">
        <f t="shared" si="5"/>
        <v>8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209</v>
      </c>
      <c r="P99" t="str">
        <f>IFERROR(Sheet3!Q99,"")</f>
        <v>2008/01/05</v>
      </c>
      <c r="Q99" s="3">
        <v>42407</v>
      </c>
      <c r="R99">
        <f t="shared" si="5"/>
        <v>8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210</v>
      </c>
      <c r="P100" t="str">
        <f>IFERROR(Sheet3!Q100,"")</f>
        <v>2008/01/05</v>
      </c>
      <c r="Q100" s="3">
        <v>42407</v>
      </c>
      <c r="R100">
        <f t="shared" si="5"/>
        <v>8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211</v>
      </c>
      <c r="P101" t="str">
        <f>IFERROR(Sheet3!Q101,"")</f>
        <v>2003/07/29</v>
      </c>
      <c r="Q101" s="3">
        <v>42407</v>
      </c>
      <c r="R101">
        <f t="shared" si="5"/>
        <v>12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212</v>
      </c>
      <c r="P102" t="str">
        <f>IFERROR(Sheet3!Q102,"")</f>
        <v>2003/07/29</v>
      </c>
      <c r="Q102" s="3">
        <v>42407</v>
      </c>
      <c r="R102">
        <f t="shared" si="5"/>
        <v>12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213</v>
      </c>
      <c r="P103" t="str">
        <f>IFERROR(Sheet3!Q103,"")</f>
        <v>2005/01/25</v>
      </c>
      <c r="Q103" s="3">
        <v>42407</v>
      </c>
      <c r="R103">
        <f t="shared" si="5"/>
        <v>11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214</v>
      </c>
      <c r="P104" t="str">
        <f>IFERROR(Sheet3!Q104,"")</f>
        <v>2005/01/25</v>
      </c>
      <c r="Q104" s="3">
        <v>42407</v>
      </c>
      <c r="R104">
        <f t="shared" si="5"/>
        <v>11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215</v>
      </c>
      <c r="P105" t="str">
        <f>IFERROR(Sheet3!Q105,"")</f>
        <v>2006/06/24</v>
      </c>
      <c r="Q105" s="3">
        <v>42407</v>
      </c>
      <c r="R105">
        <f t="shared" si="5"/>
        <v>9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216</v>
      </c>
      <c r="P106" t="str">
        <f>IFERROR(Sheet3!Q106,"")</f>
        <v>2006/06/24</v>
      </c>
      <c r="Q106" s="3">
        <v>42407</v>
      </c>
      <c r="R106">
        <f t="shared" si="5"/>
        <v>9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217</v>
      </c>
      <c r="P107" t="str">
        <f>IFERROR(Sheet3!Q107,"")</f>
        <v>2008/01/24</v>
      </c>
      <c r="Q107" s="3">
        <v>42407</v>
      </c>
      <c r="R107">
        <f t="shared" si="5"/>
        <v>8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218</v>
      </c>
      <c r="P108" t="str">
        <f>IFERROR(Sheet3!Q108,"")</f>
        <v>2008/01/24</v>
      </c>
      <c r="Q108" s="3">
        <v>42407</v>
      </c>
      <c r="R108">
        <f t="shared" si="5"/>
        <v>8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569</v>
      </c>
      <c r="P109" t="str">
        <f>IFERROR(Sheet3!Q109,"")</f>
        <v>2008/05/18</v>
      </c>
      <c r="Q109" s="3">
        <v>42407</v>
      </c>
      <c r="R109">
        <f t="shared" si="5"/>
        <v>7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570</v>
      </c>
      <c r="P110" t="str">
        <f>IFERROR(Sheet3!Q110,"")</f>
        <v>2008/05/18</v>
      </c>
      <c r="Q110" s="3">
        <v>42407</v>
      </c>
      <c r="R110">
        <f t="shared" si="5"/>
        <v>7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571</v>
      </c>
      <c r="P111" t="str">
        <f>IFERROR(Sheet3!Q111,"")</f>
        <v>2008/05/18</v>
      </c>
      <c r="Q111" s="3">
        <v>42407</v>
      </c>
      <c r="R111">
        <f t="shared" si="5"/>
        <v>7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572</v>
      </c>
      <c r="P112" t="str">
        <f>IFERROR(Sheet3!Q112,"")</f>
        <v>2009/02/02</v>
      </c>
      <c r="Q112" s="3">
        <v>42407</v>
      </c>
      <c r="R112">
        <f t="shared" si="5"/>
        <v>7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573</v>
      </c>
      <c r="P113" t="str">
        <f>IFERROR(Sheet3!Q113,"")</f>
        <v>2009/02/02</v>
      </c>
      <c r="Q113" s="3">
        <v>42407</v>
      </c>
      <c r="R113">
        <f t="shared" si="5"/>
        <v>7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574</v>
      </c>
      <c r="P114" t="str">
        <f>IFERROR(Sheet3!Q114,"")</f>
        <v>2009/07/29</v>
      </c>
      <c r="Q114" s="3">
        <v>42407</v>
      </c>
      <c r="R114">
        <f t="shared" si="5"/>
        <v>6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575</v>
      </c>
      <c r="P115" t="str">
        <f>IFERROR(Sheet3!Q115,"")</f>
        <v>2009/07/29</v>
      </c>
      <c r="Q115" s="3">
        <v>42407</v>
      </c>
      <c r="R115">
        <f t="shared" si="5"/>
        <v>6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576</v>
      </c>
      <c r="P116" t="str">
        <f>IFERROR(Sheet3!Q116,"")</f>
        <v>2010/06/03</v>
      </c>
      <c r="Q116" s="3">
        <v>42407</v>
      </c>
      <c r="R116">
        <f t="shared" si="5"/>
        <v>5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577</v>
      </c>
      <c r="P117" t="str">
        <f>IFERROR(Sheet3!Q117,"")</f>
        <v>2010/06/03</v>
      </c>
      <c r="Q117" s="3">
        <v>42407</v>
      </c>
      <c r="R117">
        <f t="shared" si="5"/>
        <v>5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578</v>
      </c>
      <c r="P118" t="str">
        <f>IFERROR(Sheet3!Q118,"")</f>
        <v>2010/10/05</v>
      </c>
      <c r="Q118" s="3">
        <v>42407</v>
      </c>
      <c r="R118">
        <f t="shared" si="5"/>
        <v>5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579</v>
      </c>
      <c r="P119" t="str">
        <f>IFERROR(Sheet3!Q119,"")</f>
        <v>2010/12/17</v>
      </c>
      <c r="Q119" s="3">
        <v>42407</v>
      </c>
      <c r="R119">
        <f t="shared" si="5"/>
        <v>5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580</v>
      </c>
      <c r="P120" t="str">
        <f>IFERROR(Sheet3!Q120,"")</f>
        <v>2010/12/17</v>
      </c>
      <c r="Q120" s="3">
        <v>42407</v>
      </c>
      <c r="R120">
        <f t="shared" si="5"/>
        <v>5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581</v>
      </c>
      <c r="P121" t="str">
        <f>IFERROR(Sheet3!Q121,"")</f>
        <v>2010/12/17</v>
      </c>
      <c r="Q121" s="3">
        <v>42407</v>
      </c>
      <c r="R121">
        <f t="shared" si="5"/>
        <v>5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582</v>
      </c>
      <c r="P122" t="str">
        <f>IFERROR(Sheet3!Q122,"")</f>
        <v>2010/12/17</v>
      </c>
      <c r="Q122" s="3">
        <v>42407</v>
      </c>
      <c r="R122">
        <f t="shared" si="5"/>
        <v>5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583</v>
      </c>
      <c r="P123" t="str">
        <f>IFERROR(Sheet3!Q123,"")</f>
        <v>2011/03/15</v>
      </c>
      <c r="Q123" s="3">
        <v>42407</v>
      </c>
      <c r="R123">
        <f t="shared" si="5"/>
        <v>4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584</v>
      </c>
      <c r="P124" t="str">
        <f>IFERROR(Sheet3!Q124,"")</f>
        <v>2011/03/15</v>
      </c>
      <c r="Q124" s="3">
        <v>42407</v>
      </c>
      <c r="R124">
        <f t="shared" si="5"/>
        <v>4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585</v>
      </c>
      <c r="P125" t="str">
        <f>IFERROR(Sheet3!Q125,"")</f>
        <v>2011/03/15</v>
      </c>
      <c r="Q125" s="3">
        <v>42407</v>
      </c>
      <c r="R125">
        <f t="shared" si="5"/>
        <v>4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586</v>
      </c>
      <c r="P126" t="str">
        <f>IFERROR(Sheet3!Q126,"")</f>
        <v>2011/04/04</v>
      </c>
      <c r="Q126" s="3">
        <v>42407</v>
      </c>
      <c r="R126">
        <f t="shared" si="5"/>
        <v>4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587</v>
      </c>
      <c r="P127" t="str">
        <f>IFERROR(Sheet3!Q127,"")</f>
        <v>2011/10/09</v>
      </c>
      <c r="Q127" s="3">
        <v>42407</v>
      </c>
      <c r="R127">
        <f t="shared" si="5"/>
        <v>4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588</v>
      </c>
      <c r="P128" t="str">
        <f>IFERROR(Sheet3!Q128,"")</f>
        <v>2011/10/09</v>
      </c>
      <c r="Q128" s="3">
        <v>42407</v>
      </c>
      <c r="R128">
        <f t="shared" si="5"/>
        <v>4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589</v>
      </c>
      <c r="P129" t="str">
        <f>IFERROR(Sheet3!Q129,"")</f>
        <v>2011/10/09</v>
      </c>
      <c r="Q129" s="3">
        <v>42407</v>
      </c>
      <c r="R129">
        <f t="shared" si="5"/>
        <v>4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590</v>
      </c>
      <c r="P130" t="str">
        <f>IFERROR(Sheet3!Q130,"")</f>
        <v>2011/11/15</v>
      </c>
      <c r="Q130" s="3">
        <v>42407</v>
      </c>
      <c r="R130">
        <f t="shared" si="5"/>
        <v>4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591</v>
      </c>
      <c r="P131" t="str">
        <f>IFERROR(Sheet3!Q131,"")</f>
        <v>2011/11/15</v>
      </c>
      <c r="Q131" s="3">
        <v>42407</v>
      </c>
      <c r="R131">
        <f t="shared" ref="R131:R194" si="8">IFERROR(DATEDIF(P131,Q131,"Y"),"")</f>
        <v>4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592</v>
      </c>
      <c r="P132" t="str">
        <f>IFERROR(Sheet3!Q132,"")</f>
        <v>2012/01/07</v>
      </c>
      <c r="Q132" s="3">
        <v>42407</v>
      </c>
      <c r="R132">
        <f t="shared" si="8"/>
        <v>4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593</v>
      </c>
      <c r="P133" t="str">
        <f>IFERROR(Sheet3!Q133,"")</f>
        <v>2012/01/07</v>
      </c>
      <c r="Q133" s="3">
        <v>42407</v>
      </c>
      <c r="R133">
        <f t="shared" si="8"/>
        <v>4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594</v>
      </c>
      <c r="P134" t="str">
        <f>IFERROR(Sheet3!Q134,"")</f>
        <v>2012/05/10</v>
      </c>
      <c r="Q134" s="3">
        <v>42407</v>
      </c>
      <c r="R134">
        <f t="shared" si="8"/>
        <v>3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595</v>
      </c>
      <c r="P135" t="str">
        <f>IFERROR(Sheet3!Q135,"")</f>
        <v>2012/05/10</v>
      </c>
      <c r="Q135" s="3">
        <v>42407</v>
      </c>
      <c r="R135">
        <f t="shared" si="8"/>
        <v>3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596</v>
      </c>
      <c r="P136" t="str">
        <f>IFERROR(Sheet3!Q136,"")</f>
        <v>2012/06/22</v>
      </c>
      <c r="Q136" s="3">
        <v>42407</v>
      </c>
      <c r="R136">
        <f t="shared" si="8"/>
        <v>3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597</v>
      </c>
      <c r="P137" t="str">
        <f>IFERROR(Sheet3!Q137,"")</f>
        <v>2012/06/22</v>
      </c>
      <c r="Q137" s="3">
        <v>42407</v>
      </c>
      <c r="R137">
        <f t="shared" si="8"/>
        <v>3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598</v>
      </c>
      <c r="P138" t="str">
        <f>IFERROR(Sheet3!Q138,"")</f>
        <v>2012/06/22</v>
      </c>
      <c r="Q138" s="3">
        <v>42407</v>
      </c>
      <c r="R138">
        <f t="shared" si="8"/>
        <v>3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599</v>
      </c>
      <c r="P139" t="str">
        <f>IFERROR(Sheet3!Q139,"")</f>
        <v>2012/06/22</v>
      </c>
      <c r="Q139" s="3">
        <v>42407</v>
      </c>
      <c r="R139">
        <f t="shared" si="8"/>
        <v>3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600</v>
      </c>
      <c r="P140" t="str">
        <f>IFERROR(Sheet3!Q140,"")</f>
        <v>2012/06/22</v>
      </c>
      <c r="Q140" s="3">
        <v>42407</v>
      </c>
      <c r="R140">
        <f t="shared" si="8"/>
        <v>3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601</v>
      </c>
      <c r="P141" t="str">
        <f>IFERROR(Sheet3!Q141,"")</f>
        <v>2012/09/22</v>
      </c>
      <c r="Q141" s="3">
        <v>42407</v>
      </c>
      <c r="R141">
        <f t="shared" si="8"/>
        <v>3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602</v>
      </c>
      <c r="P142" t="str">
        <f>IFERROR(Sheet3!Q142,"")</f>
        <v>2012/09/22</v>
      </c>
      <c r="Q142" s="3">
        <v>42407</v>
      </c>
      <c r="R142">
        <f t="shared" si="8"/>
        <v>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603</v>
      </c>
      <c r="P143" t="str">
        <f>IFERROR(Sheet3!Q143,"")</f>
        <v>2012/09/22</v>
      </c>
      <c r="Q143" s="3">
        <v>42407</v>
      </c>
      <c r="R143">
        <f t="shared" si="8"/>
        <v>3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604</v>
      </c>
      <c r="P144" t="str">
        <f>IFERROR(Sheet3!Q144,"")</f>
        <v>2013/01/17</v>
      </c>
      <c r="Q144" s="3">
        <v>42407</v>
      </c>
      <c r="R144">
        <f t="shared" si="8"/>
        <v>3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605</v>
      </c>
      <c r="P145" t="str">
        <f>IFERROR(Sheet3!Q145,"")</f>
        <v>2013/01/17</v>
      </c>
      <c r="Q145" s="3">
        <v>42407</v>
      </c>
      <c r="R145">
        <f t="shared" si="8"/>
        <v>3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606</v>
      </c>
      <c r="P146" t="str">
        <f>IFERROR(Sheet3!Q146,"")</f>
        <v>2013/01/17</v>
      </c>
      <c r="Q146" s="3">
        <v>42407</v>
      </c>
      <c r="R146">
        <f t="shared" si="8"/>
        <v>3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607</v>
      </c>
      <c r="P147" t="str">
        <f>IFERROR(Sheet3!Q147,"")</f>
        <v>2013/02/07</v>
      </c>
      <c r="Q147" s="3">
        <v>42407</v>
      </c>
      <c r="R147">
        <f t="shared" si="8"/>
        <v>3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608</v>
      </c>
      <c r="P148" t="str">
        <f>IFERROR(Sheet3!Q148,"")</f>
        <v>2013/02/07</v>
      </c>
      <c r="Q148" s="3">
        <v>42407</v>
      </c>
      <c r="R148">
        <f t="shared" si="8"/>
        <v>3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609</v>
      </c>
      <c r="P149" t="str">
        <f>IFERROR(Sheet3!Q149,"")</f>
        <v>2013/07/14</v>
      </c>
      <c r="Q149" s="3">
        <v>42407</v>
      </c>
      <c r="R149">
        <f t="shared" si="8"/>
        <v>2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610</v>
      </c>
      <c r="P150" t="str">
        <f>IFERROR(Sheet3!Q150,"")</f>
        <v>2013/07/24</v>
      </c>
      <c r="Q150" s="3">
        <v>42407</v>
      </c>
      <c r="R150">
        <f t="shared" si="8"/>
        <v>2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611</v>
      </c>
      <c r="P151" t="str">
        <f>IFERROR(Sheet3!Q151,"")</f>
        <v>2013/10/25</v>
      </c>
      <c r="Q151" s="3">
        <v>42407</v>
      </c>
      <c r="R151">
        <f t="shared" si="8"/>
        <v>2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612</v>
      </c>
      <c r="P152" t="str">
        <f>IFERROR(Sheet3!Q152,"")</f>
        <v>2013/10/25</v>
      </c>
      <c r="Q152" s="3">
        <v>42407</v>
      </c>
      <c r="R152">
        <f t="shared" si="8"/>
        <v>2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613</v>
      </c>
      <c r="P153" t="str">
        <f>IFERROR(Sheet3!Q153,"")</f>
        <v>2013/11/09</v>
      </c>
      <c r="Q153" s="3">
        <v>42407</v>
      </c>
      <c r="R153">
        <f t="shared" si="8"/>
        <v>2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614</v>
      </c>
      <c r="P154" t="str">
        <f>IFERROR(Sheet3!Q154,"")</f>
        <v>2013/11/09</v>
      </c>
      <c r="Q154" s="3">
        <v>42407</v>
      </c>
      <c r="R154">
        <f t="shared" si="8"/>
        <v>2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615</v>
      </c>
      <c r="P155" t="str">
        <f>IFERROR(Sheet3!Q155,"")</f>
        <v>2013/11/09</v>
      </c>
      <c r="Q155" s="3">
        <v>42407</v>
      </c>
      <c r="R155">
        <f t="shared" si="8"/>
        <v>2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616</v>
      </c>
      <c r="P156" t="str">
        <f>IFERROR(Sheet3!Q156,"")</f>
        <v>2014/09/24</v>
      </c>
      <c r="Q156" s="3">
        <v>42407</v>
      </c>
      <c r="R156">
        <f t="shared" si="8"/>
        <v>1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617</v>
      </c>
      <c r="P157" t="str">
        <f>IFERROR(Sheet3!Q157,"")</f>
        <v>2014/09/24</v>
      </c>
      <c r="Q157" s="3">
        <v>42407</v>
      </c>
      <c r="R157">
        <f t="shared" si="8"/>
        <v>1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618</v>
      </c>
      <c r="P158" t="str">
        <f>IFERROR(Sheet3!Q158,"")</f>
        <v>2008/05/16</v>
      </c>
      <c r="Q158" s="3">
        <v>42407</v>
      </c>
      <c r="R158">
        <f t="shared" si="8"/>
        <v>7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619</v>
      </c>
      <c r="P159" t="str">
        <f>IFERROR(Sheet3!Q159,"")</f>
        <v>2008/05/16</v>
      </c>
      <c r="Q159" s="3">
        <v>42407</v>
      </c>
      <c r="R159">
        <f t="shared" si="8"/>
        <v>7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620</v>
      </c>
      <c r="P160" t="str">
        <f>IFERROR(Sheet3!Q160,"")</f>
        <v>2008/10/23</v>
      </c>
      <c r="Q160" s="3">
        <v>42407</v>
      </c>
      <c r="R160">
        <f t="shared" si="8"/>
        <v>7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621</v>
      </c>
      <c r="P161" t="str">
        <f>IFERROR(Sheet3!Q161,"")</f>
        <v>2008/10/23</v>
      </c>
      <c r="Q161" s="3">
        <v>42407</v>
      </c>
      <c r="R161">
        <f t="shared" si="8"/>
        <v>7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622</v>
      </c>
      <c r="P162" t="str">
        <f>IFERROR(Sheet3!Q162,"")</f>
        <v>2008/10/23</v>
      </c>
      <c r="Q162" s="3">
        <v>42407</v>
      </c>
      <c r="R162">
        <f t="shared" si="8"/>
        <v>7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623</v>
      </c>
      <c r="P163" t="str">
        <f>IFERROR(Sheet3!Q163,"")</f>
        <v>2009/08/25</v>
      </c>
      <c r="Q163" s="3">
        <v>42407</v>
      </c>
      <c r="R163">
        <f t="shared" si="8"/>
        <v>6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624</v>
      </c>
      <c r="P164" t="str">
        <f>IFERROR(Sheet3!Q164,"")</f>
        <v>2009/08/25</v>
      </c>
      <c r="Q164" s="3">
        <v>42407</v>
      </c>
      <c r="R164">
        <f t="shared" si="8"/>
        <v>6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625</v>
      </c>
      <c r="P165" t="str">
        <f>IFERROR(Sheet3!Q165,"")</f>
        <v>2009/08/25</v>
      </c>
      <c r="Q165" s="3">
        <v>42407</v>
      </c>
      <c r="R165">
        <f t="shared" si="8"/>
        <v>6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626</v>
      </c>
      <c r="P166" t="str">
        <f>IFERROR(Sheet3!Q166,"")</f>
        <v>2009/10/30</v>
      </c>
      <c r="Q166" s="3">
        <v>42407</v>
      </c>
      <c r="R166">
        <f t="shared" si="8"/>
        <v>6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627</v>
      </c>
      <c r="P167" t="str">
        <f>IFERROR(Sheet3!Q167,"")</f>
        <v>2009/10/30</v>
      </c>
      <c r="Q167" s="3">
        <v>42407</v>
      </c>
      <c r="R167">
        <f t="shared" si="8"/>
        <v>6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628</v>
      </c>
      <c r="P168" t="str">
        <f>IFERROR(Sheet3!Q168,"")</f>
        <v>2009/10/30</v>
      </c>
      <c r="Q168" s="3">
        <v>42407</v>
      </c>
      <c r="R168">
        <f t="shared" si="8"/>
        <v>6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629</v>
      </c>
      <c r="P169" t="str">
        <f>IFERROR(Sheet3!Q169,"")</f>
        <v>2010/04/13</v>
      </c>
      <c r="Q169" s="3">
        <v>42407</v>
      </c>
      <c r="R169">
        <f t="shared" si="8"/>
        <v>5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630</v>
      </c>
      <c r="P170" t="str">
        <f>IFERROR(Sheet3!Q170,"")</f>
        <v>2010/04/13</v>
      </c>
      <c r="Q170" s="3">
        <v>42407</v>
      </c>
      <c r="R170">
        <f t="shared" si="8"/>
        <v>5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631</v>
      </c>
      <c r="P171" t="str">
        <f>IFERROR(Sheet3!Q171,"")</f>
        <v>2010/04/13</v>
      </c>
      <c r="Q171" s="3">
        <v>42407</v>
      </c>
      <c r="R171">
        <f t="shared" si="8"/>
        <v>5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632</v>
      </c>
      <c r="P172" t="str">
        <f>IFERROR(Sheet3!Q172,"")</f>
        <v>2010/05/06</v>
      </c>
      <c r="Q172" s="3">
        <v>42407</v>
      </c>
      <c r="R172">
        <f t="shared" si="8"/>
        <v>5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633</v>
      </c>
      <c r="P173" t="str">
        <f>IFERROR(Sheet3!Q173,"")</f>
        <v>2010/05/06</v>
      </c>
      <c r="Q173" s="3">
        <v>42407</v>
      </c>
      <c r="R173">
        <f t="shared" si="8"/>
        <v>5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634</v>
      </c>
      <c r="P174" t="str">
        <f>IFERROR(Sheet3!Q174,"")</f>
        <v>2010/11/19</v>
      </c>
      <c r="Q174" s="3">
        <v>42407</v>
      </c>
      <c r="R174">
        <f t="shared" si="8"/>
        <v>5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635</v>
      </c>
      <c r="P175" t="str">
        <f>IFERROR(Sheet3!Q175,"")</f>
        <v>2010/11/19</v>
      </c>
      <c r="Q175" s="3">
        <v>42407</v>
      </c>
      <c r="R175">
        <f t="shared" si="8"/>
        <v>5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636</v>
      </c>
      <c r="P176" t="str">
        <f>IFERROR(Sheet3!Q176,"")</f>
        <v>2010/11/19</v>
      </c>
      <c r="Q176" s="3">
        <v>42407</v>
      </c>
      <c r="R176">
        <f t="shared" si="8"/>
        <v>5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637</v>
      </c>
      <c r="P177" t="str">
        <f>IFERROR(Sheet3!Q177,"")</f>
        <v>2010/11/19</v>
      </c>
      <c r="Q177" s="3">
        <v>42407</v>
      </c>
      <c r="R177">
        <f t="shared" si="8"/>
        <v>5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638</v>
      </c>
      <c r="P178" t="str">
        <f>IFERROR(Sheet3!Q178,"")</f>
        <v>2011/04/09</v>
      </c>
      <c r="Q178" s="3">
        <v>42407</v>
      </c>
      <c r="R178">
        <f t="shared" si="8"/>
        <v>4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639</v>
      </c>
      <c r="P179" t="str">
        <f>IFERROR(Sheet3!Q179,"")</f>
        <v>2011/04/09</v>
      </c>
      <c r="Q179" s="3">
        <v>42407</v>
      </c>
      <c r="R179">
        <f t="shared" si="8"/>
        <v>4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640</v>
      </c>
      <c r="P180" t="str">
        <f>IFERROR(Sheet3!Q180,"")</f>
        <v>2011/04/09</v>
      </c>
      <c r="Q180" s="3">
        <v>42407</v>
      </c>
      <c r="R180">
        <f t="shared" si="8"/>
        <v>4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641</v>
      </c>
      <c r="P181" t="str">
        <f>IFERROR(Sheet3!Q181,"")</f>
        <v>2011/08/30</v>
      </c>
      <c r="Q181" s="3">
        <v>42407</v>
      </c>
      <c r="R181">
        <f t="shared" si="8"/>
        <v>4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642</v>
      </c>
      <c r="P182" t="str">
        <f>IFERROR(Sheet3!Q182,"")</f>
        <v>2011/08/30</v>
      </c>
      <c r="Q182" s="3">
        <v>42407</v>
      </c>
      <c r="R182">
        <f t="shared" si="8"/>
        <v>4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643</v>
      </c>
      <c r="P183" t="str">
        <f>IFERROR(Sheet3!Q183,"")</f>
        <v>2011/10/19</v>
      </c>
      <c r="Q183" s="3">
        <v>42407</v>
      </c>
      <c r="R183">
        <f t="shared" si="8"/>
        <v>4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644</v>
      </c>
      <c r="P184" t="str">
        <f>IFERROR(Sheet3!Q184,"")</f>
        <v>2011/10/19</v>
      </c>
      <c r="Q184" s="3">
        <v>42407</v>
      </c>
      <c r="R184">
        <f t="shared" si="8"/>
        <v>4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645</v>
      </c>
      <c r="P185" t="str">
        <f>IFERROR(Sheet3!Q185,"")</f>
        <v>2011/10/19</v>
      </c>
      <c r="Q185" s="3">
        <v>42407</v>
      </c>
      <c r="R185">
        <f t="shared" si="8"/>
        <v>4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646</v>
      </c>
      <c r="P186" t="str">
        <f>IFERROR(Sheet3!Q186,"")</f>
        <v>2012/01/26</v>
      </c>
      <c r="Q186" s="3">
        <v>42407</v>
      </c>
      <c r="R186">
        <f t="shared" si="8"/>
        <v>4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647</v>
      </c>
      <c r="P187" t="str">
        <f>IFERROR(Sheet3!Q187,"")</f>
        <v>2012/01/26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648</v>
      </c>
      <c r="P188" t="str">
        <f>IFERROR(Sheet3!Q188,"")</f>
        <v>2012/01/26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649</v>
      </c>
      <c r="P189" t="str">
        <f>IFERROR(Sheet3!Q189,"")</f>
        <v>2012/01/26</v>
      </c>
      <c r="Q189" s="3">
        <v>42407</v>
      </c>
      <c r="R189">
        <f t="shared" si="8"/>
        <v>4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650</v>
      </c>
      <c r="P190" t="str">
        <f>IFERROR(Sheet3!Q190,"")</f>
        <v>2012/01/26</v>
      </c>
      <c r="Q190" s="3">
        <v>42407</v>
      </c>
      <c r="R190">
        <f t="shared" si="8"/>
        <v>4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651</v>
      </c>
      <c r="P191" t="str">
        <f>IFERROR(Sheet3!Q191,"")</f>
        <v>2012/10/22</v>
      </c>
      <c r="Q191" s="3">
        <v>42407</v>
      </c>
      <c r="R191">
        <f t="shared" si="8"/>
        <v>3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652</v>
      </c>
      <c r="P192" t="str">
        <f>IFERROR(Sheet3!Q192,"")</f>
        <v>2012/10/22</v>
      </c>
      <c r="Q192" s="3">
        <v>42407</v>
      </c>
      <c r="R192">
        <f t="shared" si="8"/>
        <v>3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653</v>
      </c>
      <c r="P193" t="str">
        <f>IFERROR(Sheet3!Q193,"")</f>
        <v>2012/10/22</v>
      </c>
      <c r="Q193" s="3">
        <v>42407</v>
      </c>
      <c r="R193">
        <f t="shared" si="8"/>
        <v>3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654</v>
      </c>
      <c r="P194" t="str">
        <f>IFERROR(Sheet3!Q194,"")</f>
        <v>2013/11/15</v>
      </c>
      <c r="Q194" s="3">
        <v>42407</v>
      </c>
      <c r="R194">
        <f t="shared" si="8"/>
        <v>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655</v>
      </c>
      <c r="P195" t="str">
        <f>IFERROR(Sheet3!Q195,"")</f>
        <v>2014/08/05</v>
      </c>
      <c r="Q195" s="3">
        <v>42407</v>
      </c>
      <c r="R195">
        <f t="shared" ref="R195:R258" si="11">IFERROR(DATEDIF(P195,Q195,"Y"),"")</f>
        <v>1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656</v>
      </c>
      <c r="P196" t="str">
        <f>IFERROR(Sheet3!Q196,"")</f>
        <v>2014/08/05</v>
      </c>
      <c r="Q196" s="3">
        <v>42407</v>
      </c>
      <c r="R196">
        <f t="shared" si="11"/>
        <v>1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657</v>
      </c>
      <c r="P197" t="str">
        <f>IFERROR(Sheet3!Q197,"")</f>
        <v>2014/08/05</v>
      </c>
      <c r="Q197" s="3">
        <v>42407</v>
      </c>
      <c r="R197">
        <f t="shared" si="11"/>
        <v>1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658</v>
      </c>
      <c r="P198" t="str">
        <f>IFERROR(Sheet3!Q198,"")</f>
        <v>2006/11/21</v>
      </c>
      <c r="Q198" s="3">
        <v>42407</v>
      </c>
      <c r="R198">
        <f t="shared" si="11"/>
        <v>9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659</v>
      </c>
      <c r="P199" t="str">
        <f>IFERROR(Sheet3!Q199,"")</f>
        <v>2006/11/21</v>
      </c>
      <c r="Q199" s="3">
        <v>42407</v>
      </c>
      <c r="R199">
        <f t="shared" si="11"/>
        <v>9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660</v>
      </c>
      <c r="P200" t="str">
        <f>IFERROR(Sheet3!Q200,"")</f>
        <v>2007/05/29</v>
      </c>
      <c r="Q200" s="3">
        <v>42407</v>
      </c>
      <c r="R200">
        <f t="shared" si="11"/>
        <v>8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661</v>
      </c>
      <c r="P201" t="str">
        <f>IFERROR(Sheet3!Q201,"")</f>
        <v>2007/05/29</v>
      </c>
      <c r="Q201" s="3">
        <v>42407</v>
      </c>
      <c r="R201">
        <f t="shared" si="11"/>
        <v>8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662</v>
      </c>
      <c r="P202" t="str">
        <f>IFERROR(Sheet3!Q202,"")</f>
        <v>2008/03/21</v>
      </c>
      <c r="Q202" s="3">
        <v>42407</v>
      </c>
      <c r="R202">
        <f t="shared" si="11"/>
        <v>7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663</v>
      </c>
      <c r="P203" t="str">
        <f>IFERROR(Sheet3!Q203,"")</f>
        <v>2008/03/21</v>
      </c>
      <c r="Q203" s="3">
        <v>42407</v>
      </c>
      <c r="R203">
        <f t="shared" si="11"/>
        <v>7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664</v>
      </c>
      <c r="P204" t="str">
        <f>IFERROR(Sheet3!Q204,"")</f>
        <v>2003/08/01</v>
      </c>
      <c r="Q204" s="3">
        <v>42407</v>
      </c>
      <c r="R204">
        <f t="shared" si="11"/>
        <v>12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665</v>
      </c>
      <c r="P205" t="str">
        <f>IFERROR(Sheet3!Q205,"")</f>
        <v>2003/08/01</v>
      </c>
      <c r="Q205" s="3">
        <v>42407</v>
      </c>
      <c r="R205">
        <f t="shared" si="11"/>
        <v>12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666</v>
      </c>
      <c r="P206" t="str">
        <f>IFERROR(Sheet3!Q206,"")</f>
        <v>2005/01/21</v>
      </c>
      <c r="Q206" s="3">
        <v>42407</v>
      </c>
      <c r="R206">
        <f t="shared" si="11"/>
        <v>11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667</v>
      </c>
      <c r="P207" t="str">
        <f>IFERROR(Sheet3!Q207,"")</f>
        <v>2005/01/21</v>
      </c>
      <c r="Q207" s="3">
        <v>42407</v>
      </c>
      <c r="R207">
        <f t="shared" si="11"/>
        <v>11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668</v>
      </c>
      <c r="P208" t="str">
        <f>IFERROR(Sheet3!Q208,"")</f>
        <v>2005/06/13</v>
      </c>
      <c r="Q208" s="3">
        <v>42407</v>
      </c>
      <c r="R208">
        <f t="shared" si="11"/>
        <v>10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669</v>
      </c>
      <c r="P209" t="str">
        <f>IFERROR(Sheet3!Q209,"")</f>
        <v>2005/06/13</v>
      </c>
      <c r="Q209" s="3">
        <v>42407</v>
      </c>
      <c r="R209">
        <f t="shared" si="11"/>
        <v>10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670</v>
      </c>
      <c r="P210" t="str">
        <f>IFERROR(Sheet3!Q210,"")</f>
        <v>2005/10/20</v>
      </c>
      <c r="Q210" s="3">
        <v>42407</v>
      </c>
      <c r="R210">
        <f t="shared" si="11"/>
        <v>10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671</v>
      </c>
      <c r="P211" t="str">
        <f>IFERROR(Sheet3!Q211,"")</f>
        <v>2005/10/20</v>
      </c>
      <c r="Q211" s="3">
        <v>42407</v>
      </c>
      <c r="R211">
        <f t="shared" si="11"/>
        <v>10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672</v>
      </c>
      <c r="P212" t="str">
        <f>IFERROR(Sheet3!Q212,"")</f>
        <v>2007/03/04</v>
      </c>
      <c r="Q212" s="3">
        <v>42407</v>
      </c>
      <c r="R212">
        <f t="shared" si="11"/>
        <v>8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673</v>
      </c>
      <c r="P213" t="str">
        <f>IFERROR(Sheet3!Q213,"")</f>
        <v>2007/03/04</v>
      </c>
      <c r="Q213" s="3">
        <v>42407</v>
      </c>
      <c r="R213">
        <f t="shared" si="11"/>
        <v>8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674</v>
      </c>
      <c r="P214" t="str">
        <f>IFERROR(Sheet3!Q214,"")</f>
        <v>2007/11/19</v>
      </c>
      <c r="Q214" s="3">
        <v>42407</v>
      </c>
      <c r="R214">
        <f t="shared" si="11"/>
        <v>8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675</v>
      </c>
      <c r="P215" t="str">
        <f>IFERROR(Sheet3!Q215,"")</f>
        <v>2007/11/19</v>
      </c>
      <c r="Q215" s="3">
        <v>42407</v>
      </c>
      <c r="R215">
        <f t="shared" si="11"/>
        <v>8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676</v>
      </c>
      <c r="P216" t="str">
        <f>IFERROR(Sheet3!Q216,"")</f>
        <v>2007/12/28</v>
      </c>
      <c r="Q216" s="3">
        <v>42407</v>
      </c>
      <c r="R216">
        <f t="shared" si="11"/>
        <v>8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677</v>
      </c>
      <c r="P217" t="str">
        <f>IFERROR(Sheet3!Q217,"")</f>
        <v>2007/12/28</v>
      </c>
      <c r="Q217" s="3">
        <v>42407</v>
      </c>
      <c r="R217">
        <f t="shared" si="11"/>
        <v>8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678</v>
      </c>
      <c r="P218" t="str">
        <f>IFERROR(Sheet3!Q218,"")</f>
        <v>2005/10/23</v>
      </c>
      <c r="Q218" s="3">
        <v>42407</v>
      </c>
      <c r="R218">
        <f t="shared" si="11"/>
        <v>10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679</v>
      </c>
      <c r="P219" t="str">
        <f>IFERROR(Sheet3!Q219,"")</f>
        <v>2005/10/23</v>
      </c>
      <c r="Q219" s="3">
        <v>42407</v>
      </c>
      <c r="R219">
        <f t="shared" si="11"/>
        <v>10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680</v>
      </c>
      <c r="P220" t="str">
        <f>IFERROR(Sheet3!Q220,"")</f>
        <v>2010/10/01</v>
      </c>
      <c r="Q220" s="3">
        <v>42407</v>
      </c>
      <c r="R220">
        <f t="shared" si="11"/>
        <v>5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681</v>
      </c>
      <c r="P221" t="str">
        <f>IFERROR(Sheet3!Q221,"")</f>
        <v>2010/10/01</v>
      </c>
      <c r="Q221" s="3">
        <v>42407</v>
      </c>
      <c r="R221">
        <f t="shared" si="11"/>
        <v>5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682</v>
      </c>
      <c r="P222" t="str">
        <f>IFERROR(Sheet3!Q222,"")</f>
        <v>2010/05/09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683</v>
      </c>
      <c r="P223" t="str">
        <f>IFERROR(Sheet3!Q223,"")</f>
        <v>2010/05/09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684</v>
      </c>
      <c r="P224" t="str">
        <f>IFERROR(Sheet3!Q224,"")</f>
        <v>2010/05/09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685</v>
      </c>
      <c r="P225" t="str">
        <f>IFERROR(Sheet3!Q225,"")</f>
        <v>2010/05/09</v>
      </c>
      <c r="Q225" s="3">
        <v>42407</v>
      </c>
      <c r="R225">
        <f t="shared" si="11"/>
        <v>5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686</v>
      </c>
      <c r="P226" t="str">
        <f>IFERROR(Sheet3!Q226,"")</f>
        <v>2006/11/27</v>
      </c>
      <c r="Q226" s="3">
        <v>42407</v>
      </c>
      <c r="R226">
        <f t="shared" si="11"/>
        <v>9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687</v>
      </c>
      <c r="P227" t="str">
        <f>IFERROR(Sheet3!Q227,"")</f>
        <v>2006/11/27</v>
      </c>
      <c r="Q227" s="3">
        <v>42407</v>
      </c>
      <c r="R227">
        <f t="shared" si="11"/>
        <v>9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688</v>
      </c>
      <c r="P228" t="str">
        <f>IFERROR(Sheet3!Q228,"")</f>
        <v>2006/11/27</v>
      </c>
      <c r="Q228" s="3">
        <v>42407</v>
      </c>
      <c r="R228">
        <f t="shared" si="11"/>
        <v>9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689</v>
      </c>
      <c r="P229" t="str">
        <f>IFERROR(Sheet3!Q229,"")</f>
        <v>2006/11/27</v>
      </c>
      <c r="Q229" s="3">
        <v>42407</v>
      </c>
      <c r="R229">
        <f t="shared" si="11"/>
        <v>9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690</v>
      </c>
      <c r="P230" t="str">
        <f>IFERROR(Sheet3!Q230,"")</f>
        <v>2006/11/28</v>
      </c>
      <c r="Q230" s="3">
        <v>42407</v>
      </c>
      <c r="R230">
        <f t="shared" si="11"/>
        <v>9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691</v>
      </c>
      <c r="P231" t="str">
        <f>IFERROR(Sheet3!Q231,"")</f>
        <v>2006/11/28</v>
      </c>
      <c r="Q231" s="3">
        <v>42407</v>
      </c>
      <c r="R231">
        <f t="shared" si="11"/>
        <v>9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692</v>
      </c>
      <c r="P232" t="str">
        <f>IFERROR(Sheet3!Q232,"")</f>
        <v>2006/11/28</v>
      </c>
      <c r="Q232" s="3">
        <v>42407</v>
      </c>
      <c r="R232">
        <f t="shared" si="11"/>
        <v>9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693</v>
      </c>
      <c r="P233" t="str">
        <f>IFERROR(Sheet3!Q233,"")</f>
        <v>2006/09/05</v>
      </c>
      <c r="Q233" s="3">
        <v>42407</v>
      </c>
      <c r="R233">
        <f t="shared" si="11"/>
        <v>9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694</v>
      </c>
      <c r="P234" t="str">
        <f>IFERROR(Sheet3!Q234,"")</f>
        <v>2006/09/05</v>
      </c>
      <c r="Q234" s="3">
        <v>42407</v>
      </c>
      <c r="R234">
        <f t="shared" si="11"/>
        <v>9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695</v>
      </c>
      <c r="P235" t="str">
        <f>IFERROR(Sheet3!Q235,"")</f>
        <v>2006/09/05</v>
      </c>
      <c r="Q235" s="3">
        <v>42407</v>
      </c>
      <c r="R235">
        <f t="shared" si="11"/>
        <v>9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696</v>
      </c>
      <c r="P236" t="str">
        <f>IFERROR(Sheet3!Q236,"")</f>
        <v>2007/07/22</v>
      </c>
      <c r="Q236" s="3">
        <v>42407</v>
      </c>
      <c r="R236">
        <f t="shared" si="11"/>
        <v>8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697</v>
      </c>
      <c r="P237" t="str">
        <f>IFERROR(Sheet3!Q237,"")</f>
        <v>2007/07/22</v>
      </c>
      <c r="Q237" s="3">
        <v>42407</v>
      </c>
      <c r="R237">
        <f t="shared" si="11"/>
        <v>8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698</v>
      </c>
      <c r="P238" t="str">
        <f>IFERROR(Sheet3!Q238,"")</f>
        <v>2007/07/22</v>
      </c>
      <c r="Q238" s="3">
        <v>42407</v>
      </c>
      <c r="R238">
        <f t="shared" si="11"/>
        <v>8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699</v>
      </c>
      <c r="P239" t="str">
        <f>IFERROR(Sheet3!Q239,"")</f>
        <v>2008/03/27</v>
      </c>
      <c r="Q239" s="3">
        <v>42407</v>
      </c>
      <c r="R239">
        <f t="shared" si="11"/>
        <v>7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700</v>
      </c>
      <c r="P240" t="str">
        <f>IFERROR(Sheet3!Q240,"")</f>
        <v>2008/03/27</v>
      </c>
      <c r="Q240" s="3">
        <v>42407</v>
      </c>
      <c r="R240">
        <f t="shared" si="11"/>
        <v>7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701</v>
      </c>
      <c r="P241" t="str">
        <f>IFERROR(Sheet3!Q241,"")</f>
        <v>2008/03/27</v>
      </c>
      <c r="Q241" s="3">
        <v>42407</v>
      </c>
      <c r="R241">
        <f t="shared" si="11"/>
        <v>7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702</v>
      </c>
      <c r="P242" t="str">
        <f>IFERROR(Sheet3!Q242,"")</f>
        <v>2006/04/13</v>
      </c>
      <c r="Q242" s="3">
        <v>42407</v>
      </c>
      <c r="R242">
        <f t="shared" si="11"/>
        <v>9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703</v>
      </c>
      <c r="P243" t="str">
        <f>IFERROR(Sheet3!Q243,"")</f>
        <v>2006/04/13</v>
      </c>
      <c r="Q243" s="3">
        <v>42407</v>
      </c>
      <c r="R243">
        <f t="shared" si="11"/>
        <v>9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704</v>
      </c>
      <c r="P244" t="str">
        <f>IFERROR(Sheet3!Q244,"")</f>
        <v>2006/04/13</v>
      </c>
      <c r="Q244" s="3">
        <v>42407</v>
      </c>
      <c r="R244">
        <f t="shared" si="11"/>
        <v>9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705</v>
      </c>
      <c r="P245" t="str">
        <f>IFERROR(Sheet3!Q245,"")</f>
        <v>2006/09/19</v>
      </c>
      <c r="Q245" s="3">
        <v>42407</v>
      </c>
      <c r="R245">
        <f t="shared" si="11"/>
        <v>9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706</v>
      </c>
      <c r="P246" t="str">
        <f>IFERROR(Sheet3!Q246,"")</f>
        <v>2006/09/19</v>
      </c>
      <c r="Q246" s="3">
        <v>42407</v>
      </c>
      <c r="R246">
        <f t="shared" si="11"/>
        <v>9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707</v>
      </c>
      <c r="P247" t="str">
        <f>IFERROR(Sheet3!Q247,"")</f>
        <v>2008/05/04</v>
      </c>
      <c r="Q247" s="3">
        <v>42407</v>
      </c>
      <c r="R247">
        <f t="shared" si="11"/>
        <v>7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708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709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710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711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712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713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714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715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716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717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718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719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720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721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722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723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724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725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726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727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728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729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730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731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732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733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734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735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736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737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738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739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740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741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742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743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744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745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746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747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748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749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750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751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752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753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754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755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756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757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758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759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760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761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762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763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764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765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766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767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768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769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770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771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772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773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774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775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776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777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778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779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780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781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782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783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784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785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786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787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788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789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790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791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792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793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794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795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796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797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798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799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800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801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802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803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804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805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806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807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808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809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810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811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812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813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814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815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816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817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818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819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820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821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822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823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824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825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826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827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828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829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830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831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832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833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834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835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836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837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838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839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840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841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842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843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844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845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846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847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848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849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1242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1243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1244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1245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1246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1247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1248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1249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1250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1251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1252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1253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1254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1255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1256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1257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1258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1259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1260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1261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1262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1263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1264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1265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1266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1267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1268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1269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1270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1271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1272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1273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1274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1275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1276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1277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1278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1279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1280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1281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1282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1283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1284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1285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1286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1287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1288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1289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1290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1291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1292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1293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1294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1295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1296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1297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1298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1299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1300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1301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1302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1303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1304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1305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1306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1307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1308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1309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1310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1311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1312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1313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1314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1315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1316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1317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1318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1319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1320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1321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1322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1323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1324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>
        <f>IFERROR(テーブル_Swim014[[#This Row],[選手番号]],"")</f>
        <v>1325</v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>
        <f>IFERROR(テーブル_Swim014[[#This Row],[選手番号]],"")</f>
        <v>1326</v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>
        <f>IFERROR(テーブル_Swim014[[#This Row],[選手番号]],"")</f>
        <v>1327</v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>
        <f>IFERROR(テーブル_Swim014[[#This Row],[選手番号]],"")</f>
        <v>1328</v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>
        <f>IFERROR(テーブル_Swim014[[#This Row],[選手番号]],"")</f>
        <v>1329</v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>
        <f>IFERROR(テーブル_Swim014[[#This Row],[選手番号]],"")</f>
        <v>1330</v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>
        <f>IFERROR(テーブル_Swim014[[#This Row],[選手番号]],"")</f>
        <v>1331</v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>
        <f>IFERROR(テーブル_Swim014[[#This Row],[選手番号]],"")</f>
        <v>1332</v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>
        <f>IFERROR(テーブル_Swim014[[#This Row],[選手番号]],"")</f>
        <v>1333</v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>
        <f>IFERROR(テーブル_Swim014[[#This Row],[選手番号]],"")</f>
        <v>1334</v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>
        <f>IFERROR(テーブル_Swim014[[#This Row],[選手番号]],"")</f>
        <v>1335</v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>
        <f>IFERROR(テーブル_Swim014[[#This Row],[選手番号]],"")</f>
        <v>1336</v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>
        <f>IFERROR(テーブル_Swim014[[#This Row],[選手番号]],"")</f>
        <v>1337</v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>
        <f>IFERROR(テーブル_Swim014[[#This Row],[選手番号]],"")</f>
        <v>1338</v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>
        <f>IFERROR(テーブル_Swim014[[#This Row],[選手番号]],"")</f>
        <v>1339</v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>
        <f>IFERROR(テーブル_Swim014[[#This Row],[選手番号]],"")</f>
        <v>1340</v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>
        <f>IFERROR(テーブル_Swim014[[#This Row],[選手番号]],"")</f>
        <v>1341</v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>
        <f>IFERROR(テーブル_Swim014[[#This Row],[選手番号]],"")</f>
        <v>1342</v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>
        <f>IFERROR(テーブル_Swim014[[#This Row],[選手番号]],"")</f>
        <v>1343</v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>
        <f>IFERROR(テーブル_Swim014[[#This Row],[選手番号]],"")</f>
        <v>1344</v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>
        <f>IFERROR(テーブル_Swim014[[#This Row],[選手番号]],"")</f>
        <v>1345</v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>
        <f>IFERROR(テーブル_Swim014[[#This Row],[選手番号]],"")</f>
        <v>1346</v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>
        <f>IFERROR(テーブル_Swim014[[#This Row],[選手番号]],"")</f>
        <v>1347</v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>
        <f>IFERROR(テーブル_Swim014[[#This Row],[選手番号]],"")</f>
        <v>1348</v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>
        <f>IFERROR(テーブル_Swim014[[#This Row],[選手番号]],"")</f>
        <v>1349</v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>
        <f>IFERROR(テーブル_Swim014[[#This Row],[選手番号]],"")</f>
        <v>1350</v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>
        <f>IFERROR(テーブル_Swim014[[#This Row],[選手番号]],"")</f>
        <v>1351</v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>
        <f>IFERROR(テーブル_Swim014[[#This Row],[選手番号]],"")</f>
        <v>1352</v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>
        <f>IFERROR(テーブル_Swim014[[#This Row],[選手番号]],"")</f>
        <v>1353</v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>
        <f>IFERROR(テーブル_Swim014[[#This Row],[選手番号]],"")</f>
        <v>1354</v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>
        <f>IFERROR(テーブル_Swim014[[#This Row],[選手番号]],"")</f>
        <v>1355</v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>
        <f>IFERROR(テーブル_Swim014[[#This Row],[選手番号]],"")</f>
        <v>1356</v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>
        <f>IFERROR(テーブル_Swim014[[#This Row],[選手番号]],"")</f>
        <v>1357</v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>
        <f>IFERROR(テーブル_Swim014[[#This Row],[選手番号]],"")</f>
        <v>1358</v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>
        <f>IFERROR(テーブル_Swim014[[#This Row],[選手番号]],"")</f>
        <v>1359</v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>
        <f>IFERROR(テーブル_Swim014[[#This Row],[選手番号]],"")</f>
        <v>1360</v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>
        <f>IFERROR(テーブル_Swim014[[#This Row],[選手番号]],"")</f>
        <v>1361</v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>
        <f>IFERROR(テーブル_Swim014[[#This Row],[選手番号]],"")</f>
        <v>1362</v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>
        <f>IFERROR(テーブル_Swim014[[#This Row],[選手番号]],"")</f>
        <v>1363</v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>
        <f>IFERROR(テーブル_Swim014[[#This Row],[選手番号]],"")</f>
        <v>1364</v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>
        <f>IFERROR(テーブル_Swim014[[#This Row],[選手番号]],"")</f>
        <v>1365</v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>
        <f>IFERROR(テーブル_Swim014[[#This Row],[選手番号]],"")</f>
        <v>1366</v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>
        <f>IFERROR(テーブル_Swim014[[#This Row],[選手番号]],"")</f>
        <v>1367</v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>
        <f>IFERROR(テーブル_Swim014[[#This Row],[選手番号]],"")</f>
        <v>1368</v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>
        <f>IFERROR(テーブル_Swim014[[#This Row],[選手番号]],"")</f>
        <v>1369</v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>
        <f>IFERROR(テーブル_Swim014[[#This Row],[選手番号]],"")</f>
        <v>1370</v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>
        <f>IFERROR(テーブル_Swim014[[#This Row],[選手番号]],"")</f>
        <v>1371</v>
      </c>
      <c r="P519" t="str">
        <f>IFERROR(Sheet3!Q585,"")</f>
        <v>2003/07/28</v>
      </c>
      <c r="Q519" s="3">
        <v>42407</v>
      </c>
      <c r="R519">
        <f t="shared" si="26"/>
        <v>12</v>
      </c>
    </row>
    <row r="520" spans="15:18" x14ac:dyDescent="0.15">
      <c r="O520">
        <f>IFERROR(テーブル_Swim014[[#This Row],[選手番号]],"")</f>
        <v>1372</v>
      </c>
      <c r="P520">
        <f>IFERROR(Sheet3!Q586,"")</f>
        <v>0</v>
      </c>
      <c r="Q520" s="3">
        <v>42407</v>
      </c>
      <c r="R520">
        <f t="shared" si="26"/>
        <v>116</v>
      </c>
    </row>
    <row r="521" spans="15:18" x14ac:dyDescent="0.15">
      <c r="O521">
        <f>IFERROR(テーブル_Swim014[[#This Row],[選手番号]],"")</f>
        <v>1373</v>
      </c>
      <c r="P521">
        <f>IFERROR(Sheet3!Q587,"")</f>
        <v>0</v>
      </c>
      <c r="Q521" s="3">
        <v>42407</v>
      </c>
      <c r="R521">
        <f t="shared" si="26"/>
        <v>116</v>
      </c>
    </row>
    <row r="522" spans="15:18" x14ac:dyDescent="0.15">
      <c r="O522">
        <f>IFERROR(テーブル_Swim014[[#This Row],[選手番号]],"")</f>
        <v>1374</v>
      </c>
      <c r="P522">
        <f>IFERROR(Sheet3!Q588,"")</f>
        <v>0</v>
      </c>
      <c r="Q522" s="3">
        <v>42407</v>
      </c>
      <c r="R522">
        <f t="shared" si="26"/>
        <v>116</v>
      </c>
    </row>
    <row r="523" spans="15:18" x14ac:dyDescent="0.15">
      <c r="O523">
        <f>IFERROR(テーブル_Swim014[[#This Row],[選手番号]],"")</f>
        <v>1375</v>
      </c>
      <c r="P523">
        <f>IFERROR(Sheet3!Q589,"")</f>
        <v>0</v>
      </c>
      <c r="Q523" s="3">
        <v>42407</v>
      </c>
      <c r="R523">
        <f t="shared" si="26"/>
        <v>116</v>
      </c>
    </row>
    <row r="524" spans="15:18" x14ac:dyDescent="0.15">
      <c r="O524">
        <f>IFERROR(テーブル_Swim014[[#This Row],[選手番号]],"")</f>
        <v>1376</v>
      </c>
      <c r="P524">
        <f>IFERROR(Sheet3!Q590,"")</f>
        <v>0</v>
      </c>
      <c r="Q524" s="3">
        <v>42407</v>
      </c>
      <c r="R524">
        <f t="shared" si="26"/>
        <v>116</v>
      </c>
    </row>
    <row r="525" spans="15:18" x14ac:dyDescent="0.15">
      <c r="O525">
        <f>IFERROR(テーブル_Swim014[[#This Row],[選手番号]],"")</f>
        <v>1377</v>
      </c>
      <c r="P525">
        <f>IFERROR(Sheet3!Q591,"")</f>
        <v>0</v>
      </c>
      <c r="Q525" s="3">
        <v>42407</v>
      </c>
      <c r="R525">
        <f t="shared" si="26"/>
        <v>116</v>
      </c>
    </row>
    <row r="526" spans="15:18" x14ac:dyDescent="0.15">
      <c r="O526">
        <f>IFERROR(テーブル_Swim014[[#This Row],[選手番号]],"")</f>
        <v>1378</v>
      </c>
      <c r="P526">
        <f>IFERROR(Sheet3!Q592,"")</f>
        <v>0</v>
      </c>
      <c r="Q526" s="3">
        <v>42407</v>
      </c>
      <c r="R526">
        <f t="shared" si="26"/>
        <v>116</v>
      </c>
    </row>
    <row r="527" spans="15:18" x14ac:dyDescent="0.15">
      <c r="O527">
        <f>IFERROR(テーブル_Swim014[[#This Row],[選手番号]],"")</f>
        <v>1379</v>
      </c>
      <c r="P527">
        <f>IFERROR(Sheet3!Q593,"")</f>
        <v>0</v>
      </c>
      <c r="Q527" s="3">
        <v>42407</v>
      </c>
      <c r="R527">
        <f t="shared" si="26"/>
        <v>116</v>
      </c>
    </row>
    <row r="528" spans="15:18" x14ac:dyDescent="0.15">
      <c r="O528">
        <f>IFERROR(テーブル_Swim014[[#This Row],[選手番号]],"")</f>
        <v>1380</v>
      </c>
      <c r="P528">
        <f>IFERROR(Sheet3!Q594,"")</f>
        <v>0</v>
      </c>
      <c r="Q528" s="3">
        <v>42407</v>
      </c>
      <c r="R528">
        <f t="shared" si="26"/>
        <v>116</v>
      </c>
    </row>
    <row r="529" spans="15:18" x14ac:dyDescent="0.15">
      <c r="O529">
        <f>IFERROR(テーブル_Swim014[[#This Row],[選手番号]],"")</f>
        <v>1381</v>
      </c>
      <c r="P529">
        <f>IFERROR(Sheet3!Q595,"")</f>
        <v>0</v>
      </c>
      <c r="Q529" s="3">
        <v>42407</v>
      </c>
      <c r="R529">
        <f t="shared" si="26"/>
        <v>116</v>
      </c>
    </row>
    <row r="530" spans="15:18" x14ac:dyDescent="0.15">
      <c r="O530">
        <f>IFERROR(テーブル_Swim014[[#This Row],[選手番号]],"")</f>
        <v>1382</v>
      </c>
      <c r="P530">
        <f>IFERROR(Sheet3!Q596,"")</f>
        <v>0</v>
      </c>
      <c r="Q530" s="3">
        <v>42407</v>
      </c>
      <c r="R530">
        <f t="shared" si="26"/>
        <v>116</v>
      </c>
    </row>
    <row r="531" spans="15:18" x14ac:dyDescent="0.15">
      <c r="O531">
        <f>IFERROR(テーブル_Swim014[[#This Row],[選手番号]],"")</f>
        <v>1383</v>
      </c>
      <c r="P531">
        <f>IFERROR(Sheet3!Q597,"")</f>
        <v>0</v>
      </c>
      <c r="Q531" s="3">
        <v>42407</v>
      </c>
      <c r="R531">
        <f t="shared" si="26"/>
        <v>116</v>
      </c>
    </row>
    <row r="532" spans="15:18" x14ac:dyDescent="0.15">
      <c r="O532">
        <f>IFERROR(テーブル_Swim014[[#This Row],[選手番号]],"")</f>
        <v>1384</v>
      </c>
      <c r="P532">
        <f>IFERROR(Sheet3!Q598,"")</f>
        <v>0</v>
      </c>
      <c r="Q532" s="3">
        <v>42407</v>
      </c>
      <c r="R532">
        <f t="shared" si="26"/>
        <v>116</v>
      </c>
    </row>
    <row r="533" spans="15:18" x14ac:dyDescent="0.15">
      <c r="O533">
        <f>IFERROR(テーブル_Swim014[[#This Row],[選手番号]],"")</f>
        <v>1385</v>
      </c>
      <c r="P533">
        <f>IFERROR(Sheet3!Q599,"")</f>
        <v>0</v>
      </c>
      <c r="Q533" s="3">
        <v>42407</v>
      </c>
      <c r="R533">
        <f t="shared" si="26"/>
        <v>116</v>
      </c>
    </row>
    <row r="534" spans="15:18" x14ac:dyDescent="0.15">
      <c r="O534">
        <f>IFERROR(テーブル_Swim014[[#This Row],[選手番号]],"")</f>
        <v>1386</v>
      </c>
      <c r="P534">
        <f>IFERROR(Sheet3!Q600,"")</f>
        <v>0</v>
      </c>
      <c r="Q534" s="3">
        <v>42407</v>
      </c>
      <c r="R534">
        <f t="shared" si="26"/>
        <v>116</v>
      </c>
    </row>
    <row r="535" spans="15:18" x14ac:dyDescent="0.15">
      <c r="O535">
        <f>IFERROR(テーブル_Swim014[[#This Row],[選手番号]],"")</f>
        <v>1387</v>
      </c>
      <c r="P535">
        <f>IFERROR(Sheet3!Q601,"")</f>
        <v>0</v>
      </c>
      <c r="Q535" s="3">
        <v>42407</v>
      </c>
      <c r="R535">
        <f t="shared" si="26"/>
        <v>116</v>
      </c>
    </row>
    <row r="536" spans="15:18" x14ac:dyDescent="0.15">
      <c r="O536">
        <f>IFERROR(テーブル_Swim014[[#This Row],[選手番号]],"")</f>
        <v>1388</v>
      </c>
      <c r="P536">
        <f>IFERROR(Sheet3!Q602,"")</f>
        <v>0</v>
      </c>
      <c r="Q536" s="3">
        <v>42407</v>
      </c>
      <c r="R536">
        <f t="shared" si="26"/>
        <v>116</v>
      </c>
    </row>
    <row r="537" spans="15:18" x14ac:dyDescent="0.15">
      <c r="O537">
        <f>IFERROR(テーブル_Swim014[[#This Row],[選手番号]],"")</f>
        <v>1389</v>
      </c>
      <c r="P537">
        <f>IFERROR(Sheet3!Q603,"")</f>
        <v>0</v>
      </c>
      <c r="Q537" s="3">
        <v>42407</v>
      </c>
      <c r="R537">
        <f t="shared" si="26"/>
        <v>116</v>
      </c>
    </row>
    <row r="538" spans="15:18" x14ac:dyDescent="0.15">
      <c r="O538">
        <f>IFERROR(テーブル_Swim014[[#This Row],[選手番号]],"")</f>
        <v>1390</v>
      </c>
      <c r="P538">
        <f>IFERROR(Sheet3!Q604,"")</f>
        <v>0</v>
      </c>
      <c r="Q538" s="3">
        <v>42407</v>
      </c>
      <c r="R538">
        <f t="shared" si="26"/>
        <v>116</v>
      </c>
    </row>
    <row r="539" spans="15:18" x14ac:dyDescent="0.15">
      <c r="O539">
        <f>IFERROR(テーブル_Swim014[[#This Row],[選手番号]],"")</f>
        <v>1391</v>
      </c>
      <c r="P539">
        <f>IFERROR(Sheet3!Q605,"")</f>
        <v>0</v>
      </c>
      <c r="Q539" s="3">
        <v>42407</v>
      </c>
      <c r="R539">
        <f t="shared" si="26"/>
        <v>116</v>
      </c>
    </row>
    <row r="540" spans="15:18" x14ac:dyDescent="0.15">
      <c r="O540">
        <f>IFERROR(テーブル_Swim014[[#This Row],[選手番号]],"")</f>
        <v>1392</v>
      </c>
      <c r="P540">
        <f>IFERROR(Sheet3!Q606,"")</f>
        <v>0</v>
      </c>
      <c r="Q540" s="3">
        <v>42407</v>
      </c>
      <c r="R540">
        <f t="shared" si="26"/>
        <v>116</v>
      </c>
    </row>
    <row r="541" spans="15:18" x14ac:dyDescent="0.15">
      <c r="O541">
        <f>IFERROR(テーブル_Swim014[[#This Row],[選手番号]],"")</f>
        <v>1393</v>
      </c>
      <c r="P541">
        <f>IFERROR(Sheet3!Q607,"")</f>
        <v>0</v>
      </c>
      <c r="Q541" s="3">
        <v>42407</v>
      </c>
      <c r="R541">
        <f t="shared" si="26"/>
        <v>116</v>
      </c>
    </row>
    <row r="542" spans="15:18" x14ac:dyDescent="0.15">
      <c r="O542">
        <f>IFERROR(テーブル_Swim014[[#This Row],[選手番号]],"")</f>
        <v>1394</v>
      </c>
      <c r="P542">
        <f>IFERROR(Sheet3!Q608,"")</f>
        <v>0</v>
      </c>
      <c r="Q542" s="3">
        <v>42407</v>
      </c>
      <c r="R542">
        <f t="shared" si="26"/>
        <v>116</v>
      </c>
    </row>
    <row r="543" spans="15:18" x14ac:dyDescent="0.15">
      <c r="O543">
        <f>IFERROR(テーブル_Swim014[[#This Row],[選手番号]],"")</f>
        <v>1395</v>
      </c>
      <c r="P543">
        <f>IFERROR(Sheet3!Q609,"")</f>
        <v>0</v>
      </c>
      <c r="Q543" s="3">
        <v>42407</v>
      </c>
      <c r="R543">
        <f t="shared" si="26"/>
        <v>116</v>
      </c>
    </row>
    <row r="544" spans="15:18" x14ac:dyDescent="0.15">
      <c r="O544">
        <f>IFERROR(テーブル_Swim014[[#This Row],[選手番号]],"")</f>
        <v>1396</v>
      </c>
      <c r="P544">
        <f>IFERROR(Sheet3!Q610,"")</f>
        <v>0</v>
      </c>
      <c r="Q544" s="3">
        <v>42407</v>
      </c>
      <c r="R544">
        <f t="shared" si="26"/>
        <v>116</v>
      </c>
    </row>
    <row r="545" spans="15:18" x14ac:dyDescent="0.15">
      <c r="O545">
        <f>IFERROR(テーブル_Swim014[[#This Row],[選手番号]],"")</f>
        <v>1397</v>
      </c>
      <c r="P545">
        <f>IFERROR(Sheet3!Q611,"")</f>
        <v>0</v>
      </c>
      <c r="Q545" s="3">
        <v>42407</v>
      </c>
      <c r="R545">
        <f t="shared" si="26"/>
        <v>116</v>
      </c>
    </row>
    <row r="546" spans="15:18" x14ac:dyDescent="0.15">
      <c r="O546">
        <f>IFERROR(テーブル_Swim014[[#This Row],[選手番号]],"")</f>
        <v>1398</v>
      </c>
      <c r="P546">
        <f>IFERROR(Sheet3!Q612,"")</f>
        <v>0</v>
      </c>
      <c r="Q546" s="3">
        <v>42407</v>
      </c>
      <c r="R546">
        <f t="shared" si="26"/>
        <v>116</v>
      </c>
    </row>
    <row r="547" spans="15:18" x14ac:dyDescent="0.15">
      <c r="O547">
        <f>IFERROR(テーブル_Swim014[[#This Row],[選手番号]],"")</f>
        <v>1399</v>
      </c>
      <c r="P547">
        <f>IFERROR(Sheet3!Q613,"")</f>
        <v>0</v>
      </c>
      <c r="Q547" s="3">
        <v>42407</v>
      </c>
      <c r="R547">
        <f t="shared" si="26"/>
        <v>116</v>
      </c>
    </row>
    <row r="548" spans="15:18" x14ac:dyDescent="0.15">
      <c r="O548">
        <f>IFERROR(テーブル_Swim014[[#This Row],[選手番号]],"")</f>
        <v>1400</v>
      </c>
      <c r="P548">
        <f>IFERROR(Sheet3!Q614,"")</f>
        <v>0</v>
      </c>
      <c r="Q548" s="3">
        <v>42407</v>
      </c>
      <c r="R548">
        <f t="shared" si="26"/>
        <v>116</v>
      </c>
    </row>
    <row r="549" spans="15:18" x14ac:dyDescent="0.15">
      <c r="O549">
        <f>IFERROR(テーブル_Swim014[[#This Row],[選手番号]],"")</f>
        <v>1401</v>
      </c>
      <c r="P549">
        <f>IFERROR(Sheet3!Q615,"")</f>
        <v>0</v>
      </c>
      <c r="Q549" s="3">
        <v>42407</v>
      </c>
      <c r="R549">
        <f t="shared" si="26"/>
        <v>116</v>
      </c>
    </row>
    <row r="550" spans="15:18" x14ac:dyDescent="0.15">
      <c r="O550">
        <f>IFERROR(テーブル_Swim014[[#This Row],[選手番号]],"")</f>
        <v>1402</v>
      </c>
      <c r="P550">
        <f>IFERROR(Sheet3!Q616,"")</f>
        <v>0</v>
      </c>
      <c r="Q550" s="3">
        <v>42407</v>
      </c>
      <c r="R550">
        <f t="shared" si="26"/>
        <v>116</v>
      </c>
    </row>
    <row r="551" spans="15:18" x14ac:dyDescent="0.15">
      <c r="O551">
        <f>IFERROR(テーブル_Swim014[[#This Row],[選手番号]],"")</f>
        <v>1403</v>
      </c>
      <c r="P551">
        <f>IFERROR(Sheet3!Q617,"")</f>
        <v>0</v>
      </c>
      <c r="Q551" s="3">
        <v>42407</v>
      </c>
      <c r="R551">
        <f t="shared" si="26"/>
        <v>116</v>
      </c>
    </row>
    <row r="552" spans="15:18" x14ac:dyDescent="0.15">
      <c r="O552">
        <f>IFERROR(テーブル_Swim014[[#This Row],[選手番号]],"")</f>
        <v>1404</v>
      </c>
      <c r="P552">
        <f>IFERROR(Sheet3!Q618,"")</f>
        <v>0</v>
      </c>
      <c r="Q552" s="3">
        <v>42407</v>
      </c>
      <c r="R552">
        <f t="shared" si="26"/>
        <v>116</v>
      </c>
    </row>
    <row r="553" spans="15:18" x14ac:dyDescent="0.15">
      <c r="O553">
        <f>IFERROR(テーブル_Swim014[[#This Row],[選手番号]],"")</f>
        <v>1405</v>
      </c>
      <c r="P553">
        <f>IFERROR(Sheet3!Q619,"")</f>
        <v>0</v>
      </c>
      <c r="Q553" s="3">
        <v>42407</v>
      </c>
      <c r="R553">
        <f t="shared" si="26"/>
        <v>116</v>
      </c>
    </row>
    <row r="554" spans="15:18" x14ac:dyDescent="0.15">
      <c r="O554">
        <f>IFERROR(テーブル_Swim014[[#This Row],[選手番号]],"")</f>
        <v>1406</v>
      </c>
      <c r="P554">
        <f>IFERROR(Sheet3!Q620,"")</f>
        <v>0</v>
      </c>
      <c r="Q554" s="3">
        <v>42407</v>
      </c>
      <c r="R554">
        <f t="shared" si="26"/>
        <v>116</v>
      </c>
    </row>
    <row r="555" spans="15:18" x14ac:dyDescent="0.15">
      <c r="O555">
        <f>IFERROR(テーブル_Swim014[[#This Row],[選手番号]],"")</f>
        <v>1407</v>
      </c>
      <c r="P555">
        <f>IFERROR(Sheet3!Q621,"")</f>
        <v>0</v>
      </c>
      <c r="Q555" s="3">
        <v>42407</v>
      </c>
      <c r="R555">
        <f t="shared" si="26"/>
        <v>116</v>
      </c>
    </row>
    <row r="556" spans="15:18" x14ac:dyDescent="0.15">
      <c r="O556">
        <f>IFERROR(テーブル_Swim014[[#This Row],[選手番号]],"")</f>
        <v>1408</v>
      </c>
      <c r="P556">
        <f>IFERROR(Sheet3!Q622,"")</f>
        <v>0</v>
      </c>
      <c r="Q556" s="3">
        <v>42407</v>
      </c>
      <c r="R556">
        <f t="shared" si="26"/>
        <v>116</v>
      </c>
    </row>
    <row r="557" spans="15:18" x14ac:dyDescent="0.15">
      <c r="O557">
        <f>IFERROR(テーブル_Swim014[[#This Row],[選手番号]],"")</f>
        <v>1409</v>
      </c>
      <c r="P557">
        <f>IFERROR(Sheet3!Q623,"")</f>
        <v>0</v>
      </c>
      <c r="Q557" s="3">
        <v>42407</v>
      </c>
      <c r="R557">
        <f t="shared" si="26"/>
        <v>116</v>
      </c>
    </row>
    <row r="558" spans="15:18" x14ac:dyDescent="0.15">
      <c r="O558">
        <f>IFERROR(テーブル_Swim014[[#This Row],[選手番号]],"")</f>
        <v>1410</v>
      </c>
      <c r="P558">
        <f>IFERROR(Sheet3!Q624,"")</f>
        <v>0</v>
      </c>
      <c r="Q558" s="3">
        <v>42407</v>
      </c>
      <c r="R558">
        <f t="shared" si="26"/>
        <v>116</v>
      </c>
    </row>
    <row r="559" spans="15:18" x14ac:dyDescent="0.15">
      <c r="O559">
        <f>IFERROR(テーブル_Swim014[[#This Row],[選手番号]],"")</f>
        <v>1411</v>
      </c>
      <c r="P559">
        <f>IFERROR(Sheet3!Q625,"")</f>
        <v>0</v>
      </c>
      <c r="Q559" s="3">
        <v>42407</v>
      </c>
      <c r="R559">
        <f t="shared" si="26"/>
        <v>116</v>
      </c>
    </row>
    <row r="560" spans="15:18" x14ac:dyDescent="0.15">
      <c r="O560">
        <f>IFERROR(テーブル_Swim014[[#This Row],[選手番号]],"")</f>
        <v>1412</v>
      </c>
      <c r="P560">
        <f>IFERROR(Sheet3!Q626,"")</f>
        <v>0</v>
      </c>
      <c r="Q560" s="3">
        <v>42407</v>
      </c>
      <c r="R560">
        <f t="shared" si="26"/>
        <v>116</v>
      </c>
    </row>
    <row r="561" spans="15:18" x14ac:dyDescent="0.15">
      <c r="O561">
        <f>IFERROR(テーブル_Swim014[[#This Row],[選手番号]],"")</f>
        <v>1413</v>
      </c>
      <c r="P561">
        <f>IFERROR(Sheet3!Q627,"")</f>
        <v>0</v>
      </c>
      <c r="Q561" s="3">
        <v>42407</v>
      </c>
      <c r="R561">
        <f t="shared" si="26"/>
        <v>116</v>
      </c>
    </row>
    <row r="562" spans="15:18" x14ac:dyDescent="0.15">
      <c r="O562">
        <f>IFERROR(テーブル_Swim014[[#This Row],[選手番号]],"")</f>
        <v>1414</v>
      </c>
      <c r="P562">
        <f>IFERROR(Sheet3!Q628,"")</f>
        <v>0</v>
      </c>
      <c r="Q562" s="3">
        <v>42407</v>
      </c>
      <c r="R562">
        <f t="shared" si="26"/>
        <v>116</v>
      </c>
    </row>
    <row r="563" spans="15:18" x14ac:dyDescent="0.15">
      <c r="O563">
        <f>IFERROR(テーブル_Swim014[[#This Row],[選手番号]],"")</f>
        <v>1415</v>
      </c>
      <c r="P563">
        <f>IFERROR(Sheet3!Q629,"")</f>
        <v>0</v>
      </c>
      <c r="Q563" s="3">
        <v>42407</v>
      </c>
      <c r="R563">
        <f t="shared" si="26"/>
        <v>116</v>
      </c>
    </row>
    <row r="564" spans="15:18" x14ac:dyDescent="0.15">
      <c r="O564">
        <f>IFERROR(テーブル_Swim014[[#This Row],[選手番号]],"")</f>
        <v>1416</v>
      </c>
      <c r="P564">
        <f>IFERROR(Sheet3!Q630,"")</f>
        <v>0</v>
      </c>
      <c r="Q564" s="3">
        <v>42407</v>
      </c>
      <c r="R564">
        <f t="shared" si="26"/>
        <v>116</v>
      </c>
    </row>
    <row r="565" spans="15:18" x14ac:dyDescent="0.15">
      <c r="O565">
        <f>IFERROR(テーブル_Swim014[[#This Row],[選手番号]],"")</f>
        <v>1417</v>
      </c>
      <c r="P565">
        <f>IFERROR(Sheet3!Q631,"")</f>
        <v>0</v>
      </c>
      <c r="Q565" s="3">
        <v>42407</v>
      </c>
      <c r="R565">
        <f t="shared" si="26"/>
        <v>116</v>
      </c>
    </row>
    <row r="566" spans="15:18" x14ac:dyDescent="0.15">
      <c r="O566">
        <f>IFERROR(テーブル_Swim014[[#This Row],[選手番号]],"")</f>
        <v>1418</v>
      </c>
      <c r="P566">
        <f>IFERROR(Sheet3!Q632,"")</f>
        <v>0</v>
      </c>
      <c r="Q566" s="3">
        <v>42407</v>
      </c>
      <c r="R566">
        <f t="shared" si="26"/>
        <v>116</v>
      </c>
    </row>
    <row r="567" spans="15:18" x14ac:dyDescent="0.15">
      <c r="O567">
        <f>IFERROR(テーブル_Swim014[[#This Row],[選手番号]],"")</f>
        <v>1419</v>
      </c>
      <c r="P567">
        <f>IFERROR(Sheet3!Q633,"")</f>
        <v>0</v>
      </c>
      <c r="Q567" s="3">
        <v>42407</v>
      </c>
      <c r="R567">
        <f t="shared" si="26"/>
        <v>116</v>
      </c>
    </row>
    <row r="568" spans="15:18" x14ac:dyDescent="0.15">
      <c r="O568">
        <f>IFERROR(テーブル_Swim014[[#This Row],[選手番号]],"")</f>
        <v>1420</v>
      </c>
      <c r="P568">
        <f>IFERROR(Sheet3!Q634,"")</f>
        <v>0</v>
      </c>
      <c r="Q568" s="3">
        <v>42407</v>
      </c>
      <c r="R568">
        <f t="shared" si="26"/>
        <v>116</v>
      </c>
    </row>
    <row r="569" spans="15:18" x14ac:dyDescent="0.15">
      <c r="O569">
        <f>IFERROR(テーブル_Swim014[[#This Row],[選手番号]],"")</f>
        <v>1421</v>
      </c>
      <c r="P569">
        <f>IFERROR(Sheet3!Q635,"")</f>
        <v>0</v>
      </c>
      <c r="Q569" s="3">
        <v>42407</v>
      </c>
      <c r="R569">
        <f t="shared" si="26"/>
        <v>116</v>
      </c>
    </row>
    <row r="570" spans="15:18" x14ac:dyDescent="0.15">
      <c r="O570">
        <f>IFERROR(テーブル_Swim014[[#This Row],[選手番号]],"")</f>
        <v>1422</v>
      </c>
      <c r="P570">
        <f>IFERROR(Sheet3!Q636,"")</f>
        <v>0</v>
      </c>
      <c r="Q570" s="3">
        <v>42407</v>
      </c>
      <c r="R570">
        <f t="shared" si="26"/>
        <v>116</v>
      </c>
    </row>
    <row r="571" spans="15:18" x14ac:dyDescent="0.15">
      <c r="O571">
        <f>IFERROR(テーブル_Swim014[[#This Row],[選手番号]],"")</f>
        <v>1423</v>
      </c>
      <c r="P571">
        <f>IFERROR(Sheet3!Q637,"")</f>
        <v>0</v>
      </c>
      <c r="Q571" s="3">
        <v>42407</v>
      </c>
      <c r="R571">
        <f t="shared" si="26"/>
        <v>116</v>
      </c>
    </row>
    <row r="572" spans="15:18" x14ac:dyDescent="0.15">
      <c r="O572">
        <f>IFERROR(テーブル_Swim014[[#This Row],[選手番号]],"")</f>
        <v>1424</v>
      </c>
      <c r="P572">
        <f>IFERROR(Sheet3!Q638,"")</f>
        <v>0</v>
      </c>
      <c r="Q572" s="3">
        <v>42407</v>
      </c>
      <c r="R572">
        <f t="shared" si="26"/>
        <v>116</v>
      </c>
    </row>
    <row r="573" spans="15:18" x14ac:dyDescent="0.15">
      <c r="O573">
        <f>IFERROR(テーブル_Swim014[[#This Row],[選手番号]],"")</f>
        <v>1425</v>
      </c>
      <c r="P573">
        <f>IFERROR(Sheet3!Q639,"")</f>
        <v>0</v>
      </c>
      <c r="Q573" s="3">
        <v>42407</v>
      </c>
      <c r="R573">
        <f t="shared" si="26"/>
        <v>116</v>
      </c>
    </row>
    <row r="574" spans="15:18" x14ac:dyDescent="0.15">
      <c r="O574">
        <f>IFERROR(テーブル_Swim014[[#This Row],[選手番号]],"")</f>
        <v>1426</v>
      </c>
      <c r="P574">
        <f>IFERROR(Sheet3!Q640,"")</f>
        <v>0</v>
      </c>
      <c r="Q574" s="3">
        <v>42407</v>
      </c>
      <c r="R574">
        <f t="shared" si="26"/>
        <v>116</v>
      </c>
    </row>
    <row r="575" spans="15:18" x14ac:dyDescent="0.15">
      <c r="O575">
        <f>IFERROR(テーブル_Swim014[[#This Row],[選手番号]],"")</f>
        <v>1427</v>
      </c>
      <c r="P575">
        <f>IFERROR(Sheet3!Q641,"")</f>
        <v>0</v>
      </c>
      <c r="Q575" s="3">
        <v>42407</v>
      </c>
      <c r="R575">
        <f t="shared" si="26"/>
        <v>116</v>
      </c>
    </row>
    <row r="576" spans="15:18" x14ac:dyDescent="0.15">
      <c r="O576">
        <f>IFERROR(テーブル_Swim014[[#This Row],[選手番号]],"")</f>
        <v>1428</v>
      </c>
      <c r="P576">
        <f>IFERROR(Sheet3!Q642,"")</f>
        <v>0</v>
      </c>
      <c r="Q576" s="3">
        <v>42407</v>
      </c>
      <c r="R576">
        <f t="shared" si="26"/>
        <v>116</v>
      </c>
    </row>
    <row r="577" spans="15:18" x14ac:dyDescent="0.15">
      <c r="O577">
        <f>IFERROR(テーブル_Swim014[[#This Row],[選手番号]],"")</f>
        <v>1429</v>
      </c>
      <c r="P577">
        <f>IFERROR(Sheet3!Q643,"")</f>
        <v>0</v>
      </c>
      <c r="Q577" s="3">
        <v>42407</v>
      </c>
      <c r="R577">
        <f t="shared" si="26"/>
        <v>116</v>
      </c>
    </row>
    <row r="578" spans="15:18" x14ac:dyDescent="0.15">
      <c r="O578">
        <f>IFERROR(テーブル_Swim014[[#This Row],[選手番号]],"")</f>
        <v>1430</v>
      </c>
      <c r="P578">
        <f>IFERROR(Sheet3!Q644,"")</f>
        <v>0</v>
      </c>
      <c r="Q578" s="3">
        <v>42407</v>
      </c>
      <c r="R578">
        <f t="shared" si="26"/>
        <v>116</v>
      </c>
    </row>
    <row r="579" spans="15:18" x14ac:dyDescent="0.15">
      <c r="O579">
        <f>IFERROR(テーブル_Swim014[[#This Row],[選手番号]],"")</f>
        <v>1431</v>
      </c>
      <c r="P579">
        <f>IFERROR(Sheet3!Q645,"")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>
        <f>IFERROR(テーブル_Swim014[[#This Row],[選手番号]],"")</f>
        <v>1432</v>
      </c>
      <c r="P580">
        <f>IFERROR(Sheet3!Q646,"")</f>
        <v>0</v>
      </c>
      <c r="Q580" s="3">
        <v>42407</v>
      </c>
      <c r="R580">
        <f t="shared" si="27"/>
        <v>116</v>
      </c>
    </row>
    <row r="581" spans="15:18" x14ac:dyDescent="0.15">
      <c r="O581">
        <f>IFERROR(テーブル_Swim014[[#This Row],[選手番号]],"")</f>
        <v>1433</v>
      </c>
      <c r="P581">
        <f>IFERROR(Sheet3!Q647,"")</f>
        <v>0</v>
      </c>
      <c r="Q581" s="3">
        <v>42407</v>
      </c>
      <c r="R581">
        <f t="shared" si="27"/>
        <v>116</v>
      </c>
    </row>
    <row r="582" spans="15:18" x14ac:dyDescent="0.15">
      <c r="O582">
        <f>IFERROR(テーブル_Swim014[[#This Row],[選手番号]],"")</f>
        <v>1434</v>
      </c>
      <c r="P582">
        <f>IFERROR(Sheet3!Q648,"")</f>
        <v>0</v>
      </c>
      <c r="Q582" s="3">
        <v>42407</v>
      </c>
      <c r="R582">
        <f t="shared" si="27"/>
        <v>116</v>
      </c>
    </row>
    <row r="583" spans="15:18" x14ac:dyDescent="0.15">
      <c r="O583">
        <f>IFERROR(テーブル_Swim014[[#This Row],[選手番号]],"")</f>
        <v>1435</v>
      </c>
      <c r="P583">
        <f>IFERROR(Sheet3!Q649,"")</f>
        <v>0</v>
      </c>
      <c r="Q583" s="3">
        <v>42407</v>
      </c>
      <c r="R583">
        <f t="shared" si="27"/>
        <v>116</v>
      </c>
    </row>
    <row r="584" spans="15:18" x14ac:dyDescent="0.15">
      <c r="O584">
        <f>IFERROR(テーブル_Swim014[[#This Row],[選手番号]],"")</f>
        <v>1436</v>
      </c>
      <c r="P584">
        <f>IFERROR(Sheet3!Q650,"")</f>
        <v>0</v>
      </c>
      <c r="Q584" s="3">
        <v>42407</v>
      </c>
      <c r="R584">
        <f t="shared" si="27"/>
        <v>116</v>
      </c>
    </row>
    <row r="585" spans="15:18" x14ac:dyDescent="0.15">
      <c r="O585">
        <f>IFERROR(テーブル_Swim014[[#This Row],[選手番号]],"")</f>
        <v>1437</v>
      </c>
      <c r="P585">
        <f>IFERROR(Sheet3!Q651,"")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IFERROR(Sheet3!Q652,"")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IFERROR(Sheet3!Q653,"")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IFERROR(Sheet3!Q654,"")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IFERROR(Sheet3!Q655,"")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IFERROR(Sheet3!Q656,"")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IFERROR(Sheet3!Q657,"")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IFERROR(Sheet3!Q658,"")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IFERROR(Sheet3!Q659,"")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IFERROR(Sheet3!Q660,"")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IFERROR(Sheet3!Q661,"")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IFERROR(Sheet3!Q662,"")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IFERROR(Sheet3!Q663,"")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IFERROR(Sheet3!Q664,"")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IFERROR(Sheet3!Q665,"")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IFERROR(Sheet3!Q666,"")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IFERROR(Sheet3!Q667,"")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IFERROR(Sheet3!Q668,"")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IFERROR(Sheet3!Q669,"")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IFERROR(Sheet3!Q670,"")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IFERROR(Sheet3!Q671,"")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IFERROR(Sheet3!Q672,"")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IFERROR(Sheet3!Q673,"")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IFERROR(Sheet3!Q674,"")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IFERROR(Sheet3!Q675,"")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IFERROR(Sheet3!Q676,"")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IFERROR(Sheet3!Q677,"")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IFERROR(Sheet3!Q678,"")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IFERROR(Sheet3!Q679,"")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IFERROR(Sheet3!Q680,"")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IFERROR(Sheet3!Q681,"")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IFERROR(Sheet3!Q682,"")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IFERROR(Sheet3!Q683,"")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IFERROR(Sheet3!Q684,"")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IFERROR(Sheet3!Q685,"")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IFERROR(Sheet3!Q686,"")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IFERROR(Sheet3!Q687,"")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IFERROR(Sheet3!Q688,"")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IFERROR(Sheet3!Q689,"")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IFERROR(Sheet3!Q690,"")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IFERROR(Sheet3!Q691,"")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IFERROR(Sheet3!Q692,"")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IFERROR(Sheet3!Q693,"")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IFERROR(Sheet3!Q694,"")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IFERROR(Sheet3!Q695,"")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IFERROR(Sheet3!Q696,"")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IFERROR(Sheet3!Q697,"")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IFERROR(Sheet3!Q698,"")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IFERROR(Sheet3!Q699,"")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IFERROR(Sheet3!Q700,"")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IFERROR(Sheet3!Q701,"")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IFERROR(Sheet3!Q702,"")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IFERROR(Sheet3!Q703,"")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IFERROR(Sheet3!Q704,"")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IFERROR(Sheet3!Q705,"")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IFERROR(Sheet3!Q706,"")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IFERROR(Sheet3!Q707,"")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IFERROR(Sheet3!Q708,"")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IFERROR(Sheet3!Q709,"")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IFERROR(Sheet3!Q710,"")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IFERROR(Sheet3!Q711,"")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IFERROR(Sheet3!Q712,"")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IFERROR(Sheet3!Q713,"")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IFERROR(Sheet3!Q714,"")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IFERROR(Sheet3!Q715,"")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IFERROR(Sheet3!Q716,"")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IFERROR(Sheet3!Q717,"")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IFERROR(Sheet3!Q718,"")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IFERROR(Sheet3!Q719,"")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IFERROR(Sheet3!Q720,"")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IFERROR(Sheet3!Q721,"")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IFERROR(Sheet3!Q722,"")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IFERROR(Sheet3!Q723,"")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IFERROR(Sheet3!Q724,"")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IFERROR(Sheet3!Q725,"")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IFERROR(Sheet3!Q726,"")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IFERROR(Sheet3!Q727,"")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IFERROR(Sheet3!Q728,"")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IFERROR(Sheet3!Q729,"")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IFERROR(Sheet3!Q730,"")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IFERROR(Sheet3!Q731,"")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IFERROR(Sheet3!Q732,"")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IFERROR(Sheet3!Q733,"")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IFERROR(Sheet3!Q734,"")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IFERROR(Sheet3!Q735,"")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IFERROR(Sheet3!Q736,"")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IFERROR(Sheet3!Q737,"")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IFERROR(Sheet3!Q738,"")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IFERROR(Sheet3!Q739,"")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IFERROR(Sheet3!Q740,"")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IFERROR(Sheet3!Q741,"")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IFERROR(Sheet3!Q742,"")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IFERROR(Sheet3!Q743,"")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IFERROR(Sheet3!Q744,"")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IFERROR(Sheet3!Q745,"")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IFERROR(Sheet3!Q746,"")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IFERROR(Sheet3!Q747,"")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IFERROR(Sheet3!Q748,"")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IFERROR(Sheet3!Q749,"")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IFERROR(Sheet3!Q750,"")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IFERROR(Sheet3!Q751,"")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IFERROR(Sheet3!Q752,"")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IFERROR(Sheet3!Q753,"")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IFERROR(Sheet3!Q754,"")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IFERROR(Sheet3!Q755,"")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IFERROR(Sheet3!Q756,"")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IFERROR(Sheet3!Q757,"")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IFERROR(Sheet3!Q758,"")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IFERROR(Sheet3!Q759,"")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IFERROR(Sheet3!Q760,"")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IFERROR(Sheet3!Q761,"")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IFERROR(Sheet3!Q762,"")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IFERROR(Sheet3!Q763,"")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IFERROR(Sheet3!Q764,"")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IFERROR(Sheet3!Q765,"")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IFERROR(Sheet3!Q766,"")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IFERROR(Sheet3!Q767,"")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IFERROR(Sheet3!Q768,"")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IFERROR(Sheet3!Q769,"")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IFERROR(Sheet3!Q770,"")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IFERROR(Sheet3!Q771,"")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IFERROR(Sheet3!Q772,"")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IFERROR(Sheet3!Q773,"")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IFERROR(Sheet3!Q774,"")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IFERROR(Sheet3!Q775,"")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IFERROR(Sheet3!Q776,"")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IFERROR(Sheet3!Q777,"")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IFERROR(Sheet3!Q778,"")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IFERROR(Sheet3!Q779,"")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IFERROR(Sheet3!Q780,"")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IFERROR(Sheet3!Q781,"")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IFERROR(Sheet3!Q782,"")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IFERROR(Sheet3!Q783,"")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IFERROR(Sheet3!Q784,"")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IFERROR(Sheet3!Q785,"")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IFERROR(Sheet3!Q786,"")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IFERROR(Sheet3!Q787,"")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IFERROR(Sheet3!Q788,"")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IFERROR(Sheet3!Q789,"")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IFERROR(Sheet3!Q790,"")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IFERROR(Sheet3!Q791,"")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IFERROR(Sheet3!Q792,"")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IFERROR(Sheet3!Q793,"")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IFERROR(Sheet3!Q794,"")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IFERROR(Sheet3!Q795,"")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IFERROR(Sheet3!Q796,"")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IFERROR(Sheet3!Q797,"")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IFERROR(Sheet3!Q798,"")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IFERROR(Sheet3!Q799,"")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IFERROR(Sheet3!Q800,"")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IFERROR(Sheet3!Q801,"")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IFERROR(Sheet3!Q802,"")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IFERROR(Sheet3!Q803,"")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IFERROR(Sheet3!Q804,"")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IFERROR(Sheet3!Q805,"")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IFERROR(Sheet3!Q806,"")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IFERROR(Sheet3!Q807,"")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IFERROR(Sheet3!Q808,"")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IFERROR(Sheet3!Q809,"")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IFERROR(Sheet3!Q810,"")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IFERROR(Sheet3!Q811,"")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IFERROR(Sheet3!Q812,"")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IFERROR(Sheet3!Q813,"")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IFERROR(Sheet3!Q814,"")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IFERROR(Sheet3!Q815,"")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IFERROR(Sheet3!Q816,"")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IFERROR(Sheet3!Q817,"")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IFERROR(Sheet3!Q818,"")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IFERROR(Sheet3!Q819,"")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IFERROR(Sheet3!Q820,"")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IFERROR(Sheet3!Q821,"")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IFERROR(Sheet3!Q822,"")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IFERROR(Sheet3!Q823,"")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IFERROR(Sheet3!Q824,"")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IFERROR(Sheet3!Q825,"")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IFERROR(Sheet3!Q826,"")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IFERROR(Sheet3!Q827,"")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IFERROR(Sheet3!Q828,"")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IFERROR(Sheet3!Q829,"")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IFERROR(Sheet3!Q830,"")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IFERROR(Sheet3!Q831,"")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IFERROR(Sheet3!Q832,"")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IFERROR(Sheet3!Q833,"")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IFERROR(Sheet3!Q834,"")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IFERROR(Sheet3!Q835,"")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IFERROR(Sheet3!Q836,"")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IFERROR(Sheet3!Q837,"")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IFERROR(Sheet3!Q838,"")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IFERROR(Sheet3!Q839,"")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IFERROR(Sheet3!Q840,"")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IFERROR(Sheet3!Q841,"")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IFERROR(Sheet3!Q842,"")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IFERROR(Sheet3!Q843,"")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IFERROR(Sheet3!Q844,"")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IFERROR(Sheet3!Q845,"")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IFERROR(Sheet3!Q846,"")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IFERROR(Sheet3!Q847,"")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IFERROR(Sheet3!Q848,"")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IFERROR(Sheet3!Q849,"")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IFERROR(Sheet3!Q850,"")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IFERROR(Sheet3!Q851,"")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IFERROR(Sheet3!Q852,"")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IFERROR(Sheet3!Q853,"")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IFERROR(Sheet3!Q854,"")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IFERROR(Sheet3!Q855,"")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IFERROR(Sheet3!Q856,"")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IFERROR(Sheet3!Q857,"")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IFERROR(Sheet3!Q858,"")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IFERROR(Sheet3!Q859,"")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IFERROR(Sheet3!Q860,"")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IFERROR(Sheet3!Q861,"")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IFERROR(Sheet3!Q862,"")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IFERROR(Sheet3!Q863,"")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IFERROR(Sheet3!Q864,"")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IFERROR(Sheet3!Q865,"")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IFERROR(Sheet3!Q866,"")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IFERROR(Sheet3!Q867,"")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IFERROR(Sheet3!Q868,"")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IFERROR(Sheet3!Q869,"")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IFERROR(Sheet3!Q870,"")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IFERROR(Sheet3!Q871,"")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IFERROR(Sheet3!Q872,"")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IFERROR(Sheet3!Q873,"")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IFERROR(Sheet3!Q874,"")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IFERROR(Sheet3!Q875,"")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IFERROR(Sheet3!Q876,"")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IFERROR(Sheet3!Q877,"")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IFERROR(Sheet3!Q878,"")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IFERROR(Sheet3!Q879,"")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IFERROR(Sheet3!Q880,"")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IFERROR(Sheet3!Q881,"")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IFERROR(Sheet3!Q882,"")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IFERROR(Sheet3!Q883,"")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IFERROR(Sheet3!Q884,"")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IFERROR(Sheet3!Q885,"")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IFERROR(Sheet3!Q886,"")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IFERROR(Sheet3!Q887,"")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IFERROR(Sheet3!Q888,"")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IFERROR(Sheet3!Q889,"")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IFERROR(Sheet3!Q890,"")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IFERROR(Sheet3!Q891,"")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IFERROR(Sheet3!Q892,"")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IFERROR(Sheet3!Q893,"")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IFERROR(Sheet3!Q894,"")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IFERROR(Sheet3!Q895,"")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IFERROR(Sheet3!Q896,"")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IFERROR(Sheet3!Q897,"")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IFERROR(Sheet3!Q898,"")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IFERROR(Sheet3!Q899,"")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IFERROR(Sheet3!Q900,"")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IFERROR(Sheet3!Q901,"")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IFERROR(Sheet3!Q902,"")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IFERROR(Sheet3!Q903,"")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IFERROR(Sheet3!Q904,"")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IFERROR(Sheet3!Q905,"")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IFERROR(Sheet3!Q906,"")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IFERROR(Sheet3!Q907,"")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IFERROR(Sheet3!Q908,"")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IFERROR(Sheet3!Q909,"")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IFERROR(Sheet3!Q910,"")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IFERROR(Sheet3!Q911,"")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IFERROR(Sheet3!Q912,"")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IFERROR(Sheet3!Q913,"")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IFERROR(Sheet3!Q914,"")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IFERROR(Sheet3!Q915,"")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IFERROR(Sheet3!Q916,"")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IFERROR(Sheet3!Q917,"")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IFERROR(Sheet3!Q918,"")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IFERROR(Sheet3!Q919,"")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IFERROR(Sheet3!Q920,"")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IFERROR(Sheet3!Q921,"")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IFERROR(Sheet3!Q922,"")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IFERROR(Sheet3!Q923,"")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IFERROR(Sheet3!Q924,"")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IFERROR(Sheet3!Q925,"")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IFERROR(Sheet3!Q926,"")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IFERROR(Sheet3!Q927,"")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IFERROR(Sheet3!Q928,"")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IFERROR(Sheet3!Q929,"")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IFERROR(Sheet3!Q930,"")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IFERROR(Sheet3!Q931,"")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IFERROR(Sheet3!Q932,"")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IFERROR(Sheet3!Q933,"")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IFERROR(Sheet3!Q934,"")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IFERROR(Sheet3!Q935,"")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IFERROR(Sheet3!Q936,"")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IFERROR(Sheet3!Q937,"")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IFERROR(Sheet3!Q938,"")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IFERROR(Sheet3!Q939,"")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IFERROR(Sheet3!Q940,"")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IFERROR(Sheet3!Q941,"")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IFERROR(Sheet3!Q942,"")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IFERROR(Sheet3!Q943,"")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IFERROR(Sheet3!Q944,"")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IFERROR(Sheet3!Q945,"")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IFERROR(Sheet3!Q946,"")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IFERROR(Sheet3!Q947,"")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IFERROR(Sheet3!Q948,"")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IFERROR(Sheet3!Q949,"")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IFERROR(Sheet3!Q950,"")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IFERROR(Sheet3!Q951,"")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IFERROR(Sheet3!Q952,"")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IFERROR(Sheet3!Q953,"")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IFERROR(Sheet3!Q954,"")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IFERROR(Sheet3!Q955,"")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IFERROR(Sheet3!Q956,"")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IFERROR(Sheet3!Q957,"")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IFERROR(Sheet3!Q958,"")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IFERROR(Sheet3!Q959,"")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IFERROR(Sheet3!Q960,"")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IFERROR(Sheet3!Q961,"")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IFERROR(Sheet3!Q962,"")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IFERROR(Sheet3!Q963,"")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IFERROR(Sheet3!Q964,"")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IFERROR(Sheet3!Q965,"")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IFERROR(Sheet3!Q966,"")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IFERROR(Sheet3!Q967,"")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IFERROR(Sheet3!Q968,"")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IFERROR(Sheet3!Q969,"")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IFERROR(Sheet3!Q970,"")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IFERROR(Sheet3!Q971,"")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IFERROR(Sheet3!Q972,"")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IFERROR(Sheet3!Q973,"")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IFERROR(Sheet3!Q974,"")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IFERROR(Sheet3!Q975,"")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IFERROR(Sheet3!Q976,"")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IFERROR(Sheet3!Q977,"")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IFERROR(Sheet3!Q978,"")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IFERROR(Sheet3!Q979,"")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IFERROR(Sheet3!Q980,"")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IFERROR(Sheet3!Q981,"")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IFERROR(Sheet3!Q982,"")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IFERROR(Sheet3!Q983,"")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IFERROR(Sheet3!Q984,"")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IFERROR(Sheet3!Q985,"")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IFERROR(Sheet3!Q986,"")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IFERROR(Sheet3!Q987,"")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IFERROR(Sheet3!Q988,"")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IFERROR(Sheet3!Q989,"")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IFERROR(Sheet3!Q990,"")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IFERROR(Sheet3!Q991,"")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IFERROR(Sheet3!Q992,"")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IFERROR(Sheet3!Q993,"")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IFERROR(Sheet3!Q994,"")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IFERROR(Sheet3!Q995,"")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IFERROR(Sheet3!Q996,"")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IFERROR(Sheet3!Q997,"")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IFERROR(Sheet3!Q998,"")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IFERROR(Sheet3!Q999,"")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IFERROR(Sheet3!Q1000,"")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IFERROR(Sheet3!Q1001,"")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IFERROR(Sheet3!Q1002,"")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IFERROR(Sheet3!Q1003,"")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IFERROR(Sheet3!Q1004,"")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IFERROR(Sheet3!Q1005,"")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IFERROR(Sheet3!Q1006,"")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IFERROR(Sheet3!Q1007,"")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IFERROR(Sheet3!Q1008,"")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IFERROR(Sheet3!Q1009,"")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IFERROR(Sheet3!Q1010,"")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IFERROR(Sheet3!Q1011,"")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IFERROR(Sheet3!Q1012,"")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IFERROR(Sheet3!Q1013,"")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IFERROR(Sheet3!Q1014,"")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IFERROR(Sheet3!Q1015,"")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IFERROR(Sheet3!Q1016,"")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IFERROR(Sheet3!Q1017,"")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IFERROR(Sheet3!Q1018,"")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IFERROR(Sheet3!Q1019,"")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IFERROR(Sheet3!Q1020,"")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IFERROR(Sheet3!Q1021,"")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IFERROR(Sheet3!Q1022,"")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IFERROR(Sheet3!Q1023,"")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IFERROR(Sheet3!Q1024,"")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IFERROR(Sheet3!Q1025,"")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IFERROR(Sheet3!Q1026,"")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IFERROR(Sheet3!Q1027,"")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IFERROR(Sheet3!Q1028,"")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IFERROR(Sheet3!Q1029,"")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IFERROR(Sheet3!Q1030,"")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IFERROR(Sheet3!Q1031,"")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IFERROR(Sheet3!Q1032,"")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IFERROR(Sheet3!Q1033,"")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IFERROR(Sheet3!Q1034,"")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IFERROR(Sheet3!Q1035,"")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IFERROR(Sheet3!Q1036,"")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IFERROR(Sheet3!Q1037,"")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IFERROR(Sheet3!Q1038,"")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IFERROR(Sheet3!Q1039,"")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IFERROR(Sheet3!Q1040,"")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IFERROR(Sheet3!Q1041,"")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IFERROR(Sheet3!Q1042,"")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IFERROR(Sheet3!Q1043,"")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IFERROR(Sheet3!Q1044,"")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IFERROR(Sheet3!Q1045,"")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IFERROR(Sheet3!Q1046,"")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IFERROR(Sheet3!Q1047,"")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IFERROR(Sheet3!Q1048,"")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IFERROR(Sheet3!Q1049,"")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IFERROR(Sheet3!Q1050,"")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IFERROR(Sheet3!Q1051,"")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IFERROR(Sheet3!Q1052,"")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IFERROR(Sheet3!Q1053,"")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IFERROR(Sheet3!Q1054,"")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IFERROR(Sheet3!Q1055,"")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IFERROR(Sheet3!Q1056,"")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IFERROR(Sheet3!Q1057,"")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IFERROR(Sheet3!Q1058,"")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IFERROR(Sheet3!Q1059,"")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IFERROR(Sheet3!Q1060,"")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IFERROR(Sheet3!Q1061,"")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IFERROR(Sheet3!Q1062,"")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IFERROR(Sheet3!Q1063,"")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IFERROR(Sheet3!Q1064,"")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IFERROR(Sheet3!Q1065,"")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IFERROR(Sheet3!Q1066,"")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IFERROR(Sheet3!Q1067,"")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O3002"/>
  <sheetViews>
    <sheetView workbookViewId="0">
      <pane ySplit="1" topLeftCell="A2" activePane="bottomLeft" state="frozen"/>
      <selection activeCell="R10" sqref="R10"/>
      <selection pane="bottomLeft" activeCell="R10" sqref="R10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5" ht="14.25" thickBot="1" x14ac:dyDescent="0.2">
      <c r="A1" s="1" t="s">
        <v>165</v>
      </c>
      <c r="B1" s="2" t="s">
        <v>6</v>
      </c>
      <c r="C1" s="2" t="s">
        <v>66</v>
      </c>
      <c r="D1" s="16"/>
      <c r="E1" s="16" t="s">
        <v>172</v>
      </c>
      <c r="F1" s="16" t="s">
        <v>173</v>
      </c>
      <c r="G1" s="16" t="s">
        <v>174</v>
      </c>
      <c r="H1" s="16" t="s">
        <v>175</v>
      </c>
    </row>
    <row r="2" spans="1:15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  <c r="M2" s="22" t="str">
        <f>IFERROR(VLOOKUP(A2,Sheet1!B:F,5,0),"")</f>
        <v xml:space="preserve">  25m</v>
      </c>
      <c r="N2" s="22" t="str">
        <f>IFERROR(VLOOKUP(A2,Sheet1!B:F,4,0),"")</f>
        <v>自由形</v>
      </c>
      <c r="O2" s="22" t="str">
        <f>CONCATENATE(M2," ",N2)</f>
        <v xml:space="preserve">  25m 自由形</v>
      </c>
    </row>
    <row r="3" spans="1:15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171</v>
      </c>
      <c r="F3" s="22" t="str">
        <f>IFERROR(VLOOKUP(E3,Sheet3!A:H,3,0),"")</f>
        <v>本多　鈴花</v>
      </c>
      <c r="G3" s="22" t="str">
        <f>IFERROR(VLOOKUP(E3,Sheet3!A:H,8,0),"")</f>
        <v>石原SC</v>
      </c>
      <c r="H3" s="22" t="str">
        <f>IFERROR(VLOOKUP(E3,Sheet2!A:B,2,0),"")</f>
        <v/>
      </c>
      <c r="I3" s="22" t="str">
        <f t="shared" ref="I3:I66" si="1">CONCATENATE(E3,A3)</f>
        <v>1711</v>
      </c>
      <c r="J3" s="22">
        <f t="shared" ref="J3:J66" si="2">B3</f>
        <v>1</v>
      </c>
      <c r="K3" s="22">
        <f t="shared" ref="K3:K66" si="3">C3</f>
        <v>2</v>
      </c>
      <c r="M3" s="22" t="str">
        <f>IFERROR(VLOOKUP(A3,Sheet1!B:F,5,0),"")</f>
        <v xml:space="preserve">  25m</v>
      </c>
      <c r="N3" s="22" t="str">
        <f>IFERROR(VLOOKUP(A3,Sheet1!B:F,4,0),"")</f>
        <v>自由形</v>
      </c>
      <c r="O3" s="22" t="str">
        <f t="shared" ref="O3:O66" si="4">CONCATENATE(M3," ",N3)</f>
        <v xml:space="preserve">  25m 自由形</v>
      </c>
    </row>
    <row r="4" spans="1:15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609</v>
      </c>
      <c r="F4" s="22" t="str">
        <f>IFERROR(VLOOKUP(E4,Sheet3!A:H,3,0),"")</f>
        <v xml:space="preserve">中島　千里                    </v>
      </c>
      <c r="G4" s="22" t="str">
        <f>IFERROR(VLOOKUP(E4,Sheet3!A:H,8,0),"")</f>
        <v xml:space="preserve">ﾌｨｯﾀ重信        </v>
      </c>
      <c r="H4" s="22" t="str">
        <f>IFERROR(VLOOKUP(E4,Sheet2!A:B,2,0),"")</f>
        <v/>
      </c>
      <c r="I4" s="22" t="str">
        <f t="shared" si="1"/>
        <v>6091</v>
      </c>
      <c r="J4" s="22">
        <f t="shared" si="2"/>
        <v>1</v>
      </c>
      <c r="K4" s="22">
        <f t="shared" si="3"/>
        <v>3</v>
      </c>
      <c r="M4" s="22" t="str">
        <f>IFERROR(VLOOKUP(A4,Sheet1!B:F,5,0),"")</f>
        <v xml:space="preserve">  25m</v>
      </c>
      <c r="N4" s="22" t="str">
        <f>IFERROR(VLOOKUP(A4,Sheet1!B:F,4,0),"")</f>
        <v>自由形</v>
      </c>
      <c r="O4" s="22" t="str">
        <f t="shared" si="4"/>
        <v xml:space="preserve">  25m 自由形</v>
      </c>
    </row>
    <row r="5" spans="1:15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1358</v>
      </c>
      <c r="F5" s="22" t="str">
        <f>IFERROR(VLOOKUP(E5,Sheet3!A:H,3,0),"")</f>
        <v xml:space="preserve">白石優芽華                    </v>
      </c>
      <c r="G5" s="22" t="str">
        <f>IFERROR(VLOOKUP(E5,Sheet3!A:H,8,0),"")</f>
        <v xml:space="preserve">南海DC          </v>
      </c>
      <c r="H5" s="22" t="str">
        <f>IFERROR(VLOOKUP(E5,Sheet2!A:B,2,0),"")</f>
        <v/>
      </c>
      <c r="I5" s="22" t="str">
        <f t="shared" si="1"/>
        <v>13581</v>
      </c>
      <c r="J5" s="22">
        <f t="shared" si="2"/>
        <v>1</v>
      </c>
      <c r="K5" s="22">
        <f t="shared" si="3"/>
        <v>4</v>
      </c>
      <c r="M5" s="22" t="str">
        <f>IFERROR(VLOOKUP(A5,Sheet1!B:F,5,0),"")</f>
        <v xml:space="preserve">  25m</v>
      </c>
      <c r="N5" s="22" t="str">
        <f>IFERROR(VLOOKUP(A5,Sheet1!B:F,4,0),"")</f>
        <v>自由形</v>
      </c>
      <c r="O5" s="22" t="str">
        <f t="shared" si="4"/>
        <v xml:space="preserve">  25m 自由形</v>
      </c>
    </row>
    <row r="6" spans="1:15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1372</v>
      </c>
      <c r="F6" s="22" t="str">
        <f>IFERROR(VLOOKUP(E6,Sheet3!A:H,3,0),"")</f>
        <v>山下　　華</v>
      </c>
      <c r="G6" s="22" t="str">
        <f>IFERROR(VLOOKUP(E6,Sheet3!A:H,8,0),"")</f>
        <v>南海DC</v>
      </c>
      <c r="H6" s="22" t="str">
        <f>IFERROR(VLOOKUP(E6,Sheet2!A:B,2,0),"")</f>
        <v/>
      </c>
      <c r="I6" s="22" t="str">
        <f t="shared" si="1"/>
        <v>13721</v>
      </c>
      <c r="J6" s="22">
        <f t="shared" si="2"/>
        <v>1</v>
      </c>
      <c r="K6" s="22">
        <f t="shared" si="3"/>
        <v>5</v>
      </c>
      <c r="M6" s="22" t="str">
        <f>IFERROR(VLOOKUP(A6,Sheet1!B:F,5,0),"")</f>
        <v xml:space="preserve">  25m</v>
      </c>
      <c r="N6" s="22" t="str">
        <f>IFERROR(VLOOKUP(A6,Sheet1!B:F,4,0),"")</f>
        <v>自由形</v>
      </c>
      <c r="O6" s="22" t="str">
        <f t="shared" si="4"/>
        <v xml:space="preserve">  25m 自由形</v>
      </c>
    </row>
    <row r="7" spans="1:15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168</v>
      </c>
      <c r="F7" s="22" t="str">
        <f>IFERROR(VLOOKUP(E7,Sheet3!A:H,3,0),"")</f>
        <v xml:space="preserve">窪田　夏芽                    </v>
      </c>
      <c r="G7" s="22" t="str">
        <f>IFERROR(VLOOKUP(E7,Sheet3!A:H,8,0),"")</f>
        <v xml:space="preserve">石原SC          </v>
      </c>
      <c r="H7" s="22" t="str">
        <f>IFERROR(VLOOKUP(E7,Sheet2!A:B,2,0),"")</f>
        <v/>
      </c>
      <c r="I7" s="22" t="str">
        <f t="shared" si="1"/>
        <v>1681</v>
      </c>
      <c r="J7" s="22">
        <f t="shared" si="2"/>
        <v>1</v>
      </c>
      <c r="K7" s="22">
        <f t="shared" si="3"/>
        <v>6</v>
      </c>
      <c r="M7" s="22" t="str">
        <f>IFERROR(VLOOKUP(A7,Sheet1!B:F,5,0),"")</f>
        <v xml:space="preserve">  25m</v>
      </c>
      <c r="N7" s="22" t="str">
        <f>IFERROR(VLOOKUP(A7,Sheet1!B:F,4,0),"")</f>
        <v>自由形</v>
      </c>
      <c r="O7" s="22" t="str">
        <f t="shared" si="4"/>
        <v xml:space="preserve">  25m 自由形</v>
      </c>
    </row>
    <row r="8" spans="1:15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167</v>
      </c>
      <c r="F8" s="22" t="str">
        <f>IFERROR(VLOOKUP(E8,Sheet3!A:H,3,0),"")</f>
        <v xml:space="preserve">一色　和桜                    </v>
      </c>
      <c r="G8" s="22" t="str">
        <f>IFERROR(VLOOKUP(E8,Sheet3!A:H,8,0),"")</f>
        <v xml:space="preserve">石原SC          </v>
      </c>
      <c r="H8" s="22" t="str">
        <f>IFERROR(VLOOKUP(E8,Sheet2!A:B,2,0),"")</f>
        <v/>
      </c>
      <c r="I8" s="22" t="str">
        <f t="shared" si="1"/>
        <v>1671</v>
      </c>
      <c r="J8" s="22">
        <f t="shared" si="2"/>
        <v>1</v>
      </c>
      <c r="K8" s="22">
        <f t="shared" si="3"/>
        <v>7</v>
      </c>
      <c r="M8" s="22" t="str">
        <f>IFERROR(VLOOKUP(A8,Sheet1!B:F,5,0),"")</f>
        <v xml:space="preserve">  25m</v>
      </c>
      <c r="N8" s="22" t="str">
        <f>IFERROR(VLOOKUP(A8,Sheet1!B:F,4,0),"")</f>
        <v>自由形</v>
      </c>
      <c r="O8" s="22" t="str">
        <f t="shared" si="4"/>
        <v xml:space="preserve">  25m 自由形</v>
      </c>
    </row>
    <row r="9" spans="1:15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2</v>
      </c>
      <c r="C9" s="22">
        <f>IFERROR(テーブル_Swim015[[#This Row],[水路]],"")</f>
        <v>1</v>
      </c>
      <c r="D9" s="22" t="str">
        <f t="shared" si="0"/>
        <v>121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01</v>
      </c>
      <c r="J9" s="22">
        <f t="shared" si="2"/>
        <v>2</v>
      </c>
      <c r="K9" s="22">
        <f t="shared" si="3"/>
        <v>1</v>
      </c>
      <c r="M9" s="22" t="str">
        <f>IFERROR(VLOOKUP(A9,Sheet1!B:F,5,0),"")</f>
        <v xml:space="preserve">  25m</v>
      </c>
      <c r="N9" s="22" t="str">
        <f>IFERROR(VLOOKUP(A9,Sheet1!B:F,4,0),"")</f>
        <v>自由形</v>
      </c>
      <c r="O9" s="22" t="str">
        <f t="shared" si="4"/>
        <v xml:space="preserve">  25m 自由形</v>
      </c>
    </row>
    <row r="10" spans="1:15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2</v>
      </c>
      <c r="D10" s="22" t="str">
        <f t="shared" si="0"/>
        <v>122</v>
      </c>
      <c r="E10" s="22">
        <f>IFERROR(テーブル_Swim015[[#This Row],[選手番号]],"")</f>
        <v>1325</v>
      </c>
      <c r="F10" s="22" t="str">
        <f>IFERROR(VLOOKUP(E10,Sheet3!A:H,3,0),"")</f>
        <v xml:space="preserve">橋本　りる                    </v>
      </c>
      <c r="G10" s="22" t="str">
        <f>IFERROR(VLOOKUP(E10,Sheet3!A:H,8,0),"")</f>
        <v xml:space="preserve">南海DC          </v>
      </c>
      <c r="H10" s="22" t="str">
        <f>IFERROR(VLOOKUP(E10,Sheet2!A:B,2,0),"")</f>
        <v/>
      </c>
      <c r="I10" s="22" t="str">
        <f t="shared" si="1"/>
        <v>13251</v>
      </c>
      <c r="J10" s="22">
        <f t="shared" si="2"/>
        <v>2</v>
      </c>
      <c r="K10" s="22">
        <f t="shared" si="3"/>
        <v>2</v>
      </c>
      <c r="M10" s="22" t="str">
        <f>IFERROR(VLOOKUP(A10,Sheet1!B:F,5,0),"")</f>
        <v xml:space="preserve">  25m</v>
      </c>
      <c r="N10" s="22" t="str">
        <f>IFERROR(VLOOKUP(A10,Sheet1!B:F,4,0),"")</f>
        <v>自由形</v>
      </c>
      <c r="O10" s="22" t="str">
        <f t="shared" si="4"/>
        <v xml:space="preserve">  25m 自由形</v>
      </c>
    </row>
    <row r="11" spans="1:15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3</v>
      </c>
      <c r="D11" s="22" t="str">
        <f t="shared" si="0"/>
        <v>123</v>
      </c>
      <c r="E11" s="22">
        <f>IFERROR(テーブル_Swim015[[#This Row],[選手番号]],"")</f>
        <v>162</v>
      </c>
      <c r="F11" s="22" t="str">
        <f>IFERROR(VLOOKUP(E11,Sheet3!A:H,3,0),"")</f>
        <v xml:space="preserve">黒田陽和子                    </v>
      </c>
      <c r="G11" s="22" t="str">
        <f>IFERROR(VLOOKUP(E11,Sheet3!A:H,8,0),"")</f>
        <v xml:space="preserve">石原SC          </v>
      </c>
      <c r="H11" s="22" t="str">
        <f>IFERROR(VLOOKUP(E11,Sheet2!A:B,2,0),"")</f>
        <v/>
      </c>
      <c r="I11" s="22" t="str">
        <f t="shared" si="1"/>
        <v>1621</v>
      </c>
      <c r="J11" s="22">
        <f t="shared" si="2"/>
        <v>2</v>
      </c>
      <c r="K11" s="22">
        <f t="shared" si="3"/>
        <v>3</v>
      </c>
      <c r="M11" s="22" t="str">
        <f>IFERROR(VLOOKUP(A11,Sheet1!B:F,5,0),"")</f>
        <v xml:space="preserve">  25m</v>
      </c>
      <c r="N11" s="22" t="str">
        <f>IFERROR(VLOOKUP(A11,Sheet1!B:F,4,0),"")</f>
        <v>自由形</v>
      </c>
      <c r="O11" s="22" t="str">
        <f t="shared" si="4"/>
        <v xml:space="preserve">  25m 自由形</v>
      </c>
    </row>
    <row r="12" spans="1:15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4</v>
      </c>
      <c r="D12" s="22" t="str">
        <f t="shared" si="0"/>
        <v>124</v>
      </c>
      <c r="E12" s="22">
        <f>IFERROR(テーブル_Swim015[[#This Row],[選手番号]],"")</f>
        <v>1337</v>
      </c>
      <c r="F12" s="22" t="str">
        <f>IFERROR(VLOOKUP(E12,Sheet3!A:H,3,0),"")</f>
        <v xml:space="preserve">荒本　莉音                    </v>
      </c>
      <c r="G12" s="22" t="str">
        <f>IFERROR(VLOOKUP(E12,Sheet3!A:H,8,0),"")</f>
        <v xml:space="preserve">南海DC          </v>
      </c>
      <c r="H12" s="22" t="str">
        <f>IFERROR(VLOOKUP(E12,Sheet2!A:B,2,0),"")</f>
        <v/>
      </c>
      <c r="I12" s="22" t="str">
        <f t="shared" si="1"/>
        <v>13371</v>
      </c>
      <c r="J12" s="22">
        <f t="shared" si="2"/>
        <v>2</v>
      </c>
      <c r="K12" s="22">
        <f t="shared" si="3"/>
        <v>4</v>
      </c>
      <c r="M12" s="22" t="str">
        <f>IFERROR(VLOOKUP(A12,Sheet1!B:F,5,0),"")</f>
        <v xml:space="preserve">  25m</v>
      </c>
      <c r="N12" s="22" t="str">
        <f>IFERROR(VLOOKUP(A12,Sheet1!B:F,4,0),"")</f>
        <v>自由形</v>
      </c>
      <c r="O12" s="22" t="str">
        <f t="shared" si="4"/>
        <v xml:space="preserve">  25m 自由形</v>
      </c>
    </row>
    <row r="13" spans="1:15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5</v>
      </c>
      <c r="D13" s="22" t="str">
        <f t="shared" si="0"/>
        <v>125</v>
      </c>
      <c r="E13" s="22">
        <f>IFERROR(テーブル_Swim015[[#This Row],[選手番号]],"")</f>
        <v>161</v>
      </c>
      <c r="F13" s="22" t="str">
        <f>IFERROR(VLOOKUP(E13,Sheet3!A:H,3,0),"")</f>
        <v xml:space="preserve">佐々木莉子                    </v>
      </c>
      <c r="G13" s="22" t="str">
        <f>IFERROR(VLOOKUP(E13,Sheet3!A:H,8,0),"")</f>
        <v xml:space="preserve">石原SC          </v>
      </c>
      <c r="H13" s="22" t="str">
        <f>IFERROR(VLOOKUP(E13,Sheet2!A:B,2,0),"")</f>
        <v/>
      </c>
      <c r="I13" s="22" t="str">
        <f t="shared" si="1"/>
        <v>1611</v>
      </c>
      <c r="J13" s="22">
        <f t="shared" si="2"/>
        <v>2</v>
      </c>
      <c r="K13" s="22">
        <f t="shared" si="3"/>
        <v>5</v>
      </c>
      <c r="M13" s="22" t="str">
        <f>IFERROR(VLOOKUP(A13,Sheet1!B:F,5,0),"")</f>
        <v xml:space="preserve">  25m</v>
      </c>
      <c r="N13" s="22" t="str">
        <f>IFERROR(VLOOKUP(A13,Sheet1!B:F,4,0),"")</f>
        <v>自由形</v>
      </c>
      <c r="O13" s="22" t="str">
        <f t="shared" si="4"/>
        <v xml:space="preserve">  25m 自由形</v>
      </c>
    </row>
    <row r="14" spans="1:15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6</v>
      </c>
      <c r="D14" s="22" t="str">
        <f t="shared" si="0"/>
        <v>126</v>
      </c>
      <c r="E14" s="22">
        <f>IFERROR(テーブル_Swim015[[#This Row],[選手番号]],"")</f>
        <v>164</v>
      </c>
      <c r="F14" s="22" t="str">
        <f>IFERROR(VLOOKUP(E14,Sheet3!A:H,3,0),"")</f>
        <v xml:space="preserve">内田　好美                    </v>
      </c>
      <c r="G14" s="22" t="str">
        <f>IFERROR(VLOOKUP(E14,Sheet3!A:H,8,0),"")</f>
        <v xml:space="preserve">石原SC          </v>
      </c>
      <c r="H14" s="22" t="str">
        <f>IFERROR(VLOOKUP(E14,Sheet2!A:B,2,0),"")</f>
        <v/>
      </c>
      <c r="I14" s="22" t="str">
        <f t="shared" si="1"/>
        <v>1641</v>
      </c>
      <c r="J14" s="22">
        <f t="shared" si="2"/>
        <v>2</v>
      </c>
      <c r="K14" s="22">
        <f t="shared" si="3"/>
        <v>6</v>
      </c>
      <c r="M14" s="22" t="str">
        <f>IFERROR(VLOOKUP(A14,Sheet1!B:F,5,0),"")</f>
        <v xml:space="preserve">  25m</v>
      </c>
      <c r="N14" s="22" t="str">
        <f>IFERROR(VLOOKUP(A14,Sheet1!B:F,4,0),"")</f>
        <v>自由形</v>
      </c>
      <c r="O14" s="22" t="str">
        <f t="shared" si="4"/>
        <v xml:space="preserve">  25m 自由形</v>
      </c>
    </row>
    <row r="15" spans="1:15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7</v>
      </c>
      <c r="D15" s="22" t="str">
        <f t="shared" si="0"/>
        <v>127</v>
      </c>
      <c r="E15" s="22">
        <f>IFERROR(テーブル_Swim015[[#This Row],[選手番号]],"")</f>
        <v>1335</v>
      </c>
      <c r="F15" s="22" t="str">
        <f>IFERROR(VLOOKUP(E15,Sheet3!A:H,3,0),"")</f>
        <v xml:space="preserve">渡部　結衣                    </v>
      </c>
      <c r="G15" s="22" t="str">
        <f>IFERROR(VLOOKUP(E15,Sheet3!A:H,8,0),"")</f>
        <v xml:space="preserve">南海DC          </v>
      </c>
      <c r="H15" s="22" t="str">
        <f>IFERROR(VLOOKUP(E15,Sheet2!A:B,2,0),"")</f>
        <v/>
      </c>
      <c r="I15" s="22" t="str">
        <f t="shared" si="1"/>
        <v>13351</v>
      </c>
      <c r="J15" s="22">
        <f t="shared" si="2"/>
        <v>2</v>
      </c>
      <c r="K15" s="22">
        <f t="shared" si="3"/>
        <v>7</v>
      </c>
      <c r="M15" s="22" t="str">
        <f>IFERROR(VLOOKUP(A15,Sheet1!B:F,5,0),"")</f>
        <v xml:space="preserve">  25m</v>
      </c>
      <c r="N15" s="22" t="str">
        <f>IFERROR(VLOOKUP(A15,Sheet1!B:F,4,0),"")</f>
        <v>自由形</v>
      </c>
      <c r="O15" s="22" t="str">
        <f t="shared" si="4"/>
        <v xml:space="preserve">  25m 自由形</v>
      </c>
    </row>
    <row r="16" spans="1:15" s="22" customFormat="1" x14ac:dyDescent="0.15">
      <c r="A16" s="22">
        <f>IFERROR(テーブル_Swim015[[#This Row],[競技番号]],"")</f>
        <v>2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211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02</v>
      </c>
      <c r="J16" s="22">
        <f t="shared" si="2"/>
        <v>1</v>
      </c>
      <c r="K16" s="22">
        <f t="shared" si="3"/>
        <v>1</v>
      </c>
      <c r="M16" s="22" t="str">
        <f>IFERROR(VLOOKUP(A16,Sheet1!B:F,5,0),"")</f>
        <v xml:space="preserve">  25m</v>
      </c>
      <c r="N16" s="22" t="str">
        <f>IFERROR(VLOOKUP(A16,Sheet1!B:F,4,0),"")</f>
        <v>自由形</v>
      </c>
      <c r="O16" s="22" t="str">
        <f t="shared" si="4"/>
        <v xml:space="preserve">  25m 自由形</v>
      </c>
    </row>
    <row r="17" spans="1:15" s="22" customFormat="1" x14ac:dyDescent="0.15">
      <c r="A17" s="22">
        <f>IFERROR(テーブル_Swim015[[#This Row],[競技番号]],"")</f>
        <v>2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212</v>
      </c>
      <c r="E17" s="22">
        <f>IFERROR(テーブル_Swim015[[#This Row],[選手番号]],"")</f>
        <v>654</v>
      </c>
      <c r="F17" s="22" t="str">
        <f>IFERROR(VLOOKUP(E17,Sheet3!A:H,3,0),"")</f>
        <v xml:space="preserve">斧　　大輝                    </v>
      </c>
      <c r="G17" s="22" t="str">
        <f>IFERROR(VLOOKUP(E17,Sheet3!A:H,8,0),"")</f>
        <v xml:space="preserve">ﾌｨｯﾀ重信        </v>
      </c>
      <c r="H17" s="22" t="str">
        <f>IFERROR(VLOOKUP(E17,Sheet2!A:B,2,0),"")</f>
        <v/>
      </c>
      <c r="I17" s="22" t="str">
        <f t="shared" si="1"/>
        <v>6542</v>
      </c>
      <c r="J17" s="22">
        <f t="shared" si="2"/>
        <v>1</v>
      </c>
      <c r="K17" s="22">
        <f t="shared" si="3"/>
        <v>2</v>
      </c>
      <c r="M17" s="22" t="str">
        <f>IFERROR(VLOOKUP(A17,Sheet1!B:F,5,0),"")</f>
        <v xml:space="preserve">  25m</v>
      </c>
      <c r="N17" s="22" t="str">
        <f>IFERROR(VLOOKUP(A17,Sheet1!B:F,4,0),"")</f>
        <v>自由形</v>
      </c>
      <c r="O17" s="22" t="str">
        <f t="shared" si="4"/>
        <v xml:space="preserve">  25m 自由形</v>
      </c>
    </row>
    <row r="18" spans="1:15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213</v>
      </c>
      <c r="E18" s="22">
        <f>IFERROR(テーブル_Swim015[[#This Row],[選手番号]],"")</f>
        <v>1278</v>
      </c>
      <c r="F18" s="22" t="str">
        <f>IFERROR(VLOOKUP(E18,Sheet3!A:H,3,0),"")</f>
        <v xml:space="preserve">三浦　正樹                    </v>
      </c>
      <c r="G18" s="22" t="str">
        <f>IFERROR(VLOOKUP(E18,Sheet3!A:H,8,0),"")</f>
        <v xml:space="preserve">南海DC          </v>
      </c>
      <c r="H18" s="22" t="str">
        <f>IFERROR(VLOOKUP(E18,Sheet2!A:B,2,0),"")</f>
        <v/>
      </c>
      <c r="I18" s="22" t="str">
        <f t="shared" si="1"/>
        <v>12782</v>
      </c>
      <c r="J18" s="22">
        <f t="shared" si="2"/>
        <v>1</v>
      </c>
      <c r="K18" s="22">
        <f t="shared" si="3"/>
        <v>3</v>
      </c>
      <c r="M18" s="22" t="str">
        <f>IFERROR(VLOOKUP(A18,Sheet1!B:F,5,0),"")</f>
        <v xml:space="preserve">  25m</v>
      </c>
      <c r="N18" s="22" t="str">
        <f>IFERROR(VLOOKUP(A18,Sheet1!B:F,4,0),"")</f>
        <v>自由形</v>
      </c>
      <c r="O18" s="22" t="str">
        <f t="shared" si="4"/>
        <v xml:space="preserve">  25m 自由形</v>
      </c>
    </row>
    <row r="19" spans="1:15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214</v>
      </c>
      <c r="E19" s="22">
        <f>IFERROR(テーブル_Swim015[[#This Row],[選手番号]],"")</f>
        <v>1294</v>
      </c>
      <c r="F19" s="22" t="str">
        <f>IFERROR(VLOOKUP(E19,Sheet3!A:H,3,0),"")</f>
        <v xml:space="preserve">森　　陸斗                    </v>
      </c>
      <c r="G19" s="22" t="str">
        <f>IFERROR(VLOOKUP(E19,Sheet3!A:H,8,0),"")</f>
        <v xml:space="preserve">南海DC          </v>
      </c>
      <c r="H19" s="22" t="str">
        <f>IFERROR(VLOOKUP(E19,Sheet2!A:B,2,0),"")</f>
        <v/>
      </c>
      <c r="I19" s="22" t="str">
        <f t="shared" si="1"/>
        <v>12942</v>
      </c>
      <c r="J19" s="22">
        <f t="shared" si="2"/>
        <v>1</v>
      </c>
      <c r="K19" s="22">
        <f t="shared" si="3"/>
        <v>4</v>
      </c>
      <c r="M19" s="22" t="str">
        <f>IFERROR(VLOOKUP(A19,Sheet1!B:F,5,0),"")</f>
        <v xml:space="preserve">  25m</v>
      </c>
      <c r="N19" s="22" t="str">
        <f>IFERROR(VLOOKUP(A19,Sheet1!B:F,4,0),"")</f>
        <v>自由形</v>
      </c>
      <c r="O19" s="22" t="str">
        <f t="shared" si="4"/>
        <v xml:space="preserve">  25m 自由形</v>
      </c>
    </row>
    <row r="20" spans="1:15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215</v>
      </c>
      <c r="E20" s="22">
        <f>IFERROR(テーブル_Swim015[[#This Row],[選手番号]],"")</f>
        <v>1269</v>
      </c>
      <c r="F20" s="22" t="str">
        <f>IFERROR(VLOOKUP(E20,Sheet3!A:H,3,0),"")</f>
        <v xml:space="preserve">日野　滉大                    </v>
      </c>
      <c r="G20" s="22" t="str">
        <f>IFERROR(VLOOKUP(E20,Sheet3!A:H,8,0),"")</f>
        <v xml:space="preserve">南海DC          </v>
      </c>
      <c r="H20" s="22" t="str">
        <f>IFERROR(VLOOKUP(E20,Sheet2!A:B,2,0),"")</f>
        <v/>
      </c>
      <c r="I20" s="22" t="str">
        <f t="shared" si="1"/>
        <v>12692</v>
      </c>
      <c r="J20" s="22">
        <f t="shared" si="2"/>
        <v>1</v>
      </c>
      <c r="K20" s="22">
        <f t="shared" si="3"/>
        <v>5</v>
      </c>
      <c r="M20" s="22" t="str">
        <f>IFERROR(VLOOKUP(A20,Sheet1!B:F,5,0),"")</f>
        <v xml:space="preserve">  25m</v>
      </c>
      <c r="N20" s="22" t="str">
        <f>IFERROR(VLOOKUP(A20,Sheet1!B:F,4,0),"")</f>
        <v>自由形</v>
      </c>
      <c r="O20" s="22" t="str">
        <f t="shared" si="4"/>
        <v xml:space="preserve">  25m 自由形</v>
      </c>
    </row>
    <row r="21" spans="1:15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216</v>
      </c>
      <c r="E21" s="22">
        <f>IFERROR(テーブル_Swim015[[#This Row],[選手番号]],"")</f>
        <v>136</v>
      </c>
      <c r="F21" s="22" t="str">
        <f>IFERROR(VLOOKUP(E21,Sheet3!A:H,3,0),"")</f>
        <v xml:space="preserve">笹岡　辰央                    </v>
      </c>
      <c r="G21" s="22" t="str">
        <f>IFERROR(VLOOKUP(E21,Sheet3!A:H,8,0),"")</f>
        <v xml:space="preserve">石原SC          </v>
      </c>
      <c r="H21" s="22" t="str">
        <f>IFERROR(VLOOKUP(E21,Sheet2!A:B,2,0),"")</f>
        <v/>
      </c>
      <c r="I21" s="22" t="str">
        <f t="shared" si="1"/>
        <v>1362</v>
      </c>
      <c r="J21" s="22">
        <f t="shared" si="2"/>
        <v>1</v>
      </c>
      <c r="K21" s="22">
        <f t="shared" si="3"/>
        <v>6</v>
      </c>
      <c r="M21" s="22" t="str">
        <f>IFERROR(VLOOKUP(A21,Sheet1!B:F,5,0),"")</f>
        <v xml:space="preserve">  25m</v>
      </c>
      <c r="N21" s="22" t="str">
        <f>IFERROR(VLOOKUP(A21,Sheet1!B:F,4,0),"")</f>
        <v>自由形</v>
      </c>
      <c r="O21" s="22" t="str">
        <f t="shared" si="4"/>
        <v xml:space="preserve">  25m 自由形</v>
      </c>
    </row>
    <row r="22" spans="1:15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217</v>
      </c>
      <c r="E22" s="22">
        <f>IFERROR(テーブル_Swim015[[#This Row],[選手番号]],"")</f>
        <v>655</v>
      </c>
      <c r="F22" s="22" t="str">
        <f>IFERROR(VLOOKUP(E22,Sheet3!A:H,3,0),"")</f>
        <v>和田　夏樹</v>
      </c>
      <c r="G22" s="22" t="str">
        <f>IFERROR(VLOOKUP(E22,Sheet3!A:H,8,0),"")</f>
        <v>ﾌｨｯﾀ重信</v>
      </c>
      <c r="H22" s="22" t="str">
        <f>IFERROR(VLOOKUP(E22,Sheet2!A:B,2,0),"")</f>
        <v/>
      </c>
      <c r="I22" s="22" t="str">
        <f t="shared" si="1"/>
        <v>6552</v>
      </c>
      <c r="J22" s="22">
        <f t="shared" si="2"/>
        <v>1</v>
      </c>
      <c r="K22" s="22">
        <f t="shared" si="3"/>
        <v>7</v>
      </c>
      <c r="M22" s="22" t="str">
        <f>IFERROR(VLOOKUP(A22,Sheet1!B:F,5,0),"")</f>
        <v xml:space="preserve">  25m</v>
      </c>
      <c r="N22" s="22" t="str">
        <f>IFERROR(VLOOKUP(A22,Sheet1!B:F,4,0),"")</f>
        <v>自由形</v>
      </c>
      <c r="O22" s="22" t="str">
        <f t="shared" si="4"/>
        <v xml:space="preserve">  25m 自由形</v>
      </c>
    </row>
    <row r="23" spans="1:15" s="22" customFormat="1" x14ac:dyDescent="0.15">
      <c r="A23" s="22">
        <f>IFERROR(テーブル_Swim015[[#This Row],[競技番号]],"")</f>
        <v>2</v>
      </c>
      <c r="B23" s="22">
        <f>IFERROR(テーブル_Swim015[[#This Row],[組]],"")</f>
        <v>2</v>
      </c>
      <c r="C23" s="22">
        <f>IFERROR(テーブル_Swim015[[#This Row],[水路]],"")</f>
        <v>1</v>
      </c>
      <c r="D23" s="22" t="str">
        <f t="shared" si="0"/>
        <v>221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02</v>
      </c>
      <c r="J23" s="22">
        <f t="shared" si="2"/>
        <v>2</v>
      </c>
      <c r="K23" s="22">
        <f t="shared" si="3"/>
        <v>1</v>
      </c>
      <c r="M23" s="22" t="str">
        <f>IFERROR(VLOOKUP(A23,Sheet1!B:F,5,0),"")</f>
        <v xml:space="preserve">  25m</v>
      </c>
      <c r="N23" s="22" t="str">
        <f>IFERROR(VLOOKUP(A23,Sheet1!B:F,4,0),"")</f>
        <v>自由形</v>
      </c>
      <c r="O23" s="22" t="str">
        <f t="shared" si="4"/>
        <v xml:space="preserve">  25m 自由形</v>
      </c>
    </row>
    <row r="24" spans="1:15" s="22" customFormat="1" x14ac:dyDescent="0.15">
      <c r="A24" s="22">
        <f>IFERROR(テーブル_Swim015[[#This Row],[競技番号]],"")</f>
        <v>2</v>
      </c>
      <c r="B24" s="22">
        <f>IFERROR(テーブル_Swim015[[#This Row],[組]],"")</f>
        <v>2</v>
      </c>
      <c r="C24" s="22">
        <f>IFERROR(テーブル_Swim015[[#This Row],[水路]],"")</f>
        <v>2</v>
      </c>
      <c r="D24" s="22" t="str">
        <f t="shared" si="0"/>
        <v>222</v>
      </c>
      <c r="E24" s="22">
        <f>IFERROR(テーブル_Swim015[[#This Row],[選手番号]],"")</f>
        <v>137</v>
      </c>
      <c r="F24" s="22" t="str">
        <f>IFERROR(VLOOKUP(E24,Sheet3!A:H,3,0),"")</f>
        <v xml:space="preserve">西村　一杜                    </v>
      </c>
      <c r="G24" s="22" t="str">
        <f>IFERROR(VLOOKUP(E24,Sheet3!A:H,8,0),"")</f>
        <v xml:space="preserve">石原SC          </v>
      </c>
      <c r="H24" s="22" t="str">
        <f>IFERROR(VLOOKUP(E24,Sheet2!A:B,2,0),"")</f>
        <v/>
      </c>
      <c r="I24" s="22" t="str">
        <f t="shared" si="1"/>
        <v>1372</v>
      </c>
      <c r="J24" s="22">
        <f t="shared" si="2"/>
        <v>2</v>
      </c>
      <c r="K24" s="22">
        <f t="shared" si="3"/>
        <v>2</v>
      </c>
      <c r="M24" s="22" t="str">
        <f>IFERROR(VLOOKUP(A24,Sheet1!B:F,5,0),"")</f>
        <v xml:space="preserve">  25m</v>
      </c>
      <c r="N24" s="22" t="str">
        <f>IFERROR(VLOOKUP(A24,Sheet1!B:F,4,0),"")</f>
        <v>自由形</v>
      </c>
      <c r="O24" s="22" t="str">
        <f t="shared" si="4"/>
        <v xml:space="preserve">  25m 自由形</v>
      </c>
    </row>
    <row r="25" spans="1:15" s="22" customFormat="1" x14ac:dyDescent="0.15">
      <c r="A25" s="22">
        <f>IFERROR(テーブル_Swim015[[#This Row],[競技番号]],"")</f>
        <v>2</v>
      </c>
      <c r="B25" s="22">
        <f>IFERROR(テーブル_Swim015[[#This Row],[組]],"")</f>
        <v>2</v>
      </c>
      <c r="C25" s="22">
        <f>IFERROR(テーブル_Swim015[[#This Row],[水路]],"")</f>
        <v>3</v>
      </c>
      <c r="D25" s="22" t="str">
        <f t="shared" si="0"/>
        <v>223</v>
      </c>
      <c r="E25" s="22">
        <f>IFERROR(テーブル_Swim015[[#This Row],[選手番号]],"")</f>
        <v>130</v>
      </c>
      <c r="F25" s="22" t="str">
        <f>IFERROR(VLOOKUP(E25,Sheet3!A:H,3,0),"")</f>
        <v xml:space="preserve">竹内　志隆                    </v>
      </c>
      <c r="G25" s="22" t="str">
        <f>IFERROR(VLOOKUP(E25,Sheet3!A:H,8,0),"")</f>
        <v xml:space="preserve">石原SC          </v>
      </c>
      <c r="H25" s="22" t="str">
        <f>IFERROR(VLOOKUP(E25,Sheet2!A:B,2,0),"")</f>
        <v/>
      </c>
      <c r="I25" s="22" t="str">
        <f t="shared" si="1"/>
        <v>1302</v>
      </c>
      <c r="J25" s="22">
        <f t="shared" si="2"/>
        <v>2</v>
      </c>
      <c r="K25" s="22">
        <f t="shared" si="3"/>
        <v>3</v>
      </c>
      <c r="M25" s="22" t="str">
        <f>IFERROR(VLOOKUP(A25,Sheet1!B:F,5,0),"")</f>
        <v xml:space="preserve">  25m</v>
      </c>
      <c r="N25" s="22" t="str">
        <f>IFERROR(VLOOKUP(A25,Sheet1!B:F,4,0),"")</f>
        <v>自由形</v>
      </c>
      <c r="O25" s="22" t="str">
        <f t="shared" si="4"/>
        <v xml:space="preserve">  25m 自由形</v>
      </c>
    </row>
    <row r="26" spans="1:15" s="22" customFormat="1" x14ac:dyDescent="0.15">
      <c r="A26" s="22">
        <f>IFERROR(テーブル_Swim015[[#This Row],[競技番号]],"")</f>
        <v>2</v>
      </c>
      <c r="B26" s="22">
        <f>IFERROR(テーブル_Swim015[[#This Row],[組]],"")</f>
        <v>2</v>
      </c>
      <c r="C26" s="22">
        <f>IFERROR(テーブル_Swim015[[#This Row],[水路]],"")</f>
        <v>4</v>
      </c>
      <c r="D26" s="22" t="str">
        <f t="shared" si="0"/>
        <v>224</v>
      </c>
      <c r="E26" s="22">
        <f>IFERROR(テーブル_Swim015[[#This Row],[選手番号]],"")</f>
        <v>114</v>
      </c>
      <c r="F26" s="22" t="str">
        <f>IFERROR(VLOOKUP(E26,Sheet3!A:H,3,0),"")</f>
        <v xml:space="preserve">美原　悠人                    </v>
      </c>
      <c r="G26" s="22" t="str">
        <f>IFERROR(VLOOKUP(E26,Sheet3!A:H,8,0),"")</f>
        <v xml:space="preserve">石原SC          </v>
      </c>
      <c r="H26" s="22" t="str">
        <f>IFERROR(VLOOKUP(E26,Sheet2!A:B,2,0),"")</f>
        <v/>
      </c>
      <c r="I26" s="22" t="str">
        <f t="shared" si="1"/>
        <v>1142</v>
      </c>
      <c r="J26" s="22">
        <f t="shared" si="2"/>
        <v>2</v>
      </c>
      <c r="K26" s="22">
        <f t="shared" si="3"/>
        <v>4</v>
      </c>
      <c r="M26" s="22" t="str">
        <f>IFERROR(VLOOKUP(A26,Sheet1!B:F,5,0),"")</f>
        <v xml:space="preserve">  25m</v>
      </c>
      <c r="N26" s="22" t="str">
        <f>IFERROR(VLOOKUP(A26,Sheet1!B:F,4,0),"")</f>
        <v>自由形</v>
      </c>
      <c r="O26" s="22" t="str">
        <f t="shared" si="4"/>
        <v xml:space="preserve">  25m 自由形</v>
      </c>
    </row>
    <row r="27" spans="1:15" s="22" customFormat="1" x14ac:dyDescent="0.15">
      <c r="A27" s="22">
        <f>IFERROR(テーブル_Swim015[[#This Row],[競技番号]],"")</f>
        <v>2</v>
      </c>
      <c r="B27" s="22">
        <f>IFERROR(テーブル_Swim015[[#This Row],[組]],"")</f>
        <v>2</v>
      </c>
      <c r="C27" s="22">
        <f>IFERROR(テーブル_Swim015[[#This Row],[水路]],"")</f>
        <v>5</v>
      </c>
      <c r="D27" s="22" t="str">
        <f t="shared" si="0"/>
        <v>225</v>
      </c>
      <c r="E27" s="22">
        <f>IFERROR(テーブル_Swim015[[#This Row],[選手番号]],"")</f>
        <v>123</v>
      </c>
      <c r="F27" s="22" t="str">
        <f>IFERROR(VLOOKUP(E27,Sheet3!A:H,3,0),"")</f>
        <v xml:space="preserve">中田　真滉                    </v>
      </c>
      <c r="G27" s="22" t="str">
        <f>IFERROR(VLOOKUP(E27,Sheet3!A:H,8,0),"")</f>
        <v xml:space="preserve">石原SC          </v>
      </c>
      <c r="H27" s="22" t="str">
        <f>IFERROR(VLOOKUP(E27,Sheet2!A:B,2,0),"")</f>
        <v/>
      </c>
      <c r="I27" s="22" t="str">
        <f t="shared" si="1"/>
        <v>1232</v>
      </c>
      <c r="J27" s="22">
        <f t="shared" si="2"/>
        <v>2</v>
      </c>
      <c r="K27" s="22">
        <f t="shared" si="3"/>
        <v>5</v>
      </c>
      <c r="M27" s="22" t="str">
        <f>IFERROR(VLOOKUP(A27,Sheet1!B:F,5,0),"")</f>
        <v xml:space="preserve">  25m</v>
      </c>
      <c r="N27" s="22" t="str">
        <f>IFERROR(VLOOKUP(A27,Sheet1!B:F,4,0),"")</f>
        <v>自由形</v>
      </c>
      <c r="O27" s="22" t="str">
        <f t="shared" si="4"/>
        <v xml:space="preserve">  25m 自由形</v>
      </c>
    </row>
    <row r="28" spans="1:15" s="22" customFormat="1" x14ac:dyDescent="0.15">
      <c r="A28" s="22">
        <f>IFERROR(テーブル_Swim015[[#This Row],[競技番号]],"")</f>
        <v>2</v>
      </c>
      <c r="B28" s="22">
        <f>IFERROR(テーブル_Swim015[[#This Row],[組]],"")</f>
        <v>2</v>
      </c>
      <c r="C28" s="22">
        <f>IFERROR(テーブル_Swim015[[#This Row],[水路]],"")</f>
        <v>6</v>
      </c>
      <c r="D28" s="22" t="str">
        <f t="shared" si="0"/>
        <v>226</v>
      </c>
      <c r="E28" s="22">
        <f>IFERROR(テーブル_Swim015[[#This Row],[選手番号]],"")</f>
        <v>1292</v>
      </c>
      <c r="F28" s="22" t="str">
        <f>IFERROR(VLOOKUP(E28,Sheet3!A:H,3,0),"")</f>
        <v xml:space="preserve">松岡　琉生                    </v>
      </c>
      <c r="G28" s="22" t="str">
        <f>IFERROR(VLOOKUP(E28,Sheet3!A:H,8,0),"")</f>
        <v xml:space="preserve">南海DC          </v>
      </c>
      <c r="H28" s="22" t="str">
        <f>IFERROR(VLOOKUP(E28,Sheet2!A:B,2,0),"")</f>
        <v/>
      </c>
      <c r="I28" s="22" t="str">
        <f t="shared" si="1"/>
        <v>12922</v>
      </c>
      <c r="J28" s="22">
        <f t="shared" si="2"/>
        <v>2</v>
      </c>
      <c r="K28" s="22">
        <f t="shared" si="3"/>
        <v>6</v>
      </c>
      <c r="M28" s="22" t="str">
        <f>IFERROR(VLOOKUP(A28,Sheet1!B:F,5,0),"")</f>
        <v xml:space="preserve">  25m</v>
      </c>
      <c r="N28" s="22" t="str">
        <f>IFERROR(VLOOKUP(A28,Sheet1!B:F,4,0),"")</f>
        <v>自由形</v>
      </c>
      <c r="O28" s="22" t="str">
        <f t="shared" si="4"/>
        <v xml:space="preserve">  25m 自由形</v>
      </c>
    </row>
    <row r="29" spans="1:15" s="22" customFormat="1" x14ac:dyDescent="0.15">
      <c r="A29" s="22">
        <f>IFERROR(テーブル_Swim015[[#This Row],[競技番号]],"")</f>
        <v>2</v>
      </c>
      <c r="B29" s="22">
        <f>IFERROR(テーブル_Swim015[[#This Row],[組]],"")</f>
        <v>2</v>
      </c>
      <c r="C29" s="22">
        <f>IFERROR(テーブル_Swim015[[#This Row],[水路]],"")</f>
        <v>7</v>
      </c>
      <c r="D29" s="22" t="str">
        <f t="shared" si="0"/>
        <v>227</v>
      </c>
      <c r="E29" s="22">
        <f>IFERROR(テーブル_Swim015[[#This Row],[選手番号]],"")</f>
        <v>1242</v>
      </c>
      <c r="F29" s="22" t="str">
        <f>IFERROR(VLOOKUP(E29,Sheet3!A:H,3,0),"")</f>
        <v xml:space="preserve">筒井　淳人                    </v>
      </c>
      <c r="G29" s="22" t="str">
        <f>IFERROR(VLOOKUP(E29,Sheet3!A:H,8,0),"")</f>
        <v xml:space="preserve">南海DC          </v>
      </c>
      <c r="H29" s="22" t="str">
        <f>IFERROR(VLOOKUP(E29,Sheet2!A:B,2,0),"")</f>
        <v/>
      </c>
      <c r="I29" s="22" t="str">
        <f t="shared" si="1"/>
        <v>12422</v>
      </c>
      <c r="J29" s="22">
        <f t="shared" si="2"/>
        <v>2</v>
      </c>
      <c r="K29" s="22">
        <f t="shared" si="3"/>
        <v>7</v>
      </c>
      <c r="M29" s="22" t="str">
        <f>IFERROR(VLOOKUP(A29,Sheet1!B:F,5,0),"")</f>
        <v xml:space="preserve">  25m</v>
      </c>
      <c r="N29" s="22" t="str">
        <f>IFERROR(VLOOKUP(A29,Sheet1!B:F,4,0),"")</f>
        <v>自由形</v>
      </c>
      <c r="O29" s="22" t="str">
        <f t="shared" si="4"/>
        <v xml:space="preserve">  25m 自由形</v>
      </c>
    </row>
    <row r="30" spans="1:15" s="22" customFormat="1" x14ac:dyDescent="0.15">
      <c r="A30" s="22">
        <f>IFERROR(テーブル_Swim015[[#This Row],[競技番号]],"")</f>
        <v>3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311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03</v>
      </c>
      <c r="J30" s="22">
        <f t="shared" si="2"/>
        <v>1</v>
      </c>
      <c r="K30" s="22">
        <f t="shared" si="3"/>
        <v>1</v>
      </c>
      <c r="M30" s="22" t="str">
        <f>IFERROR(VLOOKUP(A30,Sheet1!B:F,5,0),"")</f>
        <v xml:space="preserve">  25m</v>
      </c>
      <c r="N30" s="22" t="str">
        <f>IFERROR(VLOOKUP(A30,Sheet1!B:F,4,0),"")</f>
        <v>平泳ぎ</v>
      </c>
      <c r="O30" s="22" t="str">
        <f t="shared" si="4"/>
        <v xml:space="preserve">  25m 平泳ぎ</v>
      </c>
    </row>
    <row r="31" spans="1:15" s="22" customFormat="1" x14ac:dyDescent="0.15">
      <c r="A31" s="22">
        <f>IFERROR(テーブル_Swim015[[#This Row],[競技番号]],"")</f>
        <v>3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312</v>
      </c>
      <c r="E31" s="22">
        <f>IFERROR(テーブル_Swim015[[#This Row],[選手番号]],"")</f>
        <v>610</v>
      </c>
      <c r="F31" s="22" t="str">
        <f>IFERROR(VLOOKUP(E31,Sheet3!A:H,3,0),"")</f>
        <v xml:space="preserve">前川　　楓                    </v>
      </c>
      <c r="G31" s="22" t="str">
        <f>IFERROR(VLOOKUP(E31,Sheet3!A:H,8,0),"")</f>
        <v xml:space="preserve">ﾌｨｯﾀ重信        </v>
      </c>
      <c r="H31" s="22" t="str">
        <f>IFERROR(VLOOKUP(E31,Sheet2!A:B,2,0),"")</f>
        <v/>
      </c>
      <c r="I31" s="22" t="str">
        <f t="shared" si="1"/>
        <v>6103</v>
      </c>
      <c r="J31" s="22">
        <f t="shared" si="2"/>
        <v>1</v>
      </c>
      <c r="K31" s="22">
        <f t="shared" si="3"/>
        <v>2</v>
      </c>
      <c r="M31" s="22" t="str">
        <f>IFERROR(VLOOKUP(A31,Sheet1!B:F,5,0),"")</f>
        <v xml:space="preserve">  25m</v>
      </c>
      <c r="N31" s="22" t="str">
        <f>IFERROR(VLOOKUP(A31,Sheet1!B:F,4,0),"")</f>
        <v>平泳ぎ</v>
      </c>
      <c r="O31" s="22" t="str">
        <f t="shared" si="4"/>
        <v xml:space="preserve">  25m 平泳ぎ</v>
      </c>
    </row>
    <row r="32" spans="1:15" s="22" customFormat="1" x14ac:dyDescent="0.15">
      <c r="A32" s="22">
        <f>IFERROR(テーブル_Swim015[[#This Row],[競技番号]],"")</f>
        <v>3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313</v>
      </c>
      <c r="E32" s="22">
        <f>IFERROR(テーブル_Swim015[[#This Row],[選手番号]],"")</f>
        <v>595</v>
      </c>
      <c r="F32" s="22" t="str">
        <f>IFERROR(VLOOKUP(E32,Sheet3!A:H,3,0),"")</f>
        <v xml:space="preserve">黒島　美波                    </v>
      </c>
      <c r="G32" s="22" t="str">
        <f>IFERROR(VLOOKUP(E32,Sheet3!A:H,8,0),"")</f>
        <v xml:space="preserve">ﾌｨｯﾀ重信        </v>
      </c>
      <c r="H32" s="22" t="str">
        <f>IFERROR(VLOOKUP(E32,Sheet2!A:B,2,0),"")</f>
        <v/>
      </c>
      <c r="I32" s="22" t="str">
        <f t="shared" si="1"/>
        <v>5953</v>
      </c>
      <c r="J32" s="22">
        <f t="shared" si="2"/>
        <v>1</v>
      </c>
      <c r="K32" s="22">
        <f t="shared" si="3"/>
        <v>3</v>
      </c>
      <c r="M32" s="22" t="str">
        <f>IFERROR(VLOOKUP(A32,Sheet1!B:F,5,0),"")</f>
        <v xml:space="preserve">  25m</v>
      </c>
      <c r="N32" s="22" t="str">
        <f>IFERROR(VLOOKUP(A32,Sheet1!B:F,4,0),"")</f>
        <v>平泳ぎ</v>
      </c>
      <c r="O32" s="22" t="str">
        <f t="shared" si="4"/>
        <v xml:space="preserve">  25m 平泳ぎ</v>
      </c>
    </row>
    <row r="33" spans="1:15" s="22" customFormat="1" x14ac:dyDescent="0.15">
      <c r="A33" s="22">
        <f>IFERROR(テーブル_Swim015[[#This Row],[競技番号]],"")</f>
        <v>3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314</v>
      </c>
      <c r="E33" s="22">
        <f>IFERROR(テーブル_Swim015[[#This Row],[選手番号]],"")</f>
        <v>1355</v>
      </c>
      <c r="F33" s="22" t="str">
        <f>IFERROR(VLOOKUP(E33,Sheet3!A:H,3,0),"")</f>
        <v xml:space="preserve">濱田　梛月                    </v>
      </c>
      <c r="G33" s="22" t="str">
        <f>IFERROR(VLOOKUP(E33,Sheet3!A:H,8,0),"")</f>
        <v xml:space="preserve">南海DC          </v>
      </c>
      <c r="H33" s="22" t="str">
        <f>IFERROR(VLOOKUP(E33,Sheet2!A:B,2,0),"")</f>
        <v/>
      </c>
      <c r="I33" s="22" t="str">
        <f t="shared" si="1"/>
        <v>13553</v>
      </c>
      <c r="J33" s="22">
        <f t="shared" si="2"/>
        <v>1</v>
      </c>
      <c r="K33" s="22">
        <f t="shared" si="3"/>
        <v>4</v>
      </c>
      <c r="M33" s="22" t="str">
        <f>IFERROR(VLOOKUP(A33,Sheet1!B:F,5,0),"")</f>
        <v xml:space="preserve">  25m</v>
      </c>
      <c r="N33" s="22" t="str">
        <f>IFERROR(VLOOKUP(A33,Sheet1!B:F,4,0),"")</f>
        <v>平泳ぎ</v>
      </c>
      <c r="O33" s="22" t="str">
        <f t="shared" si="4"/>
        <v xml:space="preserve">  25m 平泳ぎ</v>
      </c>
    </row>
    <row r="34" spans="1:15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315</v>
      </c>
      <c r="E34" s="22">
        <f>IFERROR(テーブル_Swim015[[#This Row],[選手番号]],"")</f>
        <v>170</v>
      </c>
      <c r="F34" s="22" t="str">
        <f>IFERROR(VLOOKUP(E34,Sheet3!A:H,3,0),"")</f>
        <v xml:space="preserve">窪田　夏芽                    </v>
      </c>
      <c r="G34" s="22" t="str">
        <f>IFERROR(VLOOKUP(E34,Sheet3!A:H,8,0),"")</f>
        <v xml:space="preserve">石原SC          </v>
      </c>
      <c r="H34" s="22" t="str">
        <f>IFERROR(VLOOKUP(E34,Sheet2!A:B,2,0),"")</f>
        <v/>
      </c>
      <c r="I34" s="22" t="str">
        <f t="shared" si="1"/>
        <v>1703</v>
      </c>
      <c r="J34" s="22">
        <f t="shared" si="2"/>
        <v>1</v>
      </c>
      <c r="K34" s="22">
        <f t="shared" si="3"/>
        <v>5</v>
      </c>
      <c r="M34" s="22" t="str">
        <f>IFERROR(VLOOKUP(A34,Sheet1!B:F,5,0),"")</f>
        <v xml:space="preserve">  25m</v>
      </c>
      <c r="N34" s="22" t="str">
        <f>IFERROR(VLOOKUP(A34,Sheet1!B:F,4,0),"")</f>
        <v>平泳ぎ</v>
      </c>
      <c r="O34" s="22" t="str">
        <f t="shared" si="4"/>
        <v xml:space="preserve">  25m 平泳ぎ</v>
      </c>
    </row>
    <row r="35" spans="1:15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316</v>
      </c>
      <c r="E35" s="22">
        <f>IFERROR(テーブル_Swim015[[#This Row],[選手番号]],"")</f>
        <v>1367</v>
      </c>
      <c r="F35" s="22" t="str">
        <f>IFERROR(VLOOKUP(E35,Sheet3!A:H,3,0),"")</f>
        <v xml:space="preserve">渡部　愛望                    </v>
      </c>
      <c r="G35" s="22" t="str">
        <f>IFERROR(VLOOKUP(E35,Sheet3!A:H,8,0),"")</f>
        <v xml:space="preserve">南海DC          </v>
      </c>
      <c r="H35" s="22" t="str">
        <f>IFERROR(VLOOKUP(E35,Sheet2!A:B,2,0),"")</f>
        <v/>
      </c>
      <c r="I35" s="22" t="str">
        <f t="shared" si="1"/>
        <v>13673</v>
      </c>
      <c r="J35" s="22">
        <f t="shared" si="2"/>
        <v>1</v>
      </c>
      <c r="K35" s="22">
        <f t="shared" si="3"/>
        <v>6</v>
      </c>
      <c r="M35" s="22" t="str">
        <f>IFERROR(VLOOKUP(A35,Sheet1!B:F,5,0),"")</f>
        <v xml:space="preserve">  25m</v>
      </c>
      <c r="N35" s="22" t="str">
        <f>IFERROR(VLOOKUP(A35,Sheet1!B:F,4,0),"")</f>
        <v>平泳ぎ</v>
      </c>
      <c r="O35" s="22" t="str">
        <f t="shared" si="4"/>
        <v xml:space="preserve">  25m 平泳ぎ</v>
      </c>
    </row>
    <row r="36" spans="1:15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317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03</v>
      </c>
      <c r="J36" s="22">
        <f t="shared" si="2"/>
        <v>1</v>
      </c>
      <c r="K36" s="22">
        <f t="shared" si="3"/>
        <v>7</v>
      </c>
      <c r="M36" s="22" t="str">
        <f>IFERROR(VLOOKUP(A36,Sheet1!B:F,5,0),"")</f>
        <v xml:space="preserve">  25m</v>
      </c>
      <c r="N36" s="22" t="str">
        <f>IFERROR(VLOOKUP(A36,Sheet1!B:F,4,0),"")</f>
        <v>平泳ぎ</v>
      </c>
      <c r="O36" s="22" t="str">
        <f t="shared" si="4"/>
        <v xml:space="preserve">  25m 平泳ぎ</v>
      </c>
    </row>
    <row r="37" spans="1:15" s="22" customFormat="1" x14ac:dyDescent="0.15">
      <c r="A37" s="22">
        <f>IFERROR(テーブル_Swim015[[#This Row],[競技番号]],"")</f>
        <v>4</v>
      </c>
      <c r="B37" s="22">
        <f>IFERROR(テーブル_Swim015[[#This Row],[組]],"")</f>
        <v>1</v>
      </c>
      <c r="C37" s="22">
        <f>IFERROR(テーブル_Swim015[[#This Row],[水路]],"")</f>
        <v>1</v>
      </c>
      <c r="D37" s="22" t="str">
        <f t="shared" si="0"/>
        <v>411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04</v>
      </c>
      <c r="J37" s="22">
        <f t="shared" si="2"/>
        <v>1</v>
      </c>
      <c r="K37" s="22">
        <f t="shared" si="3"/>
        <v>1</v>
      </c>
      <c r="M37" s="22" t="str">
        <f>IFERROR(VLOOKUP(A37,Sheet1!B:F,5,0),"")</f>
        <v xml:space="preserve">  25m</v>
      </c>
      <c r="N37" s="22" t="str">
        <f>IFERROR(VLOOKUP(A37,Sheet1!B:F,4,0),"")</f>
        <v>平泳ぎ</v>
      </c>
      <c r="O37" s="22" t="str">
        <f t="shared" si="4"/>
        <v xml:space="preserve">  25m 平泳ぎ</v>
      </c>
    </row>
    <row r="38" spans="1:15" s="22" customFormat="1" x14ac:dyDescent="0.15">
      <c r="A38" s="22">
        <f>IFERROR(テーブル_Swim015[[#This Row],[競技番号]],"")</f>
        <v>4</v>
      </c>
      <c r="B38" s="22">
        <f>IFERROR(テーブル_Swim015[[#This Row],[組]],"")</f>
        <v>1</v>
      </c>
      <c r="C38" s="22">
        <f>IFERROR(テーブル_Swim015[[#This Row],[水路]],"")</f>
        <v>2</v>
      </c>
      <c r="D38" s="22" t="str">
        <f t="shared" si="0"/>
        <v>412</v>
      </c>
      <c r="E38" s="22">
        <f>IFERROR(テーブル_Swim015[[#This Row],[選手番号]],"")</f>
        <v>0</v>
      </c>
      <c r="F38" s="22" t="str">
        <f>IFERROR(VLOOKUP(E38,Sheet3!A:H,3,0),"")</f>
        <v/>
      </c>
      <c r="G38" s="22" t="str">
        <f>IFERROR(VLOOKUP(E38,Sheet3!A:H,8,0),"")</f>
        <v/>
      </c>
      <c r="H38" s="22" t="str">
        <f>IFERROR(VLOOKUP(E38,Sheet2!A:B,2,0),"")</f>
        <v/>
      </c>
      <c r="I38" s="22" t="str">
        <f t="shared" si="1"/>
        <v>04</v>
      </c>
      <c r="J38" s="22">
        <f t="shared" si="2"/>
        <v>1</v>
      </c>
      <c r="K38" s="22">
        <f t="shared" si="3"/>
        <v>2</v>
      </c>
      <c r="M38" s="22" t="str">
        <f>IFERROR(VLOOKUP(A38,Sheet1!B:F,5,0),"")</f>
        <v xml:space="preserve">  25m</v>
      </c>
      <c r="N38" s="22" t="str">
        <f>IFERROR(VLOOKUP(A38,Sheet1!B:F,4,0),"")</f>
        <v>平泳ぎ</v>
      </c>
      <c r="O38" s="22" t="str">
        <f t="shared" si="4"/>
        <v xml:space="preserve">  25m 平泳ぎ</v>
      </c>
    </row>
    <row r="39" spans="1:15" s="22" customFormat="1" x14ac:dyDescent="0.15">
      <c r="A39" s="22">
        <f>IFERROR(テーブル_Swim015[[#This Row],[競技番号]],"")</f>
        <v>4</v>
      </c>
      <c r="B39" s="22">
        <f>IFERROR(テーブル_Swim015[[#This Row],[組]],"")</f>
        <v>1</v>
      </c>
      <c r="C39" s="22">
        <f>IFERROR(テーブル_Swim015[[#This Row],[水路]],"")</f>
        <v>3</v>
      </c>
      <c r="D39" s="22" t="str">
        <f t="shared" si="0"/>
        <v>413</v>
      </c>
      <c r="E39" s="22">
        <f>IFERROR(テーブル_Swim015[[#This Row],[選手番号]],"")</f>
        <v>1272</v>
      </c>
      <c r="F39" s="22" t="str">
        <f>IFERROR(VLOOKUP(E39,Sheet3!A:H,3,0),"")</f>
        <v xml:space="preserve">川上　　宙                    </v>
      </c>
      <c r="G39" s="22" t="str">
        <f>IFERROR(VLOOKUP(E39,Sheet3!A:H,8,0),"")</f>
        <v xml:space="preserve">南海DC          </v>
      </c>
      <c r="H39" s="22" t="str">
        <f>IFERROR(VLOOKUP(E39,Sheet2!A:B,2,0),"")</f>
        <v/>
      </c>
      <c r="I39" s="22" t="str">
        <f t="shared" si="1"/>
        <v>12724</v>
      </c>
      <c r="J39" s="22">
        <f t="shared" si="2"/>
        <v>1</v>
      </c>
      <c r="K39" s="22">
        <f t="shared" si="3"/>
        <v>3</v>
      </c>
      <c r="M39" s="22" t="str">
        <f>IFERROR(VLOOKUP(A39,Sheet1!B:F,5,0),"")</f>
        <v xml:space="preserve">  25m</v>
      </c>
      <c r="N39" s="22" t="str">
        <f>IFERROR(VLOOKUP(A39,Sheet1!B:F,4,0),"")</f>
        <v>平泳ぎ</v>
      </c>
      <c r="O39" s="22" t="str">
        <f t="shared" si="4"/>
        <v xml:space="preserve">  25m 平泳ぎ</v>
      </c>
    </row>
    <row r="40" spans="1:15" s="22" customFormat="1" x14ac:dyDescent="0.15">
      <c r="A40" s="22">
        <f>IFERROR(テーブル_Swim015[[#This Row],[競技番号]],"")</f>
        <v>4</v>
      </c>
      <c r="B40" s="22">
        <f>IFERROR(テーブル_Swim015[[#This Row],[組]],"")</f>
        <v>1</v>
      </c>
      <c r="C40" s="22">
        <f>IFERROR(テーブル_Swim015[[#This Row],[水路]],"")</f>
        <v>4</v>
      </c>
      <c r="D40" s="22" t="str">
        <f t="shared" si="0"/>
        <v>414</v>
      </c>
      <c r="E40" s="22">
        <f>IFERROR(テーブル_Swim015[[#This Row],[選手番号]],"")</f>
        <v>1293</v>
      </c>
      <c r="F40" s="22" t="str">
        <f>IFERROR(VLOOKUP(E40,Sheet3!A:H,3,0),"")</f>
        <v xml:space="preserve">松岡　琉生                    </v>
      </c>
      <c r="G40" s="22" t="str">
        <f>IFERROR(VLOOKUP(E40,Sheet3!A:H,8,0),"")</f>
        <v xml:space="preserve">南海DC          </v>
      </c>
      <c r="H40" s="22" t="str">
        <f>IFERROR(VLOOKUP(E40,Sheet2!A:B,2,0),"")</f>
        <v/>
      </c>
      <c r="I40" s="22" t="str">
        <f t="shared" si="1"/>
        <v>12934</v>
      </c>
      <c r="J40" s="22">
        <f t="shared" si="2"/>
        <v>1</v>
      </c>
      <c r="K40" s="22">
        <f t="shared" si="3"/>
        <v>4</v>
      </c>
      <c r="M40" s="22" t="str">
        <f>IFERROR(VLOOKUP(A40,Sheet1!B:F,5,0),"")</f>
        <v xml:space="preserve">  25m</v>
      </c>
      <c r="N40" s="22" t="str">
        <f>IFERROR(VLOOKUP(A40,Sheet1!B:F,4,0),"")</f>
        <v>平泳ぎ</v>
      </c>
      <c r="O40" s="22" t="str">
        <f t="shared" si="4"/>
        <v xml:space="preserve">  25m 平泳ぎ</v>
      </c>
    </row>
    <row r="41" spans="1:15" s="22" customFormat="1" x14ac:dyDescent="0.15">
      <c r="A41" s="22">
        <f>IFERROR(テーブル_Swim015[[#This Row],[競技番号]],"")</f>
        <v>4</v>
      </c>
      <c r="B41" s="22">
        <f>IFERROR(テーブル_Swim015[[#This Row],[組]],"")</f>
        <v>1</v>
      </c>
      <c r="C41" s="22">
        <f>IFERROR(テーブル_Swim015[[#This Row],[水路]],"")</f>
        <v>5</v>
      </c>
      <c r="D41" s="22" t="str">
        <f t="shared" si="0"/>
        <v>415</v>
      </c>
      <c r="E41" s="22">
        <f>IFERROR(テーブル_Swim015[[#This Row],[選手番号]],"")</f>
        <v>1285</v>
      </c>
      <c r="F41" s="22" t="str">
        <f>IFERROR(VLOOKUP(E41,Sheet3!A:H,3,0),"")</f>
        <v xml:space="preserve">福田　純平                    </v>
      </c>
      <c r="G41" s="22" t="str">
        <f>IFERROR(VLOOKUP(E41,Sheet3!A:H,8,0),"")</f>
        <v xml:space="preserve">南海DC          </v>
      </c>
      <c r="H41" s="22" t="str">
        <f>IFERROR(VLOOKUP(E41,Sheet2!A:B,2,0),"")</f>
        <v/>
      </c>
      <c r="I41" s="22" t="str">
        <f t="shared" si="1"/>
        <v>12854</v>
      </c>
      <c r="J41" s="22">
        <f t="shared" si="2"/>
        <v>1</v>
      </c>
      <c r="K41" s="22">
        <f t="shared" si="3"/>
        <v>5</v>
      </c>
      <c r="M41" s="22" t="str">
        <f>IFERROR(VLOOKUP(A41,Sheet1!B:F,5,0),"")</f>
        <v xml:space="preserve">  25m</v>
      </c>
      <c r="N41" s="22" t="str">
        <f>IFERROR(VLOOKUP(A41,Sheet1!B:F,4,0),"")</f>
        <v>平泳ぎ</v>
      </c>
      <c r="O41" s="22" t="str">
        <f t="shared" si="4"/>
        <v xml:space="preserve">  25m 平泳ぎ</v>
      </c>
    </row>
    <row r="42" spans="1:15" s="22" customFormat="1" x14ac:dyDescent="0.15">
      <c r="A42" s="22">
        <f>IFERROR(テーブル_Swim015[[#This Row],[競技番号]],"")</f>
        <v>4</v>
      </c>
      <c r="B42" s="22">
        <f>IFERROR(テーブル_Swim015[[#This Row],[組]],"")</f>
        <v>1</v>
      </c>
      <c r="C42" s="22">
        <f>IFERROR(テーブル_Swim015[[#This Row],[水路]],"")</f>
        <v>6</v>
      </c>
      <c r="D42" s="22" t="str">
        <f t="shared" si="0"/>
        <v>416</v>
      </c>
      <c r="E42" s="22">
        <f>IFERROR(テーブル_Swim015[[#This Row],[選手番号]],"")</f>
        <v>0</v>
      </c>
      <c r="F42" s="22" t="str">
        <f>IFERROR(VLOOKUP(E42,Sheet3!A:H,3,0),"")</f>
        <v/>
      </c>
      <c r="G42" s="22" t="str">
        <f>IFERROR(VLOOKUP(E42,Sheet3!A:H,8,0),"")</f>
        <v/>
      </c>
      <c r="H42" s="22" t="str">
        <f>IFERROR(VLOOKUP(E42,Sheet2!A:B,2,0),"")</f>
        <v/>
      </c>
      <c r="I42" s="22" t="str">
        <f t="shared" si="1"/>
        <v>04</v>
      </c>
      <c r="J42" s="22">
        <f t="shared" si="2"/>
        <v>1</v>
      </c>
      <c r="K42" s="22">
        <f t="shared" si="3"/>
        <v>6</v>
      </c>
      <c r="M42" s="22" t="str">
        <f>IFERROR(VLOOKUP(A42,Sheet1!B:F,5,0),"")</f>
        <v xml:space="preserve">  25m</v>
      </c>
      <c r="N42" s="22" t="str">
        <f>IFERROR(VLOOKUP(A42,Sheet1!B:F,4,0),"")</f>
        <v>平泳ぎ</v>
      </c>
      <c r="O42" s="22" t="str">
        <f t="shared" si="4"/>
        <v xml:space="preserve">  25m 平泳ぎ</v>
      </c>
    </row>
    <row r="43" spans="1:15" s="22" customFormat="1" x14ac:dyDescent="0.15">
      <c r="A43" s="22">
        <f>IFERROR(テーブル_Swim015[[#This Row],[競技番号]],"")</f>
        <v>4</v>
      </c>
      <c r="B43" s="22">
        <f>IFERROR(テーブル_Swim015[[#This Row],[組]],"")</f>
        <v>1</v>
      </c>
      <c r="C43" s="22">
        <f>IFERROR(テーブル_Swim015[[#This Row],[水路]],"")</f>
        <v>7</v>
      </c>
      <c r="D43" s="22" t="str">
        <f t="shared" si="0"/>
        <v>417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04</v>
      </c>
      <c r="J43" s="22">
        <f t="shared" si="2"/>
        <v>1</v>
      </c>
      <c r="K43" s="22">
        <f t="shared" si="3"/>
        <v>7</v>
      </c>
      <c r="M43" s="22" t="str">
        <f>IFERROR(VLOOKUP(A43,Sheet1!B:F,5,0),"")</f>
        <v xml:space="preserve">  25m</v>
      </c>
      <c r="N43" s="22" t="str">
        <f>IFERROR(VLOOKUP(A43,Sheet1!B:F,4,0),"")</f>
        <v>平泳ぎ</v>
      </c>
      <c r="O43" s="22" t="str">
        <f t="shared" si="4"/>
        <v xml:space="preserve">  25m 平泳ぎ</v>
      </c>
    </row>
    <row r="44" spans="1:15" s="22" customFormat="1" x14ac:dyDescent="0.15">
      <c r="A44" s="22">
        <f>IFERROR(テーブル_Swim015[[#This Row],[競技番号]],"")</f>
        <v>5</v>
      </c>
      <c r="B44" s="22">
        <f>IFERROR(テーブル_Swim015[[#This Row],[組]],"")</f>
        <v>1</v>
      </c>
      <c r="C44" s="22">
        <f>IFERROR(テーブル_Swim015[[#This Row],[水路]],"")</f>
        <v>1</v>
      </c>
      <c r="D44" s="22" t="str">
        <f t="shared" si="0"/>
        <v>511</v>
      </c>
      <c r="E44" s="22">
        <f>IFERROR(テーブル_Swim015[[#This Row],[選手番号]],"")</f>
        <v>1373</v>
      </c>
      <c r="F44" s="22" t="str">
        <f>IFERROR(VLOOKUP(E44,Sheet3!A:H,3,0),"")</f>
        <v>山下　　華</v>
      </c>
      <c r="G44" s="22" t="str">
        <f>IFERROR(VLOOKUP(E44,Sheet3!A:H,8,0),"")</f>
        <v>南海DC</v>
      </c>
      <c r="H44" s="22" t="str">
        <f>IFERROR(VLOOKUP(E44,Sheet2!A:B,2,0),"")</f>
        <v/>
      </c>
      <c r="I44" s="22" t="str">
        <f t="shared" si="1"/>
        <v>13735</v>
      </c>
      <c r="J44" s="22">
        <f t="shared" si="2"/>
        <v>1</v>
      </c>
      <c r="K44" s="22">
        <f t="shared" si="3"/>
        <v>1</v>
      </c>
      <c r="M44" s="22" t="str">
        <f>IFERROR(VLOOKUP(A44,Sheet1!B:F,5,0),"")</f>
        <v xml:space="preserve">  25m</v>
      </c>
      <c r="N44" s="22" t="str">
        <f>IFERROR(VLOOKUP(A44,Sheet1!B:F,4,0),"")</f>
        <v>背泳ぎ</v>
      </c>
      <c r="O44" s="22" t="str">
        <f t="shared" si="4"/>
        <v xml:space="preserve">  25m 背泳ぎ</v>
      </c>
    </row>
    <row r="45" spans="1:15" s="22" customFormat="1" x14ac:dyDescent="0.15">
      <c r="A45" s="22">
        <f>IFERROR(テーブル_Swim015[[#This Row],[競技番号]],"")</f>
        <v>5</v>
      </c>
      <c r="B45" s="22">
        <f>IFERROR(テーブル_Swim015[[#This Row],[組]],"")</f>
        <v>1</v>
      </c>
      <c r="C45" s="22">
        <f>IFERROR(テーブル_Swim015[[#This Row],[水路]],"")</f>
        <v>2</v>
      </c>
      <c r="D45" s="22" t="str">
        <f t="shared" si="0"/>
        <v>512</v>
      </c>
      <c r="E45" s="22">
        <f>IFERROR(テーブル_Swim015[[#This Row],[選手番号]],"")</f>
        <v>617</v>
      </c>
      <c r="F45" s="22" t="str">
        <f>IFERROR(VLOOKUP(E45,Sheet3!A:H,3,0),"")</f>
        <v>渡部　美仁</v>
      </c>
      <c r="G45" s="22" t="str">
        <f>IFERROR(VLOOKUP(E45,Sheet3!A:H,8,0),"")</f>
        <v>ﾌｨｯﾀ重信</v>
      </c>
      <c r="H45" s="22" t="str">
        <f>IFERROR(VLOOKUP(E45,Sheet2!A:B,2,0),"")</f>
        <v/>
      </c>
      <c r="I45" s="22" t="str">
        <f t="shared" si="1"/>
        <v>6175</v>
      </c>
      <c r="J45" s="22">
        <f t="shared" si="2"/>
        <v>1</v>
      </c>
      <c r="K45" s="22">
        <f t="shared" si="3"/>
        <v>2</v>
      </c>
      <c r="M45" s="22" t="str">
        <f>IFERROR(VLOOKUP(A45,Sheet1!B:F,5,0),"")</f>
        <v xml:space="preserve">  25m</v>
      </c>
      <c r="N45" s="22" t="str">
        <f>IFERROR(VLOOKUP(A45,Sheet1!B:F,4,0),"")</f>
        <v>背泳ぎ</v>
      </c>
      <c r="O45" s="22" t="str">
        <f t="shared" si="4"/>
        <v xml:space="preserve">  25m 背泳ぎ</v>
      </c>
    </row>
    <row r="46" spans="1:15" s="22" customFormat="1" x14ac:dyDescent="0.15">
      <c r="A46" s="22">
        <f>IFERROR(テーブル_Swim015[[#This Row],[競技番号]],"")</f>
        <v>5</v>
      </c>
      <c r="B46" s="22">
        <f>IFERROR(テーブル_Swim015[[#This Row],[組]],"")</f>
        <v>1</v>
      </c>
      <c r="C46" s="22">
        <f>IFERROR(テーブル_Swim015[[#This Row],[水路]],"")</f>
        <v>3</v>
      </c>
      <c r="D46" s="22" t="str">
        <f t="shared" si="0"/>
        <v>513</v>
      </c>
      <c r="E46" s="22">
        <f>IFERROR(テーブル_Swim015[[#This Row],[選手番号]],"")</f>
        <v>169</v>
      </c>
      <c r="F46" s="22" t="str">
        <f>IFERROR(VLOOKUP(E46,Sheet3!A:H,3,0),"")</f>
        <v xml:space="preserve">窪田　夏芽                    </v>
      </c>
      <c r="G46" s="22" t="str">
        <f>IFERROR(VLOOKUP(E46,Sheet3!A:H,8,0),"")</f>
        <v xml:space="preserve">石原SC          </v>
      </c>
      <c r="H46" s="22" t="str">
        <f>IFERROR(VLOOKUP(E46,Sheet2!A:B,2,0),"")</f>
        <v/>
      </c>
      <c r="I46" s="22" t="str">
        <f t="shared" si="1"/>
        <v>1695</v>
      </c>
      <c r="J46" s="22">
        <f t="shared" si="2"/>
        <v>1</v>
      </c>
      <c r="K46" s="22">
        <f t="shared" si="3"/>
        <v>3</v>
      </c>
      <c r="M46" s="22" t="str">
        <f>IFERROR(VLOOKUP(A46,Sheet1!B:F,5,0),"")</f>
        <v xml:space="preserve">  25m</v>
      </c>
      <c r="N46" s="22" t="str">
        <f>IFERROR(VLOOKUP(A46,Sheet1!B:F,4,0),"")</f>
        <v>背泳ぎ</v>
      </c>
      <c r="O46" s="22" t="str">
        <f t="shared" si="4"/>
        <v xml:space="preserve">  25m 背泳ぎ</v>
      </c>
    </row>
    <row r="47" spans="1:15" s="22" customFormat="1" x14ac:dyDescent="0.15">
      <c r="A47" s="22">
        <f>IFERROR(テーブル_Swim015[[#This Row],[競技番号]],"")</f>
        <v>5</v>
      </c>
      <c r="B47" s="22">
        <f>IFERROR(テーブル_Swim015[[#This Row],[組]],"")</f>
        <v>1</v>
      </c>
      <c r="C47" s="22">
        <f>IFERROR(テーブル_Swim015[[#This Row],[水路]],"")</f>
        <v>4</v>
      </c>
      <c r="D47" s="22" t="str">
        <f t="shared" si="0"/>
        <v>514</v>
      </c>
      <c r="E47" s="22">
        <f>IFERROR(テーブル_Swim015[[#This Row],[選手番号]],"")</f>
        <v>594</v>
      </c>
      <c r="F47" s="22" t="str">
        <f>IFERROR(VLOOKUP(E47,Sheet3!A:H,3,0),"")</f>
        <v xml:space="preserve">黒島　美波                    </v>
      </c>
      <c r="G47" s="22" t="str">
        <f>IFERROR(VLOOKUP(E47,Sheet3!A:H,8,0),"")</f>
        <v xml:space="preserve">ﾌｨｯﾀ重信        </v>
      </c>
      <c r="H47" s="22" t="str">
        <f>IFERROR(VLOOKUP(E47,Sheet2!A:B,2,0),"")</f>
        <v/>
      </c>
      <c r="I47" s="22" t="str">
        <f t="shared" si="1"/>
        <v>5945</v>
      </c>
      <c r="J47" s="22">
        <f t="shared" si="2"/>
        <v>1</v>
      </c>
      <c r="K47" s="22">
        <f t="shared" si="3"/>
        <v>4</v>
      </c>
      <c r="M47" s="22" t="str">
        <f>IFERROR(VLOOKUP(A47,Sheet1!B:F,5,0),"")</f>
        <v xml:space="preserve">  25m</v>
      </c>
      <c r="N47" s="22" t="str">
        <f>IFERROR(VLOOKUP(A47,Sheet1!B:F,4,0),"")</f>
        <v>背泳ぎ</v>
      </c>
      <c r="O47" s="22" t="str">
        <f t="shared" si="4"/>
        <v xml:space="preserve">  25m 背泳ぎ</v>
      </c>
    </row>
    <row r="48" spans="1:15" s="22" customFormat="1" x14ac:dyDescent="0.15">
      <c r="A48" s="22">
        <f>IFERROR(テーブル_Swim015[[#This Row],[競技番号]],"")</f>
        <v>5</v>
      </c>
      <c r="B48" s="22">
        <f>IFERROR(テーブル_Swim015[[#This Row],[組]],"")</f>
        <v>1</v>
      </c>
      <c r="C48" s="22">
        <f>IFERROR(テーブル_Swim015[[#This Row],[水路]],"")</f>
        <v>5</v>
      </c>
      <c r="D48" s="22" t="str">
        <f t="shared" si="0"/>
        <v>515</v>
      </c>
      <c r="E48" s="22">
        <f>IFERROR(テーブル_Swim015[[#This Row],[選手番号]],"")</f>
        <v>163</v>
      </c>
      <c r="F48" s="22" t="str">
        <f>IFERROR(VLOOKUP(E48,Sheet3!A:H,3,0),"")</f>
        <v xml:space="preserve">黒田陽和子                    </v>
      </c>
      <c r="G48" s="22" t="str">
        <f>IFERROR(VLOOKUP(E48,Sheet3!A:H,8,0),"")</f>
        <v xml:space="preserve">石原SC          </v>
      </c>
      <c r="H48" s="22" t="str">
        <f>IFERROR(VLOOKUP(E48,Sheet2!A:B,2,0),"")</f>
        <v/>
      </c>
      <c r="I48" s="22" t="str">
        <f t="shared" si="1"/>
        <v>1635</v>
      </c>
      <c r="J48" s="22">
        <f t="shared" si="2"/>
        <v>1</v>
      </c>
      <c r="K48" s="22">
        <f t="shared" si="3"/>
        <v>5</v>
      </c>
      <c r="M48" s="22" t="str">
        <f>IFERROR(VLOOKUP(A48,Sheet1!B:F,5,0),"")</f>
        <v xml:space="preserve">  25m</v>
      </c>
      <c r="N48" s="22" t="str">
        <f>IFERROR(VLOOKUP(A48,Sheet1!B:F,4,0),"")</f>
        <v>背泳ぎ</v>
      </c>
      <c r="O48" s="22" t="str">
        <f t="shared" si="4"/>
        <v xml:space="preserve">  25m 背泳ぎ</v>
      </c>
    </row>
    <row r="49" spans="1:15" s="22" customFormat="1" x14ac:dyDescent="0.15">
      <c r="A49" s="22">
        <f>IFERROR(テーブル_Swim015[[#This Row],[競技番号]],"")</f>
        <v>5</v>
      </c>
      <c r="B49" s="22">
        <f>IFERROR(テーブル_Swim015[[#This Row],[組]],"")</f>
        <v>1</v>
      </c>
      <c r="C49" s="22">
        <f>IFERROR(テーブル_Swim015[[#This Row],[水路]],"")</f>
        <v>6</v>
      </c>
      <c r="D49" s="22" t="str">
        <f t="shared" si="0"/>
        <v>516</v>
      </c>
      <c r="E49" s="22">
        <f>IFERROR(テーブル_Swim015[[#This Row],[選手番号]],"")</f>
        <v>611</v>
      </c>
      <c r="F49" s="22" t="str">
        <f>IFERROR(VLOOKUP(E49,Sheet3!A:H,3,0),"")</f>
        <v xml:space="preserve">髙橋　希光                    </v>
      </c>
      <c r="G49" s="22" t="str">
        <f>IFERROR(VLOOKUP(E49,Sheet3!A:H,8,0),"")</f>
        <v xml:space="preserve">ﾌｨｯﾀ重信        </v>
      </c>
      <c r="H49" s="22" t="str">
        <f>IFERROR(VLOOKUP(E49,Sheet2!A:B,2,0),"")</f>
        <v/>
      </c>
      <c r="I49" s="22" t="str">
        <f t="shared" si="1"/>
        <v>6115</v>
      </c>
      <c r="J49" s="22">
        <f t="shared" si="2"/>
        <v>1</v>
      </c>
      <c r="K49" s="22">
        <f t="shared" si="3"/>
        <v>6</v>
      </c>
      <c r="M49" s="22" t="str">
        <f>IFERROR(VLOOKUP(A49,Sheet1!B:F,5,0),"")</f>
        <v xml:space="preserve">  25m</v>
      </c>
      <c r="N49" s="22" t="str">
        <f>IFERROR(VLOOKUP(A49,Sheet1!B:F,4,0),"")</f>
        <v>背泳ぎ</v>
      </c>
      <c r="O49" s="22" t="str">
        <f t="shared" si="4"/>
        <v xml:space="preserve">  25m 背泳ぎ</v>
      </c>
    </row>
    <row r="50" spans="1:15" s="22" customFormat="1" x14ac:dyDescent="0.15">
      <c r="A50" s="22">
        <f>IFERROR(テーブル_Swim015[[#This Row],[競技番号]],"")</f>
        <v>5</v>
      </c>
      <c r="B50" s="22">
        <f>IFERROR(テーブル_Swim015[[#This Row],[組]],"")</f>
        <v>1</v>
      </c>
      <c r="C50" s="22">
        <f>IFERROR(テーブル_Swim015[[#This Row],[水路]],"")</f>
        <v>7</v>
      </c>
      <c r="D50" s="22" t="str">
        <f t="shared" si="0"/>
        <v>517</v>
      </c>
      <c r="E50" s="22">
        <f>IFERROR(テーブル_Swim015[[#This Row],[選手番号]],"")</f>
        <v>1357</v>
      </c>
      <c r="F50" s="22" t="str">
        <f>IFERROR(VLOOKUP(E50,Sheet3!A:H,3,0),"")</f>
        <v xml:space="preserve">白石優芽華                    </v>
      </c>
      <c r="G50" s="22" t="str">
        <f>IFERROR(VLOOKUP(E50,Sheet3!A:H,8,0),"")</f>
        <v xml:space="preserve">南海DC          </v>
      </c>
      <c r="H50" s="22" t="str">
        <f>IFERROR(VLOOKUP(E50,Sheet2!A:B,2,0),"")</f>
        <v/>
      </c>
      <c r="I50" s="22" t="str">
        <f t="shared" si="1"/>
        <v>13575</v>
      </c>
      <c r="J50" s="22">
        <f t="shared" si="2"/>
        <v>1</v>
      </c>
      <c r="K50" s="22">
        <f t="shared" si="3"/>
        <v>7</v>
      </c>
      <c r="M50" s="22" t="str">
        <f>IFERROR(VLOOKUP(A50,Sheet1!B:F,5,0),"")</f>
        <v xml:space="preserve">  25m</v>
      </c>
      <c r="N50" s="22" t="str">
        <f>IFERROR(VLOOKUP(A50,Sheet1!B:F,4,0),"")</f>
        <v>背泳ぎ</v>
      </c>
      <c r="O50" s="22" t="str">
        <f t="shared" si="4"/>
        <v xml:space="preserve">  25m 背泳ぎ</v>
      </c>
    </row>
    <row r="51" spans="1:15" s="22" customFormat="1" x14ac:dyDescent="0.15">
      <c r="A51" s="22">
        <f>IFERROR(テーブル_Swim015[[#This Row],[競技番号]],"")</f>
        <v>6</v>
      </c>
      <c r="B51" s="22">
        <f>IFERROR(テーブル_Swim015[[#This Row],[組]],"")</f>
        <v>1</v>
      </c>
      <c r="C51" s="22">
        <f>IFERROR(テーブル_Swim015[[#This Row],[水路]],"")</f>
        <v>1</v>
      </c>
      <c r="D51" s="22" t="str">
        <f t="shared" si="0"/>
        <v>611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06</v>
      </c>
      <c r="J51" s="22">
        <f t="shared" si="2"/>
        <v>1</v>
      </c>
      <c r="K51" s="22">
        <f t="shared" si="3"/>
        <v>1</v>
      </c>
      <c r="M51" s="22" t="str">
        <f>IFERROR(VLOOKUP(A51,Sheet1!B:F,5,0),"")</f>
        <v xml:space="preserve">  25m</v>
      </c>
      <c r="N51" s="22" t="str">
        <f>IFERROR(VLOOKUP(A51,Sheet1!B:F,4,0),"")</f>
        <v>背泳ぎ</v>
      </c>
      <c r="O51" s="22" t="str">
        <f t="shared" si="4"/>
        <v xml:space="preserve">  25m 背泳ぎ</v>
      </c>
    </row>
    <row r="52" spans="1:15" s="22" customFormat="1" x14ac:dyDescent="0.15">
      <c r="A52" s="22">
        <f>IFERROR(テーブル_Swim015[[#This Row],[競技番号]],"")</f>
        <v>6</v>
      </c>
      <c r="B52" s="22">
        <f>IFERROR(テーブル_Swim015[[#This Row],[組]],"")</f>
        <v>1</v>
      </c>
      <c r="C52" s="22">
        <f>IFERROR(テーブル_Swim015[[#This Row],[水路]],"")</f>
        <v>2</v>
      </c>
      <c r="D52" s="22" t="str">
        <f t="shared" si="0"/>
        <v>612</v>
      </c>
      <c r="E52" s="22">
        <f>IFERROR(テーブル_Swim015[[#This Row],[選手番号]],"")</f>
        <v>0</v>
      </c>
      <c r="F52" s="22" t="str">
        <f>IFERROR(VLOOKUP(E52,Sheet3!A:H,3,0),"")</f>
        <v/>
      </c>
      <c r="G52" s="22" t="str">
        <f>IFERROR(VLOOKUP(E52,Sheet3!A:H,8,0),"")</f>
        <v/>
      </c>
      <c r="H52" s="22" t="str">
        <f>IFERROR(VLOOKUP(E52,Sheet2!A:B,2,0),"")</f>
        <v/>
      </c>
      <c r="I52" s="22" t="str">
        <f t="shared" si="1"/>
        <v>06</v>
      </c>
      <c r="J52" s="22">
        <f t="shared" si="2"/>
        <v>1</v>
      </c>
      <c r="K52" s="22">
        <f t="shared" si="3"/>
        <v>2</v>
      </c>
      <c r="M52" s="22" t="str">
        <f>IFERROR(VLOOKUP(A52,Sheet1!B:F,5,0),"")</f>
        <v xml:space="preserve">  25m</v>
      </c>
      <c r="N52" s="22" t="str">
        <f>IFERROR(VLOOKUP(A52,Sheet1!B:F,4,0),"")</f>
        <v>背泳ぎ</v>
      </c>
      <c r="O52" s="22" t="str">
        <f t="shared" si="4"/>
        <v xml:space="preserve">  25m 背泳ぎ</v>
      </c>
    </row>
    <row r="53" spans="1:15" s="22" customFormat="1" x14ac:dyDescent="0.15">
      <c r="A53" s="22">
        <f>IFERROR(テーブル_Swim015[[#This Row],[競技番号]],"")</f>
        <v>6</v>
      </c>
      <c r="B53" s="22">
        <f>IFERROR(テーブル_Swim015[[#This Row],[組]],"")</f>
        <v>1</v>
      </c>
      <c r="C53" s="22">
        <f>IFERROR(テーブル_Swim015[[#This Row],[水路]],"")</f>
        <v>3</v>
      </c>
      <c r="D53" s="22" t="str">
        <f t="shared" si="0"/>
        <v>613</v>
      </c>
      <c r="E53" s="22">
        <f>IFERROR(テーブル_Swim015[[#This Row],[選手番号]],"")</f>
        <v>1276</v>
      </c>
      <c r="F53" s="22" t="str">
        <f>IFERROR(VLOOKUP(E53,Sheet3!A:H,3,0),"")</f>
        <v xml:space="preserve">芳野　翔馬                    </v>
      </c>
      <c r="G53" s="22" t="str">
        <f>IFERROR(VLOOKUP(E53,Sheet3!A:H,8,0),"")</f>
        <v xml:space="preserve">南海DC          </v>
      </c>
      <c r="H53" s="22" t="str">
        <f>IFERROR(VLOOKUP(E53,Sheet2!A:B,2,0),"")</f>
        <v/>
      </c>
      <c r="I53" s="22" t="str">
        <f t="shared" si="1"/>
        <v>12766</v>
      </c>
      <c r="J53" s="22">
        <f t="shared" si="2"/>
        <v>1</v>
      </c>
      <c r="K53" s="22">
        <f t="shared" si="3"/>
        <v>3</v>
      </c>
      <c r="M53" s="22" t="str">
        <f>IFERROR(VLOOKUP(A53,Sheet1!B:F,5,0),"")</f>
        <v xml:space="preserve">  25m</v>
      </c>
      <c r="N53" s="22" t="str">
        <f>IFERROR(VLOOKUP(A53,Sheet1!B:F,4,0),"")</f>
        <v>背泳ぎ</v>
      </c>
      <c r="O53" s="22" t="str">
        <f t="shared" si="4"/>
        <v xml:space="preserve">  25m 背泳ぎ</v>
      </c>
    </row>
    <row r="54" spans="1:15" s="22" customFormat="1" x14ac:dyDescent="0.15">
      <c r="A54" s="22">
        <f>IFERROR(テーブル_Swim015[[#This Row],[競技番号]],"")</f>
        <v>6</v>
      </c>
      <c r="B54" s="22">
        <f>IFERROR(テーブル_Swim015[[#This Row],[組]],"")</f>
        <v>1</v>
      </c>
      <c r="C54" s="22">
        <f>IFERROR(テーブル_Swim015[[#This Row],[水路]],"")</f>
        <v>4</v>
      </c>
      <c r="D54" s="22" t="str">
        <f t="shared" si="0"/>
        <v>614</v>
      </c>
      <c r="E54" s="22">
        <f>IFERROR(テーブル_Swim015[[#This Row],[選手番号]],"")</f>
        <v>1307</v>
      </c>
      <c r="F54" s="22" t="str">
        <f>IFERROR(VLOOKUP(E54,Sheet3!A:H,3,0),"")</f>
        <v xml:space="preserve">岩崎　橙真                    </v>
      </c>
      <c r="G54" s="22" t="str">
        <f>IFERROR(VLOOKUP(E54,Sheet3!A:H,8,0),"")</f>
        <v xml:space="preserve">南海DC          </v>
      </c>
      <c r="H54" s="22" t="str">
        <f>IFERROR(VLOOKUP(E54,Sheet2!A:B,2,0),"")</f>
        <v/>
      </c>
      <c r="I54" s="22" t="str">
        <f t="shared" si="1"/>
        <v>13076</v>
      </c>
      <c r="J54" s="22">
        <f t="shared" si="2"/>
        <v>1</v>
      </c>
      <c r="K54" s="22">
        <f t="shared" si="3"/>
        <v>4</v>
      </c>
      <c r="M54" s="22" t="str">
        <f>IFERROR(VLOOKUP(A54,Sheet1!B:F,5,0),"")</f>
        <v xml:space="preserve">  25m</v>
      </c>
      <c r="N54" s="22" t="str">
        <f>IFERROR(VLOOKUP(A54,Sheet1!B:F,4,0),"")</f>
        <v>背泳ぎ</v>
      </c>
      <c r="O54" s="22" t="str">
        <f t="shared" si="4"/>
        <v xml:space="preserve">  25m 背泳ぎ</v>
      </c>
    </row>
    <row r="55" spans="1:15" s="22" customFormat="1" x14ac:dyDescent="0.15">
      <c r="A55" s="22">
        <f>IFERROR(テーブル_Swim015[[#This Row],[競技番号]],"")</f>
        <v>6</v>
      </c>
      <c r="B55" s="22">
        <f>IFERROR(テーブル_Swim015[[#This Row],[組]],"")</f>
        <v>1</v>
      </c>
      <c r="C55" s="22">
        <f>IFERROR(テーブル_Swim015[[#This Row],[水路]],"")</f>
        <v>5</v>
      </c>
      <c r="D55" s="22" t="str">
        <f t="shared" si="0"/>
        <v>615</v>
      </c>
      <c r="E55" s="22">
        <f>IFERROR(テーブル_Swim015[[#This Row],[選手番号]],"")</f>
        <v>1270</v>
      </c>
      <c r="F55" s="22" t="str">
        <f>IFERROR(VLOOKUP(E55,Sheet3!A:H,3,0),"")</f>
        <v xml:space="preserve">日野　滉大                    </v>
      </c>
      <c r="G55" s="22" t="str">
        <f>IFERROR(VLOOKUP(E55,Sheet3!A:H,8,0),"")</f>
        <v xml:space="preserve">南海DC          </v>
      </c>
      <c r="H55" s="22" t="str">
        <f>IFERROR(VLOOKUP(E55,Sheet2!A:B,2,0),"")</f>
        <v/>
      </c>
      <c r="I55" s="22" t="str">
        <f t="shared" si="1"/>
        <v>12706</v>
      </c>
      <c r="J55" s="22">
        <f t="shared" si="2"/>
        <v>1</v>
      </c>
      <c r="K55" s="22">
        <f t="shared" si="3"/>
        <v>5</v>
      </c>
      <c r="M55" s="22" t="str">
        <f>IFERROR(VLOOKUP(A55,Sheet1!B:F,5,0),"")</f>
        <v xml:space="preserve">  25m</v>
      </c>
      <c r="N55" s="22" t="str">
        <f>IFERROR(VLOOKUP(A55,Sheet1!B:F,4,0),"")</f>
        <v>背泳ぎ</v>
      </c>
      <c r="O55" s="22" t="str">
        <f t="shared" si="4"/>
        <v xml:space="preserve">  25m 背泳ぎ</v>
      </c>
    </row>
    <row r="56" spans="1:15" s="22" customFormat="1" x14ac:dyDescent="0.15">
      <c r="A56" s="22">
        <f>IFERROR(テーブル_Swim015[[#This Row],[競技番号]],"")</f>
        <v>6</v>
      </c>
      <c r="B56" s="22">
        <f>IFERROR(テーブル_Swim015[[#This Row],[組]],"")</f>
        <v>1</v>
      </c>
      <c r="C56" s="22">
        <f>IFERROR(テーブル_Swim015[[#This Row],[水路]],"")</f>
        <v>6</v>
      </c>
      <c r="D56" s="22" t="str">
        <f t="shared" si="0"/>
        <v>616</v>
      </c>
      <c r="E56" s="22">
        <f>IFERROR(テーブル_Swim015[[#This Row],[選手番号]],"")</f>
        <v>1280</v>
      </c>
      <c r="F56" s="22" t="str">
        <f>IFERROR(VLOOKUP(E56,Sheet3!A:H,3,0),"")</f>
        <v xml:space="preserve">三浦　正樹                    </v>
      </c>
      <c r="G56" s="22" t="str">
        <f>IFERROR(VLOOKUP(E56,Sheet3!A:H,8,0),"")</f>
        <v xml:space="preserve">南海DC          </v>
      </c>
      <c r="H56" s="22" t="str">
        <f>IFERROR(VLOOKUP(E56,Sheet2!A:B,2,0),"")</f>
        <v/>
      </c>
      <c r="I56" s="22" t="str">
        <f t="shared" si="1"/>
        <v>12806</v>
      </c>
      <c r="J56" s="22">
        <f t="shared" si="2"/>
        <v>1</v>
      </c>
      <c r="K56" s="22">
        <f t="shared" si="3"/>
        <v>6</v>
      </c>
      <c r="M56" s="22" t="str">
        <f>IFERROR(VLOOKUP(A56,Sheet1!B:F,5,0),"")</f>
        <v xml:space="preserve">  25m</v>
      </c>
      <c r="N56" s="22" t="str">
        <f>IFERROR(VLOOKUP(A56,Sheet1!B:F,4,0),"")</f>
        <v>背泳ぎ</v>
      </c>
      <c r="O56" s="22" t="str">
        <f t="shared" si="4"/>
        <v xml:space="preserve">  25m 背泳ぎ</v>
      </c>
    </row>
    <row r="57" spans="1:15" s="22" customFormat="1" x14ac:dyDescent="0.15">
      <c r="A57" s="22">
        <f>IFERROR(テーブル_Swim015[[#This Row],[競技番号]],"")</f>
        <v>6</v>
      </c>
      <c r="B57" s="22">
        <f>IFERROR(テーブル_Swim015[[#This Row],[組]],"")</f>
        <v>1</v>
      </c>
      <c r="C57" s="22">
        <f>IFERROR(テーブル_Swim015[[#This Row],[水路]],"")</f>
        <v>7</v>
      </c>
      <c r="D57" s="22" t="str">
        <f t="shared" si="0"/>
        <v>617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06</v>
      </c>
      <c r="J57" s="22">
        <f t="shared" si="2"/>
        <v>1</v>
      </c>
      <c r="K57" s="22">
        <f t="shared" si="3"/>
        <v>7</v>
      </c>
      <c r="M57" s="22" t="str">
        <f>IFERROR(VLOOKUP(A57,Sheet1!B:F,5,0),"")</f>
        <v xml:space="preserve">  25m</v>
      </c>
      <c r="N57" s="22" t="str">
        <f>IFERROR(VLOOKUP(A57,Sheet1!B:F,4,0),"")</f>
        <v>背泳ぎ</v>
      </c>
      <c r="O57" s="22" t="str">
        <f t="shared" si="4"/>
        <v xml:space="preserve">  25m 背泳ぎ</v>
      </c>
    </row>
    <row r="58" spans="1:15" s="22" customFormat="1" x14ac:dyDescent="0.15">
      <c r="A58" s="22">
        <f>IFERROR(テーブル_Swim015[[#This Row],[競技番号]],"")</f>
        <v>6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621</v>
      </c>
      <c r="E58" s="22">
        <f>IFERROR(テーブル_Swim015[[#This Row],[選手番号]],"")</f>
        <v>0</v>
      </c>
      <c r="F58" s="22" t="str">
        <f>IFERROR(VLOOKUP(E58,Sheet3!A:H,3,0),"")</f>
        <v/>
      </c>
      <c r="G58" s="22" t="str">
        <f>IFERROR(VLOOKUP(E58,Sheet3!A:H,8,0),"")</f>
        <v/>
      </c>
      <c r="H58" s="22" t="str">
        <f>IFERROR(VLOOKUP(E58,Sheet2!A:B,2,0),"")</f>
        <v/>
      </c>
      <c r="I58" s="22" t="str">
        <f t="shared" si="1"/>
        <v>06</v>
      </c>
      <c r="J58" s="22">
        <f t="shared" si="2"/>
        <v>2</v>
      </c>
      <c r="K58" s="22">
        <f t="shared" si="3"/>
        <v>1</v>
      </c>
      <c r="M58" s="22" t="str">
        <f>IFERROR(VLOOKUP(A58,Sheet1!B:F,5,0),"")</f>
        <v xml:space="preserve">  25m</v>
      </c>
      <c r="N58" s="22" t="str">
        <f>IFERROR(VLOOKUP(A58,Sheet1!B:F,4,0),"")</f>
        <v>背泳ぎ</v>
      </c>
      <c r="O58" s="22" t="str">
        <f t="shared" si="4"/>
        <v xml:space="preserve">  25m 背泳ぎ</v>
      </c>
    </row>
    <row r="59" spans="1:15" s="22" customFormat="1" x14ac:dyDescent="0.15">
      <c r="A59" s="22">
        <f>IFERROR(テーブル_Swim015[[#This Row],[競技番号]],"")</f>
        <v>6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622</v>
      </c>
      <c r="E59" s="22">
        <f>IFERROR(テーブル_Swim015[[#This Row],[選手番号]],"")</f>
        <v>0</v>
      </c>
      <c r="F59" s="22" t="str">
        <f>IFERROR(VLOOKUP(E59,Sheet3!A:H,3,0),"")</f>
        <v/>
      </c>
      <c r="G59" s="22" t="str">
        <f>IFERROR(VLOOKUP(E59,Sheet3!A:H,8,0),"")</f>
        <v/>
      </c>
      <c r="H59" s="22" t="str">
        <f>IFERROR(VLOOKUP(E59,Sheet2!A:B,2,0),"")</f>
        <v/>
      </c>
      <c r="I59" s="22" t="str">
        <f t="shared" si="1"/>
        <v>06</v>
      </c>
      <c r="J59" s="22">
        <f t="shared" si="2"/>
        <v>2</v>
      </c>
      <c r="K59" s="22">
        <f t="shared" si="3"/>
        <v>2</v>
      </c>
      <c r="M59" s="22" t="str">
        <f>IFERROR(VLOOKUP(A59,Sheet1!B:F,5,0),"")</f>
        <v xml:space="preserve">  25m</v>
      </c>
      <c r="N59" s="22" t="str">
        <f>IFERROR(VLOOKUP(A59,Sheet1!B:F,4,0),"")</f>
        <v>背泳ぎ</v>
      </c>
      <c r="O59" s="22" t="str">
        <f t="shared" si="4"/>
        <v xml:space="preserve">  25m 背泳ぎ</v>
      </c>
    </row>
    <row r="60" spans="1:15" s="22" customFormat="1" x14ac:dyDescent="0.15">
      <c r="A60" s="22">
        <f>IFERROR(テーブル_Swim015[[#This Row],[競技番号]],"")</f>
        <v>6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623</v>
      </c>
      <c r="E60" s="22">
        <f>IFERROR(テーブル_Swim015[[#This Row],[選手番号]],"")</f>
        <v>1295</v>
      </c>
      <c r="F60" s="22" t="str">
        <f>IFERROR(VLOOKUP(E60,Sheet3!A:H,3,0),"")</f>
        <v xml:space="preserve">森　　陸斗                    </v>
      </c>
      <c r="G60" s="22" t="str">
        <f>IFERROR(VLOOKUP(E60,Sheet3!A:H,8,0),"")</f>
        <v xml:space="preserve">南海DC          </v>
      </c>
      <c r="H60" s="22" t="str">
        <f>IFERROR(VLOOKUP(E60,Sheet2!A:B,2,0),"")</f>
        <v/>
      </c>
      <c r="I60" s="22" t="str">
        <f t="shared" si="1"/>
        <v>12956</v>
      </c>
      <c r="J60" s="22">
        <f t="shared" si="2"/>
        <v>2</v>
      </c>
      <c r="K60" s="22">
        <f t="shared" si="3"/>
        <v>3</v>
      </c>
      <c r="M60" s="22" t="str">
        <f>IFERROR(VLOOKUP(A60,Sheet1!B:F,5,0),"")</f>
        <v xml:space="preserve">  25m</v>
      </c>
      <c r="N60" s="22" t="str">
        <f>IFERROR(VLOOKUP(A60,Sheet1!B:F,4,0),"")</f>
        <v>背泳ぎ</v>
      </c>
      <c r="O60" s="22" t="str">
        <f t="shared" si="4"/>
        <v xml:space="preserve">  25m 背泳ぎ</v>
      </c>
    </row>
    <row r="61" spans="1:15" s="22" customFormat="1" x14ac:dyDescent="0.15">
      <c r="A61" s="22">
        <f>IFERROR(テーブル_Swim015[[#This Row],[競技番号]],"")</f>
        <v>6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624</v>
      </c>
      <c r="E61" s="22">
        <f>IFERROR(テーブル_Swim015[[#This Row],[選手番号]],"")</f>
        <v>656</v>
      </c>
      <c r="F61" s="22" t="str">
        <f>IFERROR(VLOOKUP(E61,Sheet3!A:H,3,0),"")</f>
        <v>和田　夏樹</v>
      </c>
      <c r="G61" s="22" t="str">
        <f>IFERROR(VLOOKUP(E61,Sheet3!A:H,8,0),"")</f>
        <v>ﾌｨｯﾀ重信</v>
      </c>
      <c r="H61" s="22" t="str">
        <f>IFERROR(VLOOKUP(E61,Sheet2!A:B,2,0),"")</f>
        <v/>
      </c>
      <c r="I61" s="22" t="str">
        <f t="shared" si="1"/>
        <v>6566</v>
      </c>
      <c r="J61" s="22">
        <f t="shared" si="2"/>
        <v>2</v>
      </c>
      <c r="K61" s="22">
        <f t="shared" si="3"/>
        <v>4</v>
      </c>
      <c r="M61" s="22" t="str">
        <f>IFERROR(VLOOKUP(A61,Sheet1!B:F,5,0),"")</f>
        <v xml:space="preserve">  25m</v>
      </c>
      <c r="N61" s="22" t="str">
        <f>IFERROR(VLOOKUP(A61,Sheet1!B:F,4,0),"")</f>
        <v>背泳ぎ</v>
      </c>
      <c r="O61" s="22" t="str">
        <f t="shared" si="4"/>
        <v xml:space="preserve">  25m 背泳ぎ</v>
      </c>
    </row>
    <row r="62" spans="1:15" s="22" customFormat="1" x14ac:dyDescent="0.15">
      <c r="A62" s="22">
        <f>IFERROR(テーブル_Swim015[[#This Row],[競技番号]],"")</f>
        <v>6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625</v>
      </c>
      <c r="E62" s="22">
        <f>IFERROR(テーブル_Swim015[[#This Row],[選手番号]],"")</f>
        <v>1243</v>
      </c>
      <c r="F62" s="22" t="str">
        <f>IFERROR(VLOOKUP(E62,Sheet3!A:H,3,0),"")</f>
        <v xml:space="preserve">筒井　淳人                    </v>
      </c>
      <c r="G62" s="22" t="str">
        <f>IFERROR(VLOOKUP(E62,Sheet3!A:H,8,0),"")</f>
        <v xml:space="preserve">南海DC          </v>
      </c>
      <c r="H62" s="22" t="str">
        <f>IFERROR(VLOOKUP(E62,Sheet2!A:B,2,0),"")</f>
        <v/>
      </c>
      <c r="I62" s="22" t="str">
        <f t="shared" si="1"/>
        <v>12436</v>
      </c>
      <c r="J62" s="22">
        <f t="shared" si="2"/>
        <v>2</v>
      </c>
      <c r="K62" s="22">
        <f t="shared" si="3"/>
        <v>5</v>
      </c>
      <c r="M62" s="22" t="str">
        <f>IFERROR(VLOOKUP(A62,Sheet1!B:F,5,0),"")</f>
        <v xml:space="preserve">  25m</v>
      </c>
      <c r="N62" s="22" t="str">
        <f>IFERROR(VLOOKUP(A62,Sheet1!B:F,4,0),"")</f>
        <v>背泳ぎ</v>
      </c>
      <c r="O62" s="22" t="str">
        <f t="shared" si="4"/>
        <v xml:space="preserve">  25m 背泳ぎ</v>
      </c>
    </row>
    <row r="63" spans="1:15" s="22" customFormat="1" x14ac:dyDescent="0.15">
      <c r="A63" s="22">
        <f>IFERROR(テーブル_Swim015[[#This Row],[競技番号]],"")</f>
        <v>6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626</v>
      </c>
      <c r="E63" s="22">
        <f>IFERROR(テーブル_Swim015[[#This Row],[選手番号]],"")</f>
        <v>1305</v>
      </c>
      <c r="F63" s="22" t="str">
        <f>IFERROR(VLOOKUP(E63,Sheet3!A:H,3,0),"")</f>
        <v xml:space="preserve">石井　　新                    </v>
      </c>
      <c r="G63" s="22" t="str">
        <f>IFERROR(VLOOKUP(E63,Sheet3!A:H,8,0),"")</f>
        <v xml:space="preserve">南海DC          </v>
      </c>
      <c r="H63" s="22" t="str">
        <f>IFERROR(VLOOKUP(E63,Sheet2!A:B,2,0),"")</f>
        <v/>
      </c>
      <c r="I63" s="22" t="str">
        <f t="shared" si="1"/>
        <v>13056</v>
      </c>
      <c r="J63" s="22">
        <f t="shared" si="2"/>
        <v>2</v>
      </c>
      <c r="K63" s="22">
        <f t="shared" si="3"/>
        <v>6</v>
      </c>
      <c r="M63" s="22" t="str">
        <f>IFERROR(VLOOKUP(A63,Sheet1!B:F,5,0),"")</f>
        <v xml:space="preserve">  25m</v>
      </c>
      <c r="N63" s="22" t="str">
        <f>IFERROR(VLOOKUP(A63,Sheet1!B:F,4,0),"")</f>
        <v>背泳ぎ</v>
      </c>
      <c r="O63" s="22" t="str">
        <f t="shared" si="4"/>
        <v xml:space="preserve">  25m 背泳ぎ</v>
      </c>
    </row>
    <row r="64" spans="1:15" s="22" customFormat="1" x14ac:dyDescent="0.15">
      <c r="A64" s="22">
        <f>IFERROR(テーブル_Swim015[[#This Row],[競技番号]],"")</f>
        <v>6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627</v>
      </c>
      <c r="E64" s="22">
        <f>IFERROR(テーブル_Swim015[[#This Row],[選手番号]],"")</f>
        <v>0</v>
      </c>
      <c r="F64" s="22" t="str">
        <f>IFERROR(VLOOKUP(E64,Sheet3!A:H,3,0),"")</f>
        <v/>
      </c>
      <c r="G64" s="22" t="str">
        <f>IFERROR(VLOOKUP(E64,Sheet3!A:H,8,0),"")</f>
        <v/>
      </c>
      <c r="H64" s="22" t="str">
        <f>IFERROR(VLOOKUP(E64,Sheet2!A:B,2,0),"")</f>
        <v/>
      </c>
      <c r="I64" s="22" t="str">
        <f t="shared" si="1"/>
        <v>06</v>
      </c>
      <c r="J64" s="22">
        <f t="shared" si="2"/>
        <v>2</v>
      </c>
      <c r="K64" s="22">
        <f t="shared" si="3"/>
        <v>7</v>
      </c>
      <c r="M64" s="22" t="str">
        <f>IFERROR(VLOOKUP(A64,Sheet1!B:F,5,0),"")</f>
        <v xml:space="preserve">  25m</v>
      </c>
      <c r="N64" s="22" t="str">
        <f>IFERROR(VLOOKUP(A64,Sheet1!B:F,4,0),"")</f>
        <v>背泳ぎ</v>
      </c>
      <c r="O64" s="22" t="str">
        <f t="shared" si="4"/>
        <v xml:space="preserve">  25m 背泳ぎ</v>
      </c>
    </row>
    <row r="65" spans="1:15" s="22" customFormat="1" x14ac:dyDescent="0.15">
      <c r="A65" s="22">
        <f>IFERROR(テーブル_Swim015[[#This Row],[競技番号]],"")</f>
        <v>7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711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07</v>
      </c>
      <c r="J65" s="22">
        <f t="shared" si="2"/>
        <v>1</v>
      </c>
      <c r="K65" s="22">
        <f t="shared" si="3"/>
        <v>1</v>
      </c>
      <c r="M65" s="22" t="str">
        <f>IFERROR(VLOOKUP(A65,Sheet1!B:F,5,0),"")</f>
        <v xml:space="preserve">  25m</v>
      </c>
      <c r="N65" s="22" t="str">
        <f>IFERROR(VLOOKUP(A65,Sheet1!B:F,4,0),"")</f>
        <v>バタフライ</v>
      </c>
      <c r="O65" s="22" t="str">
        <f t="shared" si="4"/>
        <v xml:space="preserve">  25m バタフライ</v>
      </c>
    </row>
    <row r="66" spans="1:15" s="22" customFormat="1" x14ac:dyDescent="0.15">
      <c r="A66" s="22">
        <f>IFERROR(テーブル_Swim015[[#This Row],[競技番号]],"")</f>
        <v>7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712</v>
      </c>
      <c r="E66" s="22">
        <f>IFERROR(テーブル_Swim015[[#This Row],[選手番号]],"")</f>
        <v>1338</v>
      </c>
      <c r="F66" s="22" t="str">
        <f>IFERROR(VLOOKUP(E66,Sheet3!A:H,3,0),"")</f>
        <v xml:space="preserve">荒本　莉音                    </v>
      </c>
      <c r="G66" s="22" t="str">
        <f>IFERROR(VLOOKUP(E66,Sheet3!A:H,8,0),"")</f>
        <v xml:space="preserve">南海DC          </v>
      </c>
      <c r="H66" s="22" t="str">
        <f>IFERROR(VLOOKUP(E66,Sheet2!A:B,2,0),"")</f>
        <v/>
      </c>
      <c r="I66" s="22" t="str">
        <f t="shared" si="1"/>
        <v>13387</v>
      </c>
      <c r="J66" s="22">
        <f t="shared" si="2"/>
        <v>1</v>
      </c>
      <c r="K66" s="22">
        <f t="shared" si="3"/>
        <v>2</v>
      </c>
      <c r="M66" s="22" t="str">
        <f>IFERROR(VLOOKUP(A66,Sheet1!B:F,5,0),"")</f>
        <v xml:space="preserve">  25m</v>
      </c>
      <c r="N66" s="22" t="str">
        <f>IFERROR(VLOOKUP(A66,Sheet1!B:F,4,0),"")</f>
        <v>バタフライ</v>
      </c>
      <c r="O66" s="22" t="str">
        <f t="shared" si="4"/>
        <v xml:space="preserve">  25m バタフライ</v>
      </c>
    </row>
    <row r="67" spans="1:15" s="22" customFormat="1" x14ac:dyDescent="0.15">
      <c r="A67" s="22">
        <f>IFERROR(テーブル_Swim015[[#This Row],[競技番号]],"")</f>
        <v>7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5">CONCATENATE(A67,B67,C67)</f>
        <v>713</v>
      </c>
      <c r="E67" s="22">
        <f>IFERROR(テーブル_Swim015[[#This Row],[選手番号]],"")</f>
        <v>0</v>
      </c>
      <c r="F67" s="22" t="str">
        <f>IFERROR(VLOOKUP(E67,Sheet3!A:H,3,0),"")</f>
        <v/>
      </c>
      <c r="G67" s="22" t="str">
        <f>IFERROR(VLOOKUP(E67,Sheet3!A:H,8,0),"")</f>
        <v/>
      </c>
      <c r="H67" s="22" t="str">
        <f>IFERROR(VLOOKUP(E67,Sheet2!A:B,2,0),"")</f>
        <v/>
      </c>
      <c r="I67" s="22" t="str">
        <f t="shared" ref="I67:I130" si="6">CONCATENATE(E67,A67)</f>
        <v>07</v>
      </c>
      <c r="J67" s="22">
        <f t="shared" ref="J67:J130" si="7">B67</f>
        <v>1</v>
      </c>
      <c r="K67" s="22">
        <f t="shared" ref="K67:K130" si="8">C67</f>
        <v>3</v>
      </c>
      <c r="M67" s="22" t="str">
        <f>IFERROR(VLOOKUP(A67,Sheet1!B:F,5,0),"")</f>
        <v xml:space="preserve">  25m</v>
      </c>
      <c r="N67" s="22" t="str">
        <f>IFERROR(VLOOKUP(A67,Sheet1!B:F,4,0),"")</f>
        <v>バタフライ</v>
      </c>
      <c r="O67" s="22" t="str">
        <f t="shared" ref="O67:O130" si="9">CONCATENATE(M67," ",N67)</f>
        <v xml:space="preserve">  25m バタフライ</v>
      </c>
    </row>
    <row r="68" spans="1:15" s="22" customFormat="1" x14ac:dyDescent="0.15">
      <c r="A68" s="22">
        <f>IFERROR(テーブル_Swim015[[#This Row],[競技番号]],"")</f>
        <v>7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5"/>
        <v>714</v>
      </c>
      <c r="E68" s="22">
        <f>IFERROR(テーブル_Swim015[[#This Row],[選手番号]],"")</f>
        <v>0</v>
      </c>
      <c r="F68" s="22" t="str">
        <f>IFERROR(VLOOKUP(E68,Sheet3!A:H,3,0),"")</f>
        <v/>
      </c>
      <c r="G68" s="22" t="str">
        <f>IFERROR(VLOOKUP(E68,Sheet3!A:H,8,0),"")</f>
        <v/>
      </c>
      <c r="H68" s="22" t="str">
        <f>IFERROR(VLOOKUP(E68,Sheet2!A:B,2,0),"")</f>
        <v/>
      </c>
      <c r="I68" s="22" t="str">
        <f t="shared" si="6"/>
        <v>07</v>
      </c>
      <c r="J68" s="22">
        <f t="shared" si="7"/>
        <v>1</v>
      </c>
      <c r="K68" s="22">
        <f t="shared" si="8"/>
        <v>4</v>
      </c>
      <c r="M68" s="22" t="str">
        <f>IFERROR(VLOOKUP(A68,Sheet1!B:F,5,0),"")</f>
        <v xml:space="preserve">  25m</v>
      </c>
      <c r="N68" s="22" t="str">
        <f>IFERROR(VLOOKUP(A68,Sheet1!B:F,4,0),"")</f>
        <v>バタフライ</v>
      </c>
      <c r="O68" s="22" t="str">
        <f t="shared" si="9"/>
        <v xml:space="preserve">  25m バタフライ</v>
      </c>
    </row>
    <row r="69" spans="1:15" s="22" customFormat="1" x14ac:dyDescent="0.15">
      <c r="A69" s="22">
        <f>IFERROR(テーブル_Swim015[[#This Row],[競技番号]],"")</f>
        <v>7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5"/>
        <v>715</v>
      </c>
      <c r="E69" s="22">
        <f>IFERROR(テーブル_Swim015[[#This Row],[選手番号]],"")</f>
        <v>1247</v>
      </c>
      <c r="F69" s="22" t="str">
        <f>IFERROR(VLOOKUP(E69,Sheet3!A:H,3,0),"")</f>
        <v xml:space="preserve">沖　　秀朔                    </v>
      </c>
      <c r="G69" s="22" t="str">
        <f>IFERROR(VLOOKUP(E69,Sheet3!A:H,8,0),"")</f>
        <v xml:space="preserve">南海DC          </v>
      </c>
      <c r="H69" s="22" t="str">
        <f>IFERROR(VLOOKUP(E69,Sheet2!A:B,2,0),"")</f>
        <v/>
      </c>
      <c r="I69" s="22" t="str">
        <f t="shared" si="6"/>
        <v>12477</v>
      </c>
      <c r="J69" s="22">
        <f t="shared" si="7"/>
        <v>1</v>
      </c>
      <c r="K69" s="22">
        <f t="shared" si="8"/>
        <v>5</v>
      </c>
      <c r="M69" s="22" t="str">
        <f>IFERROR(VLOOKUP(A69,Sheet1!B:F,5,0),"")</f>
        <v xml:space="preserve">  25m</v>
      </c>
      <c r="N69" s="22" t="str">
        <f>IFERROR(VLOOKUP(A69,Sheet1!B:F,4,0),"")</f>
        <v>バタフライ</v>
      </c>
      <c r="O69" s="22" t="str">
        <f t="shared" si="9"/>
        <v xml:space="preserve">  25m バタフライ</v>
      </c>
    </row>
    <row r="70" spans="1:15" s="22" customFormat="1" x14ac:dyDescent="0.15">
      <c r="A70" s="22">
        <f>IFERROR(テーブル_Swim015[[#This Row],[競技番号]],"")</f>
        <v>7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5"/>
        <v>716</v>
      </c>
      <c r="E70" s="22">
        <f>IFERROR(テーブル_Swim015[[#This Row],[選手番号]],"")</f>
        <v>0</v>
      </c>
      <c r="F70" s="22" t="str">
        <f>IFERROR(VLOOKUP(E70,Sheet3!A:H,3,0),"")</f>
        <v/>
      </c>
      <c r="G70" s="22" t="str">
        <f>IFERROR(VLOOKUP(E70,Sheet3!A:H,8,0),"")</f>
        <v/>
      </c>
      <c r="H70" s="22" t="str">
        <f>IFERROR(VLOOKUP(E70,Sheet2!A:B,2,0),"")</f>
        <v/>
      </c>
      <c r="I70" s="22" t="str">
        <f t="shared" si="6"/>
        <v>07</v>
      </c>
      <c r="J70" s="22">
        <f t="shared" si="7"/>
        <v>1</v>
      </c>
      <c r="K70" s="22">
        <f t="shared" si="8"/>
        <v>6</v>
      </c>
      <c r="M70" s="22" t="str">
        <f>IFERROR(VLOOKUP(A70,Sheet1!B:F,5,0),"")</f>
        <v xml:space="preserve">  25m</v>
      </c>
      <c r="N70" s="22" t="str">
        <f>IFERROR(VLOOKUP(A70,Sheet1!B:F,4,0),"")</f>
        <v>バタフライ</v>
      </c>
      <c r="O70" s="22" t="str">
        <f t="shared" si="9"/>
        <v xml:space="preserve">  25m バタフライ</v>
      </c>
    </row>
    <row r="71" spans="1:15" s="22" customFormat="1" x14ac:dyDescent="0.15">
      <c r="A71" s="22">
        <f>IFERROR(テーブル_Swim015[[#This Row],[競技番号]],"")</f>
        <v>7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5"/>
        <v>717</v>
      </c>
      <c r="E71" s="22">
        <f>IFERROR(テーブル_Swim015[[#This Row],[選手番号]],"")</f>
        <v>0</v>
      </c>
      <c r="F71" s="22" t="str">
        <f>IFERROR(VLOOKUP(E71,Sheet3!A:H,3,0),"")</f>
        <v/>
      </c>
      <c r="G71" s="22" t="str">
        <f>IFERROR(VLOOKUP(E71,Sheet3!A:H,8,0),"")</f>
        <v/>
      </c>
      <c r="H71" s="22" t="str">
        <f>IFERROR(VLOOKUP(E71,Sheet2!A:B,2,0),"")</f>
        <v/>
      </c>
      <c r="I71" s="22" t="str">
        <f t="shared" si="6"/>
        <v>07</v>
      </c>
      <c r="J71" s="22">
        <f t="shared" si="7"/>
        <v>1</v>
      </c>
      <c r="K71" s="22">
        <f t="shared" si="8"/>
        <v>7</v>
      </c>
      <c r="M71" s="22" t="str">
        <f>IFERROR(VLOOKUP(A71,Sheet1!B:F,5,0),"")</f>
        <v xml:space="preserve">  25m</v>
      </c>
      <c r="N71" s="22" t="str">
        <f>IFERROR(VLOOKUP(A71,Sheet1!B:F,4,0),"")</f>
        <v>バタフライ</v>
      </c>
      <c r="O71" s="22" t="str">
        <f t="shared" si="9"/>
        <v xml:space="preserve">  25m バタフライ</v>
      </c>
    </row>
    <row r="72" spans="1:15" s="22" customFormat="1" x14ac:dyDescent="0.15">
      <c r="A72" s="22">
        <f>IFERROR(テーブル_Swim015[[#This Row],[競技番号]],"")</f>
        <v>8</v>
      </c>
      <c r="B72" s="22">
        <f>IFERROR(テーブル_Swim015[[#This Row],[組]],"")</f>
        <v>1</v>
      </c>
      <c r="C72" s="22">
        <f>IFERROR(テーブル_Swim015[[#This Row],[水路]],"")</f>
        <v>1</v>
      </c>
      <c r="D72" s="22" t="str">
        <f t="shared" si="5"/>
        <v>811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6"/>
        <v>08</v>
      </c>
      <c r="J72" s="22">
        <f t="shared" si="7"/>
        <v>1</v>
      </c>
      <c r="K72" s="22">
        <f t="shared" si="8"/>
        <v>1</v>
      </c>
      <c r="M72" s="22" t="str">
        <f>IFERROR(VLOOKUP(A72,Sheet1!B:F,5,0),"")</f>
        <v xml:space="preserve"> 400m</v>
      </c>
      <c r="N72" s="22" t="str">
        <f>IFERROR(VLOOKUP(A72,Sheet1!B:F,4,0),"")</f>
        <v>個人メドレー</v>
      </c>
      <c r="O72" s="22" t="str">
        <f t="shared" si="9"/>
        <v xml:space="preserve"> 400m 個人メドレー</v>
      </c>
    </row>
    <row r="73" spans="1:15" s="22" customFormat="1" x14ac:dyDescent="0.15">
      <c r="A73" s="22">
        <f>IFERROR(テーブル_Swim015[[#This Row],[競技番号]],"")</f>
        <v>8</v>
      </c>
      <c r="B73" s="22">
        <f>IFERROR(テーブル_Swim015[[#This Row],[組]],"")</f>
        <v>1</v>
      </c>
      <c r="C73" s="22">
        <f>IFERROR(テーブル_Swim015[[#This Row],[水路]],"")</f>
        <v>2</v>
      </c>
      <c r="D73" s="22" t="str">
        <f t="shared" si="5"/>
        <v>812</v>
      </c>
      <c r="E73" s="22">
        <f>IFERROR(テーブル_Swim015[[#This Row],[選手番号]],"")</f>
        <v>848</v>
      </c>
      <c r="F73" s="22" t="str">
        <f>IFERROR(VLOOKUP(E73,Sheet3!A:H,3,0),"")</f>
        <v xml:space="preserve">大石　晶夢                    </v>
      </c>
      <c r="G73" s="22" t="str">
        <f>IFERROR(VLOOKUP(E73,Sheet3!A:H,8,0),"")</f>
        <v xml:space="preserve">フィッタ松前    </v>
      </c>
      <c r="H73" s="22" t="str">
        <f>IFERROR(VLOOKUP(E73,Sheet2!A:B,2,0),"")</f>
        <v/>
      </c>
      <c r="I73" s="22" t="str">
        <f t="shared" si="6"/>
        <v>8488</v>
      </c>
      <c r="J73" s="22">
        <f t="shared" si="7"/>
        <v>1</v>
      </c>
      <c r="K73" s="22">
        <f t="shared" si="8"/>
        <v>2</v>
      </c>
      <c r="M73" s="22" t="str">
        <f>IFERROR(VLOOKUP(A73,Sheet1!B:F,5,0),"")</f>
        <v xml:space="preserve"> 400m</v>
      </c>
      <c r="N73" s="22" t="str">
        <f>IFERROR(VLOOKUP(A73,Sheet1!B:F,4,0),"")</f>
        <v>個人メドレー</v>
      </c>
      <c r="O73" s="22" t="str">
        <f t="shared" si="9"/>
        <v xml:space="preserve"> 400m 個人メドレー</v>
      </c>
    </row>
    <row r="74" spans="1:15" s="22" customFormat="1" x14ac:dyDescent="0.15">
      <c r="A74" s="22">
        <f>IFERROR(テーブル_Swim015[[#This Row],[競技番号]],"")</f>
        <v>8</v>
      </c>
      <c r="B74" s="22">
        <f>IFERROR(テーブル_Swim015[[#This Row],[組]],"")</f>
        <v>1</v>
      </c>
      <c r="C74" s="22">
        <f>IFERROR(テーブル_Swim015[[#This Row],[水路]],"")</f>
        <v>3</v>
      </c>
      <c r="D74" s="22" t="str">
        <f t="shared" si="5"/>
        <v>813</v>
      </c>
      <c r="E74" s="22">
        <f>IFERROR(テーブル_Swim015[[#This Row],[選手番号]],"")</f>
        <v>0</v>
      </c>
      <c r="F74" s="22" t="str">
        <f>IFERROR(VLOOKUP(E74,Sheet3!A:H,3,0),"")</f>
        <v/>
      </c>
      <c r="G74" s="22" t="str">
        <f>IFERROR(VLOOKUP(E74,Sheet3!A:H,8,0),"")</f>
        <v/>
      </c>
      <c r="H74" s="22" t="str">
        <f>IFERROR(VLOOKUP(E74,Sheet2!A:B,2,0),"")</f>
        <v/>
      </c>
      <c r="I74" s="22" t="str">
        <f t="shared" si="6"/>
        <v>08</v>
      </c>
      <c r="J74" s="22">
        <f t="shared" si="7"/>
        <v>1</v>
      </c>
      <c r="K74" s="22">
        <f t="shared" si="8"/>
        <v>3</v>
      </c>
      <c r="M74" s="22" t="str">
        <f>IFERROR(VLOOKUP(A74,Sheet1!B:F,5,0),"")</f>
        <v xml:space="preserve"> 400m</v>
      </c>
      <c r="N74" s="22" t="str">
        <f>IFERROR(VLOOKUP(A74,Sheet1!B:F,4,0),"")</f>
        <v>個人メドレー</v>
      </c>
      <c r="O74" s="22" t="str">
        <f t="shared" si="9"/>
        <v xml:space="preserve"> 400m 個人メドレー</v>
      </c>
    </row>
    <row r="75" spans="1:15" s="22" customFormat="1" x14ac:dyDescent="0.15">
      <c r="A75" s="22">
        <f>IFERROR(テーブル_Swim015[[#This Row],[競技番号]],"")</f>
        <v>8</v>
      </c>
      <c r="B75" s="22">
        <f>IFERROR(テーブル_Swim015[[#This Row],[組]],"")</f>
        <v>1</v>
      </c>
      <c r="C75" s="22">
        <f>IFERROR(テーブル_Swim015[[#This Row],[水路]],"")</f>
        <v>4</v>
      </c>
      <c r="D75" s="22" t="str">
        <f t="shared" si="5"/>
        <v>814</v>
      </c>
      <c r="E75" s="22">
        <f>IFERROR(テーブル_Swim015[[#This Row],[選手番号]],"")</f>
        <v>1427</v>
      </c>
      <c r="F75" s="22" t="str">
        <f>IFERROR(VLOOKUP(E75,Sheet3!A:H,3,0),"")</f>
        <v xml:space="preserve">窪田　　樹                    </v>
      </c>
      <c r="G75" s="22" t="str">
        <f>IFERROR(VLOOKUP(E75,Sheet3!A:H,8,0),"")</f>
        <v xml:space="preserve">南海DC          </v>
      </c>
      <c r="H75" s="22" t="str">
        <f>IFERROR(VLOOKUP(E75,Sheet2!A:B,2,0),"")</f>
        <v/>
      </c>
      <c r="I75" s="22" t="str">
        <f t="shared" si="6"/>
        <v>14278</v>
      </c>
      <c r="J75" s="22">
        <f t="shared" si="7"/>
        <v>1</v>
      </c>
      <c r="K75" s="22">
        <f t="shared" si="8"/>
        <v>4</v>
      </c>
      <c r="M75" s="22" t="str">
        <f>IFERROR(VLOOKUP(A75,Sheet1!B:F,5,0),"")</f>
        <v xml:space="preserve"> 400m</v>
      </c>
      <c r="N75" s="22" t="str">
        <f>IFERROR(VLOOKUP(A75,Sheet1!B:F,4,0),"")</f>
        <v>個人メドレー</v>
      </c>
      <c r="O75" s="22" t="str">
        <f t="shared" si="9"/>
        <v xml:space="preserve"> 400m 個人メドレー</v>
      </c>
    </row>
    <row r="76" spans="1:15" s="22" customFormat="1" x14ac:dyDescent="0.15">
      <c r="A76" s="22">
        <f>IFERROR(テーブル_Swim015[[#This Row],[競技番号]],"")</f>
        <v>8</v>
      </c>
      <c r="B76" s="22">
        <f>IFERROR(テーブル_Swim015[[#This Row],[組]],"")</f>
        <v>1</v>
      </c>
      <c r="C76" s="22">
        <f>IFERROR(テーブル_Swim015[[#This Row],[水路]],"")</f>
        <v>5</v>
      </c>
      <c r="D76" s="22" t="str">
        <f t="shared" si="5"/>
        <v>815</v>
      </c>
      <c r="E76" s="22">
        <f>IFERROR(テーブル_Swim015[[#This Row],[選手番号]],"")</f>
        <v>679</v>
      </c>
      <c r="F76" s="22" t="str">
        <f>IFERROR(VLOOKUP(E76,Sheet3!A:H,3,0),"")</f>
        <v xml:space="preserve">名智　　馨                    </v>
      </c>
      <c r="G76" s="22" t="str">
        <f>IFERROR(VLOOKUP(E76,Sheet3!A:H,8,0),"")</f>
        <v xml:space="preserve">ﾌｨｯﾀ重信        </v>
      </c>
      <c r="H76" s="22" t="str">
        <f>IFERROR(VLOOKUP(E76,Sheet2!A:B,2,0),"")</f>
        <v/>
      </c>
      <c r="I76" s="22" t="str">
        <f t="shared" si="6"/>
        <v>6798</v>
      </c>
      <c r="J76" s="22">
        <f t="shared" si="7"/>
        <v>1</v>
      </c>
      <c r="K76" s="22">
        <f t="shared" si="8"/>
        <v>5</v>
      </c>
      <c r="M76" s="22" t="str">
        <f>IFERROR(VLOOKUP(A76,Sheet1!B:F,5,0),"")</f>
        <v xml:space="preserve"> 400m</v>
      </c>
      <c r="N76" s="22" t="str">
        <f>IFERROR(VLOOKUP(A76,Sheet1!B:F,4,0),"")</f>
        <v>個人メドレー</v>
      </c>
      <c r="O76" s="22" t="str">
        <f t="shared" si="9"/>
        <v xml:space="preserve"> 400m 個人メドレー</v>
      </c>
    </row>
    <row r="77" spans="1:15" s="22" customFormat="1" x14ac:dyDescent="0.15">
      <c r="A77" s="22">
        <f>IFERROR(テーブル_Swim015[[#This Row],[競技番号]],"")</f>
        <v>8</v>
      </c>
      <c r="B77" s="22">
        <f>IFERROR(テーブル_Swim015[[#This Row],[組]],"")</f>
        <v>1</v>
      </c>
      <c r="C77" s="22">
        <f>IFERROR(テーブル_Swim015[[#This Row],[水路]],"")</f>
        <v>6</v>
      </c>
      <c r="D77" s="22" t="str">
        <f t="shared" si="5"/>
        <v>816</v>
      </c>
      <c r="E77" s="22">
        <f>IFERROR(テーブル_Swim015[[#This Row],[選手番号]],"")</f>
        <v>1436</v>
      </c>
      <c r="F77" s="22" t="str">
        <f>IFERROR(VLOOKUP(E77,Sheet3!A:H,3,0),"")</f>
        <v xml:space="preserve">立石　凌翔                    </v>
      </c>
      <c r="G77" s="22" t="str">
        <f>IFERROR(VLOOKUP(E77,Sheet3!A:H,8,0),"")</f>
        <v xml:space="preserve">南海DC          </v>
      </c>
      <c r="H77" s="22" t="str">
        <f>IFERROR(VLOOKUP(E77,Sheet2!A:B,2,0),"")</f>
        <v/>
      </c>
      <c r="I77" s="22" t="str">
        <f t="shared" si="6"/>
        <v>14368</v>
      </c>
      <c r="J77" s="22">
        <f t="shared" si="7"/>
        <v>1</v>
      </c>
      <c r="K77" s="22">
        <f t="shared" si="8"/>
        <v>6</v>
      </c>
      <c r="M77" s="22" t="str">
        <f>IFERROR(VLOOKUP(A77,Sheet1!B:F,5,0),"")</f>
        <v xml:space="preserve"> 400m</v>
      </c>
      <c r="N77" s="22" t="str">
        <f>IFERROR(VLOOKUP(A77,Sheet1!B:F,4,0),"")</f>
        <v>個人メドレー</v>
      </c>
      <c r="O77" s="22" t="str">
        <f t="shared" si="9"/>
        <v xml:space="preserve"> 400m 個人メドレー</v>
      </c>
    </row>
    <row r="78" spans="1:15" s="22" customFormat="1" x14ac:dyDescent="0.15">
      <c r="A78" s="22">
        <f>IFERROR(テーブル_Swim015[[#This Row],[競技番号]],"")</f>
        <v>8</v>
      </c>
      <c r="B78" s="22">
        <f>IFERROR(テーブル_Swim015[[#This Row],[組]],"")</f>
        <v>1</v>
      </c>
      <c r="C78" s="22">
        <f>IFERROR(テーブル_Swim015[[#This Row],[水路]],"")</f>
        <v>7</v>
      </c>
      <c r="D78" s="22" t="str">
        <f t="shared" si="5"/>
        <v>817</v>
      </c>
      <c r="E78" s="22">
        <f>IFERROR(テーブル_Swim015[[#This Row],[選手番号]],"")</f>
        <v>0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/>
      </c>
      <c r="I78" s="22" t="str">
        <f t="shared" si="6"/>
        <v>08</v>
      </c>
      <c r="J78" s="22">
        <f t="shared" si="7"/>
        <v>1</v>
      </c>
      <c r="K78" s="22">
        <f t="shared" si="8"/>
        <v>7</v>
      </c>
      <c r="M78" s="22" t="str">
        <f>IFERROR(VLOOKUP(A78,Sheet1!B:F,5,0),"")</f>
        <v xml:space="preserve"> 400m</v>
      </c>
      <c r="N78" s="22" t="str">
        <f>IFERROR(VLOOKUP(A78,Sheet1!B:F,4,0),"")</f>
        <v>個人メドレー</v>
      </c>
      <c r="O78" s="22" t="str">
        <f t="shared" si="9"/>
        <v xml:space="preserve"> 400m 個人メドレー</v>
      </c>
    </row>
    <row r="79" spans="1:15" s="22" customFormat="1" x14ac:dyDescent="0.15">
      <c r="A79" s="22">
        <f>IFERROR(テーブル_Swim015[[#This Row],[競技番号]],"")</f>
        <v>9</v>
      </c>
      <c r="B79" s="22">
        <f>IFERROR(テーブル_Swim015[[#This Row],[組]],"")</f>
        <v>1</v>
      </c>
      <c r="C79" s="22">
        <f>IFERROR(テーブル_Swim015[[#This Row],[水路]],"")</f>
        <v>1</v>
      </c>
      <c r="D79" s="22" t="str">
        <f t="shared" si="5"/>
        <v>911</v>
      </c>
      <c r="E79" s="22">
        <f>IFERROR(テーブル_Swim015[[#This Row],[選手番号]],"")</f>
        <v>0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/>
      </c>
      <c r="I79" s="22" t="str">
        <f t="shared" si="6"/>
        <v>09</v>
      </c>
      <c r="J79" s="22">
        <f t="shared" si="7"/>
        <v>1</v>
      </c>
      <c r="K79" s="22">
        <f t="shared" si="8"/>
        <v>1</v>
      </c>
      <c r="M79" s="22" t="str">
        <f>IFERROR(VLOOKUP(A79,Sheet1!B:F,5,0),"")</f>
        <v xml:space="preserve"> 100m</v>
      </c>
      <c r="N79" s="22" t="str">
        <f>IFERROR(VLOOKUP(A79,Sheet1!B:F,4,0),"")</f>
        <v>個人メドレー</v>
      </c>
      <c r="O79" s="22" t="str">
        <f t="shared" si="9"/>
        <v xml:space="preserve"> 100m 個人メドレー</v>
      </c>
    </row>
    <row r="80" spans="1:15" s="22" customFormat="1" x14ac:dyDescent="0.15">
      <c r="A80" s="22">
        <f>IFERROR(テーブル_Swim015[[#This Row],[競技番号]],"")</f>
        <v>9</v>
      </c>
      <c r="B80" s="22">
        <f>IFERROR(テーブル_Swim015[[#This Row],[組]],"")</f>
        <v>1</v>
      </c>
      <c r="C80" s="22">
        <f>IFERROR(テーブル_Swim015[[#This Row],[水路]],"")</f>
        <v>2</v>
      </c>
      <c r="D80" s="22" t="str">
        <f t="shared" si="5"/>
        <v>912</v>
      </c>
      <c r="E80" s="22">
        <f>IFERROR(テーブル_Swim015[[#This Row],[選手番号]],"")</f>
        <v>148</v>
      </c>
      <c r="F80" s="22" t="str">
        <f>IFERROR(VLOOKUP(E80,Sheet3!A:H,3,0),"")</f>
        <v xml:space="preserve">黒田眞桜子                    </v>
      </c>
      <c r="G80" s="22" t="str">
        <f>IFERROR(VLOOKUP(E80,Sheet3!A:H,8,0),"")</f>
        <v xml:space="preserve">石原SC          </v>
      </c>
      <c r="H80" s="22" t="str">
        <f>IFERROR(VLOOKUP(E80,Sheet2!A:B,2,0),"")</f>
        <v/>
      </c>
      <c r="I80" s="22" t="str">
        <f t="shared" si="6"/>
        <v>1489</v>
      </c>
      <c r="J80" s="22">
        <f t="shared" si="7"/>
        <v>1</v>
      </c>
      <c r="K80" s="22">
        <f t="shared" si="8"/>
        <v>2</v>
      </c>
      <c r="M80" s="22" t="str">
        <f>IFERROR(VLOOKUP(A80,Sheet1!B:F,5,0),"")</f>
        <v xml:space="preserve"> 100m</v>
      </c>
      <c r="N80" s="22" t="str">
        <f>IFERROR(VLOOKUP(A80,Sheet1!B:F,4,0),"")</f>
        <v>個人メドレー</v>
      </c>
      <c r="O80" s="22" t="str">
        <f t="shared" si="9"/>
        <v xml:space="preserve"> 100m 個人メドレー</v>
      </c>
    </row>
    <row r="81" spans="1:15" s="22" customFormat="1" x14ac:dyDescent="0.15">
      <c r="A81" s="22">
        <f>IFERROR(テーブル_Swim015[[#This Row],[競技番号]],"")</f>
        <v>9</v>
      </c>
      <c r="B81" s="22">
        <f>IFERROR(テーブル_Swim015[[#This Row],[組]],"")</f>
        <v>1</v>
      </c>
      <c r="C81" s="22">
        <f>IFERROR(テーブル_Swim015[[#This Row],[水路]],"")</f>
        <v>3</v>
      </c>
      <c r="D81" s="22" t="str">
        <f t="shared" si="5"/>
        <v>913</v>
      </c>
      <c r="E81" s="22">
        <f>IFERROR(テーブル_Swim015[[#This Row],[選手番号]],"")</f>
        <v>1329</v>
      </c>
      <c r="F81" s="22" t="str">
        <f>IFERROR(VLOOKUP(E81,Sheet3!A:H,3,0),"")</f>
        <v xml:space="preserve">橋本すみれ                    </v>
      </c>
      <c r="G81" s="22" t="str">
        <f>IFERROR(VLOOKUP(E81,Sheet3!A:H,8,0),"")</f>
        <v xml:space="preserve">南海DC          </v>
      </c>
      <c r="H81" s="22" t="str">
        <f>IFERROR(VLOOKUP(E81,Sheet2!A:B,2,0),"")</f>
        <v/>
      </c>
      <c r="I81" s="22" t="str">
        <f t="shared" si="6"/>
        <v>13299</v>
      </c>
      <c r="J81" s="22">
        <f t="shared" si="7"/>
        <v>1</v>
      </c>
      <c r="K81" s="22">
        <f t="shared" si="8"/>
        <v>3</v>
      </c>
      <c r="M81" s="22" t="str">
        <f>IFERROR(VLOOKUP(A81,Sheet1!B:F,5,0),"")</f>
        <v xml:space="preserve"> 100m</v>
      </c>
      <c r="N81" s="22" t="str">
        <f>IFERROR(VLOOKUP(A81,Sheet1!B:F,4,0),"")</f>
        <v>個人メドレー</v>
      </c>
      <c r="O81" s="22" t="str">
        <f t="shared" si="9"/>
        <v xml:space="preserve"> 100m 個人メドレー</v>
      </c>
    </row>
    <row r="82" spans="1:15" s="22" customFormat="1" x14ac:dyDescent="0.15">
      <c r="A82" s="22">
        <f>IFERROR(テーブル_Swim015[[#This Row],[競技番号]],"")</f>
        <v>9</v>
      </c>
      <c r="B82" s="22">
        <f>IFERROR(テーブル_Swim015[[#This Row],[組]],"")</f>
        <v>1</v>
      </c>
      <c r="C82" s="22">
        <f>IFERROR(テーブル_Swim015[[#This Row],[水路]],"")</f>
        <v>4</v>
      </c>
      <c r="D82" s="22" t="str">
        <f t="shared" si="5"/>
        <v>914</v>
      </c>
      <c r="E82" s="22">
        <f>IFERROR(テーブル_Swim015[[#This Row],[選手番号]],"")</f>
        <v>596</v>
      </c>
      <c r="F82" s="22" t="str">
        <f>IFERROR(VLOOKUP(E82,Sheet3!A:H,3,0),"")</f>
        <v xml:space="preserve">大石　千尋                    </v>
      </c>
      <c r="G82" s="22" t="str">
        <f>IFERROR(VLOOKUP(E82,Sheet3!A:H,8,0),"")</f>
        <v xml:space="preserve">ﾌｨｯﾀ重信        </v>
      </c>
      <c r="H82" s="22" t="str">
        <f>IFERROR(VLOOKUP(E82,Sheet2!A:B,2,0),"")</f>
        <v/>
      </c>
      <c r="I82" s="22" t="str">
        <f t="shared" si="6"/>
        <v>5969</v>
      </c>
      <c r="J82" s="22">
        <f t="shared" si="7"/>
        <v>1</v>
      </c>
      <c r="K82" s="22">
        <f t="shared" si="8"/>
        <v>4</v>
      </c>
      <c r="M82" s="22" t="str">
        <f>IFERROR(VLOOKUP(A82,Sheet1!B:F,5,0),"")</f>
        <v xml:space="preserve"> 100m</v>
      </c>
      <c r="N82" s="22" t="str">
        <f>IFERROR(VLOOKUP(A82,Sheet1!B:F,4,0),"")</f>
        <v>個人メドレー</v>
      </c>
      <c r="O82" s="22" t="str">
        <f t="shared" si="9"/>
        <v xml:space="preserve"> 100m 個人メドレー</v>
      </c>
    </row>
    <row r="83" spans="1:15" s="22" customFormat="1" x14ac:dyDescent="0.15">
      <c r="A83" s="22">
        <f>IFERROR(テーブル_Swim015[[#This Row],[競技番号]],"")</f>
        <v>9</v>
      </c>
      <c r="B83" s="22">
        <f>IFERROR(テーブル_Swim015[[#This Row],[組]],"")</f>
        <v>1</v>
      </c>
      <c r="C83" s="22">
        <f>IFERROR(テーブル_Swim015[[#This Row],[水路]],"")</f>
        <v>5</v>
      </c>
      <c r="D83" s="22" t="str">
        <f t="shared" si="5"/>
        <v>915</v>
      </c>
      <c r="E83" s="22">
        <f>IFERROR(テーブル_Swim015[[#This Row],[選手番号]],"")</f>
        <v>1340</v>
      </c>
      <c r="F83" s="22" t="str">
        <f>IFERROR(VLOOKUP(E83,Sheet3!A:H,3,0),"")</f>
        <v xml:space="preserve">野澤しおり                    </v>
      </c>
      <c r="G83" s="22" t="str">
        <f>IFERROR(VLOOKUP(E83,Sheet3!A:H,8,0),"")</f>
        <v xml:space="preserve">南海DC          </v>
      </c>
      <c r="H83" s="22" t="str">
        <f>IFERROR(VLOOKUP(E83,Sheet2!A:B,2,0),"")</f>
        <v/>
      </c>
      <c r="I83" s="22" t="str">
        <f t="shared" si="6"/>
        <v>13409</v>
      </c>
      <c r="J83" s="22">
        <f t="shared" si="7"/>
        <v>1</v>
      </c>
      <c r="K83" s="22">
        <f t="shared" si="8"/>
        <v>5</v>
      </c>
      <c r="M83" s="22" t="str">
        <f>IFERROR(VLOOKUP(A83,Sheet1!B:F,5,0),"")</f>
        <v xml:space="preserve"> 100m</v>
      </c>
      <c r="N83" s="22" t="str">
        <f>IFERROR(VLOOKUP(A83,Sheet1!B:F,4,0),"")</f>
        <v>個人メドレー</v>
      </c>
      <c r="O83" s="22" t="str">
        <f t="shared" si="9"/>
        <v xml:space="preserve"> 100m 個人メドレー</v>
      </c>
    </row>
    <row r="84" spans="1:15" s="22" customFormat="1" x14ac:dyDescent="0.15">
      <c r="A84" s="22">
        <f>IFERROR(テーブル_Swim015[[#This Row],[競技番号]],"")</f>
        <v>9</v>
      </c>
      <c r="B84" s="22">
        <f>IFERROR(テーブル_Swim015[[#This Row],[組]],"")</f>
        <v>1</v>
      </c>
      <c r="C84" s="22">
        <f>IFERROR(テーブル_Swim015[[#This Row],[水路]],"")</f>
        <v>6</v>
      </c>
      <c r="D84" s="22" t="str">
        <f t="shared" si="5"/>
        <v>916</v>
      </c>
      <c r="E84" s="22">
        <f>IFERROR(テーブル_Swim015[[#This Row],[選手番号]],"")</f>
        <v>154</v>
      </c>
      <c r="F84" s="22" t="str">
        <f>IFERROR(VLOOKUP(E84,Sheet3!A:H,3,0),"")</f>
        <v xml:space="preserve">井上　凛香                    </v>
      </c>
      <c r="G84" s="22" t="str">
        <f>IFERROR(VLOOKUP(E84,Sheet3!A:H,8,0),"")</f>
        <v xml:space="preserve">石原SC          </v>
      </c>
      <c r="H84" s="22" t="str">
        <f>IFERROR(VLOOKUP(E84,Sheet2!A:B,2,0),"")</f>
        <v/>
      </c>
      <c r="I84" s="22" t="str">
        <f t="shared" si="6"/>
        <v>1549</v>
      </c>
      <c r="J84" s="22">
        <f t="shared" si="7"/>
        <v>1</v>
      </c>
      <c r="K84" s="22">
        <f t="shared" si="8"/>
        <v>6</v>
      </c>
      <c r="M84" s="22" t="str">
        <f>IFERROR(VLOOKUP(A84,Sheet1!B:F,5,0),"")</f>
        <v xml:space="preserve"> 100m</v>
      </c>
      <c r="N84" s="22" t="str">
        <f>IFERROR(VLOOKUP(A84,Sheet1!B:F,4,0),"")</f>
        <v>個人メドレー</v>
      </c>
      <c r="O84" s="22" t="str">
        <f t="shared" si="9"/>
        <v xml:space="preserve"> 100m 個人メドレー</v>
      </c>
    </row>
    <row r="85" spans="1:15" s="22" customFormat="1" x14ac:dyDescent="0.15">
      <c r="A85" s="22">
        <f>IFERROR(テーブル_Swim015[[#This Row],[競技番号]],"")</f>
        <v>9</v>
      </c>
      <c r="B85" s="22">
        <f>IFERROR(テーブル_Swim015[[#This Row],[組]],"")</f>
        <v>1</v>
      </c>
      <c r="C85" s="22">
        <f>IFERROR(テーブル_Swim015[[#This Row],[水路]],"")</f>
        <v>7</v>
      </c>
      <c r="D85" s="22" t="str">
        <f t="shared" si="5"/>
        <v>917</v>
      </c>
      <c r="E85" s="22">
        <f>IFERROR(テーブル_Swim015[[#This Row],[選手番号]],"")</f>
        <v>0</v>
      </c>
      <c r="F85" s="22" t="str">
        <f>IFERROR(VLOOKUP(E85,Sheet3!A:H,3,0),"")</f>
        <v/>
      </c>
      <c r="G85" s="22" t="str">
        <f>IFERROR(VLOOKUP(E85,Sheet3!A:H,8,0),"")</f>
        <v/>
      </c>
      <c r="H85" s="22" t="str">
        <f>IFERROR(VLOOKUP(E85,Sheet2!A:B,2,0),"")</f>
        <v/>
      </c>
      <c r="I85" s="22" t="str">
        <f t="shared" si="6"/>
        <v>09</v>
      </c>
      <c r="J85" s="22">
        <f t="shared" si="7"/>
        <v>1</v>
      </c>
      <c r="K85" s="22">
        <f t="shared" si="8"/>
        <v>7</v>
      </c>
      <c r="M85" s="22" t="str">
        <f>IFERROR(VLOOKUP(A85,Sheet1!B:F,5,0),"")</f>
        <v xml:space="preserve"> 100m</v>
      </c>
      <c r="N85" s="22" t="str">
        <f>IFERROR(VLOOKUP(A85,Sheet1!B:F,4,0),"")</f>
        <v>個人メドレー</v>
      </c>
      <c r="O85" s="22" t="str">
        <f t="shared" si="9"/>
        <v xml:space="preserve"> 100m 個人メドレー</v>
      </c>
    </row>
    <row r="86" spans="1:15" s="22" customFormat="1" x14ac:dyDescent="0.15">
      <c r="A86" s="22">
        <f>IFERROR(テーブル_Swim015[[#This Row],[競技番号]],"")</f>
        <v>10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5"/>
        <v>1011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6"/>
        <v>010</v>
      </c>
      <c r="J86" s="22">
        <f t="shared" si="7"/>
        <v>1</v>
      </c>
      <c r="K86" s="22">
        <f t="shared" si="8"/>
        <v>1</v>
      </c>
      <c r="M86" s="22" t="str">
        <f>IFERROR(VLOOKUP(A86,Sheet1!B:F,5,0),"")</f>
        <v xml:space="preserve"> 100m</v>
      </c>
      <c r="N86" s="22" t="str">
        <f>IFERROR(VLOOKUP(A86,Sheet1!B:F,4,0),"")</f>
        <v>個人メドレー</v>
      </c>
      <c r="O86" s="22" t="str">
        <f t="shared" si="9"/>
        <v xml:space="preserve"> 100m 個人メドレー</v>
      </c>
    </row>
    <row r="87" spans="1:15" s="22" customFormat="1" x14ac:dyDescent="0.15">
      <c r="A87" s="22">
        <f>IFERROR(テーブル_Swim015[[#This Row],[競技番号]],"")</f>
        <v>10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5"/>
        <v>1012</v>
      </c>
      <c r="E87" s="22">
        <f>IFERROR(テーブル_Swim015[[#This Row],[選手番号]],"")</f>
        <v>0</v>
      </c>
      <c r="F87" s="22" t="str">
        <f>IFERROR(VLOOKUP(E87,Sheet3!A:H,3,0),"")</f>
        <v/>
      </c>
      <c r="G87" s="22" t="str">
        <f>IFERROR(VLOOKUP(E87,Sheet3!A:H,8,0),"")</f>
        <v/>
      </c>
      <c r="H87" s="22" t="str">
        <f>IFERROR(VLOOKUP(E87,Sheet2!A:B,2,0),"")</f>
        <v/>
      </c>
      <c r="I87" s="22" t="str">
        <f t="shared" si="6"/>
        <v>010</v>
      </c>
      <c r="J87" s="22">
        <f t="shared" si="7"/>
        <v>1</v>
      </c>
      <c r="K87" s="22">
        <f t="shared" si="8"/>
        <v>2</v>
      </c>
      <c r="M87" s="22" t="str">
        <f>IFERROR(VLOOKUP(A87,Sheet1!B:F,5,0),"")</f>
        <v xml:space="preserve"> 100m</v>
      </c>
      <c r="N87" s="22" t="str">
        <f>IFERROR(VLOOKUP(A87,Sheet1!B:F,4,0),"")</f>
        <v>個人メドレー</v>
      </c>
      <c r="O87" s="22" t="str">
        <f t="shared" si="9"/>
        <v xml:space="preserve"> 100m 個人メドレー</v>
      </c>
    </row>
    <row r="88" spans="1:15" s="22" customFormat="1" x14ac:dyDescent="0.15">
      <c r="A88" s="22">
        <f>IFERROR(テーブル_Swim015[[#This Row],[競技番号]],"")</f>
        <v>10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5"/>
        <v>1013</v>
      </c>
      <c r="E88" s="22">
        <f>IFERROR(テーブル_Swim015[[#This Row],[選手番号]],"")</f>
        <v>1249</v>
      </c>
      <c r="F88" s="22" t="str">
        <f>IFERROR(VLOOKUP(E88,Sheet3!A:H,3,0),"")</f>
        <v xml:space="preserve">阿部　垂都                    </v>
      </c>
      <c r="G88" s="22" t="str">
        <f>IFERROR(VLOOKUP(E88,Sheet3!A:H,8,0),"")</f>
        <v xml:space="preserve">南海DC          </v>
      </c>
      <c r="H88" s="22" t="str">
        <f>IFERROR(VLOOKUP(E88,Sheet2!A:B,2,0),"")</f>
        <v/>
      </c>
      <c r="I88" s="22" t="str">
        <f t="shared" si="6"/>
        <v>124910</v>
      </c>
      <c r="J88" s="22">
        <f t="shared" si="7"/>
        <v>1</v>
      </c>
      <c r="K88" s="22">
        <f t="shared" si="8"/>
        <v>3</v>
      </c>
      <c r="M88" s="22" t="str">
        <f>IFERROR(VLOOKUP(A88,Sheet1!B:F,5,0),"")</f>
        <v xml:space="preserve"> 100m</v>
      </c>
      <c r="N88" s="22" t="str">
        <f>IFERROR(VLOOKUP(A88,Sheet1!B:F,4,0),"")</f>
        <v>個人メドレー</v>
      </c>
      <c r="O88" s="22" t="str">
        <f t="shared" si="9"/>
        <v xml:space="preserve"> 100m 個人メドレー</v>
      </c>
    </row>
    <row r="89" spans="1:15" s="22" customFormat="1" x14ac:dyDescent="0.15">
      <c r="A89" s="22">
        <f>IFERROR(テーブル_Swim015[[#This Row],[競技番号]],"")</f>
        <v>10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5"/>
        <v>1014</v>
      </c>
      <c r="E89" s="22">
        <f>IFERROR(テーブル_Swim015[[#This Row],[選手番号]],"")</f>
        <v>113</v>
      </c>
      <c r="F89" s="22" t="str">
        <f>IFERROR(VLOOKUP(E89,Sheet3!A:H,3,0),"")</f>
        <v xml:space="preserve">目見田彪真                    </v>
      </c>
      <c r="G89" s="22" t="str">
        <f>IFERROR(VLOOKUP(E89,Sheet3!A:H,8,0),"")</f>
        <v xml:space="preserve">石原SC          </v>
      </c>
      <c r="H89" s="22" t="str">
        <f>IFERROR(VLOOKUP(E89,Sheet2!A:B,2,0),"")</f>
        <v/>
      </c>
      <c r="I89" s="22" t="str">
        <f t="shared" si="6"/>
        <v>11310</v>
      </c>
      <c r="J89" s="22">
        <f t="shared" si="7"/>
        <v>1</v>
      </c>
      <c r="K89" s="22">
        <f t="shared" si="8"/>
        <v>4</v>
      </c>
      <c r="M89" s="22" t="str">
        <f>IFERROR(VLOOKUP(A89,Sheet1!B:F,5,0),"")</f>
        <v xml:space="preserve"> 100m</v>
      </c>
      <c r="N89" s="22" t="str">
        <f>IFERROR(VLOOKUP(A89,Sheet1!B:F,4,0),"")</f>
        <v>個人メドレー</v>
      </c>
      <c r="O89" s="22" t="str">
        <f t="shared" si="9"/>
        <v xml:space="preserve"> 100m 個人メドレー</v>
      </c>
    </row>
    <row r="90" spans="1:15" s="22" customFormat="1" x14ac:dyDescent="0.15">
      <c r="A90" s="22">
        <f>IFERROR(テーブル_Swim015[[#This Row],[競技番号]],"")</f>
        <v>10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5"/>
        <v>1015</v>
      </c>
      <c r="E90" s="22">
        <f>IFERROR(テーブル_Swim015[[#This Row],[選手番号]],"")</f>
        <v>1245</v>
      </c>
      <c r="F90" s="22" t="str">
        <f>IFERROR(VLOOKUP(E90,Sheet3!A:H,3,0),"")</f>
        <v xml:space="preserve">三谷　航平                    </v>
      </c>
      <c r="G90" s="22" t="str">
        <f>IFERROR(VLOOKUP(E90,Sheet3!A:H,8,0),"")</f>
        <v xml:space="preserve">南海DC          </v>
      </c>
      <c r="H90" s="22" t="str">
        <f>IFERROR(VLOOKUP(E90,Sheet2!A:B,2,0),"")</f>
        <v/>
      </c>
      <c r="I90" s="22" t="str">
        <f t="shared" si="6"/>
        <v>124510</v>
      </c>
      <c r="J90" s="22">
        <f t="shared" si="7"/>
        <v>1</v>
      </c>
      <c r="K90" s="22">
        <f t="shared" si="8"/>
        <v>5</v>
      </c>
      <c r="M90" s="22" t="str">
        <f>IFERROR(VLOOKUP(A90,Sheet1!B:F,5,0),"")</f>
        <v xml:space="preserve"> 100m</v>
      </c>
      <c r="N90" s="22" t="str">
        <f>IFERROR(VLOOKUP(A90,Sheet1!B:F,4,0),"")</f>
        <v>個人メドレー</v>
      </c>
      <c r="O90" s="22" t="str">
        <f t="shared" si="9"/>
        <v xml:space="preserve"> 100m 個人メドレー</v>
      </c>
    </row>
    <row r="91" spans="1:15" s="22" customFormat="1" x14ac:dyDescent="0.15">
      <c r="A91" s="22">
        <f>IFERROR(テーブル_Swim015[[#This Row],[競技番号]],"")</f>
        <v>10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5"/>
        <v>1016</v>
      </c>
      <c r="E91" s="22">
        <f>IFERROR(テーブル_Swim015[[#This Row],[選手番号]],"")</f>
        <v>1255</v>
      </c>
      <c r="F91" s="22" t="str">
        <f>IFERROR(VLOOKUP(E91,Sheet3!A:H,3,0),"")</f>
        <v xml:space="preserve">河内　康伸                    </v>
      </c>
      <c r="G91" s="22" t="str">
        <f>IFERROR(VLOOKUP(E91,Sheet3!A:H,8,0),"")</f>
        <v xml:space="preserve">南海DC          </v>
      </c>
      <c r="H91" s="22" t="str">
        <f>IFERROR(VLOOKUP(E91,Sheet2!A:B,2,0),"")</f>
        <v/>
      </c>
      <c r="I91" s="22" t="str">
        <f t="shared" si="6"/>
        <v>125510</v>
      </c>
      <c r="J91" s="22">
        <f t="shared" si="7"/>
        <v>1</v>
      </c>
      <c r="K91" s="22">
        <f t="shared" si="8"/>
        <v>6</v>
      </c>
      <c r="M91" s="22" t="str">
        <f>IFERROR(VLOOKUP(A91,Sheet1!B:F,5,0),"")</f>
        <v xml:space="preserve"> 100m</v>
      </c>
      <c r="N91" s="22" t="str">
        <f>IFERROR(VLOOKUP(A91,Sheet1!B:F,4,0),"")</f>
        <v>個人メドレー</v>
      </c>
      <c r="O91" s="22" t="str">
        <f t="shared" si="9"/>
        <v xml:space="preserve"> 100m 個人メドレー</v>
      </c>
    </row>
    <row r="92" spans="1:15" s="22" customFormat="1" x14ac:dyDescent="0.15">
      <c r="A92" s="22">
        <f>IFERROR(テーブル_Swim015[[#This Row],[競技番号]],"")</f>
        <v>10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5"/>
        <v>1017</v>
      </c>
      <c r="E92" s="22">
        <f>IFERROR(テーブル_Swim015[[#This Row],[選手番号]],"")</f>
        <v>0</v>
      </c>
      <c r="F92" s="22" t="str">
        <f>IFERROR(VLOOKUP(E92,Sheet3!A:H,3,0),"")</f>
        <v/>
      </c>
      <c r="G92" s="22" t="str">
        <f>IFERROR(VLOOKUP(E92,Sheet3!A:H,8,0),"")</f>
        <v/>
      </c>
      <c r="H92" s="22" t="str">
        <f>IFERROR(VLOOKUP(E92,Sheet2!A:B,2,0),"")</f>
        <v/>
      </c>
      <c r="I92" s="22" t="str">
        <f t="shared" si="6"/>
        <v>010</v>
      </c>
      <c r="J92" s="22">
        <f t="shared" si="7"/>
        <v>1</v>
      </c>
      <c r="K92" s="22">
        <f t="shared" si="8"/>
        <v>7</v>
      </c>
      <c r="M92" s="22" t="str">
        <f>IFERROR(VLOOKUP(A92,Sheet1!B:F,5,0),"")</f>
        <v xml:space="preserve"> 100m</v>
      </c>
      <c r="N92" s="22" t="str">
        <f>IFERROR(VLOOKUP(A92,Sheet1!B:F,4,0),"")</f>
        <v>個人メドレー</v>
      </c>
      <c r="O92" s="22" t="str">
        <f t="shared" si="9"/>
        <v xml:space="preserve"> 100m 個人メドレー</v>
      </c>
    </row>
    <row r="93" spans="1:15" s="22" customFormat="1" x14ac:dyDescent="0.15">
      <c r="A93" s="22">
        <f>IFERROR(テーブル_Swim015[[#This Row],[競技番号]],"")</f>
        <v>10</v>
      </c>
      <c r="B93" s="22">
        <f>IFERROR(テーブル_Swim015[[#This Row],[組]],"")</f>
        <v>2</v>
      </c>
      <c r="C93" s="22">
        <f>IFERROR(テーブル_Swim015[[#This Row],[水路]],"")</f>
        <v>1</v>
      </c>
      <c r="D93" s="22" t="str">
        <f t="shared" si="5"/>
        <v>1021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6"/>
        <v>010</v>
      </c>
      <c r="J93" s="22">
        <f t="shared" si="7"/>
        <v>2</v>
      </c>
      <c r="K93" s="22">
        <f t="shared" si="8"/>
        <v>1</v>
      </c>
      <c r="M93" s="22" t="str">
        <f>IFERROR(VLOOKUP(A93,Sheet1!B:F,5,0),"")</f>
        <v xml:space="preserve"> 100m</v>
      </c>
      <c r="N93" s="22" t="str">
        <f>IFERROR(VLOOKUP(A93,Sheet1!B:F,4,0),"")</f>
        <v>個人メドレー</v>
      </c>
      <c r="O93" s="22" t="str">
        <f t="shared" si="9"/>
        <v xml:space="preserve"> 100m 個人メドレー</v>
      </c>
    </row>
    <row r="94" spans="1:15" s="22" customFormat="1" x14ac:dyDescent="0.15">
      <c r="A94" s="22">
        <f>IFERROR(テーブル_Swim015[[#This Row],[競技番号]],"")</f>
        <v>10</v>
      </c>
      <c r="B94" s="22">
        <f>IFERROR(テーブル_Swim015[[#This Row],[組]],"")</f>
        <v>2</v>
      </c>
      <c r="C94" s="22">
        <f>IFERROR(テーブル_Swim015[[#This Row],[水路]],"")</f>
        <v>2</v>
      </c>
      <c r="D94" s="22" t="str">
        <f t="shared" si="5"/>
        <v>1022</v>
      </c>
      <c r="E94" s="22">
        <f>IFERROR(テーブル_Swim015[[#This Row],[選手番号]],"")</f>
        <v>0</v>
      </c>
      <c r="F94" s="22" t="str">
        <f>IFERROR(VLOOKUP(E94,Sheet3!A:H,3,0),"")</f>
        <v/>
      </c>
      <c r="G94" s="22" t="str">
        <f>IFERROR(VLOOKUP(E94,Sheet3!A:H,8,0),"")</f>
        <v/>
      </c>
      <c r="H94" s="22" t="str">
        <f>IFERROR(VLOOKUP(E94,Sheet2!A:B,2,0),"")</f>
        <v/>
      </c>
      <c r="I94" s="22" t="str">
        <f t="shared" si="6"/>
        <v>010</v>
      </c>
      <c r="J94" s="22">
        <f t="shared" si="7"/>
        <v>2</v>
      </c>
      <c r="K94" s="22">
        <f t="shared" si="8"/>
        <v>2</v>
      </c>
      <c r="M94" s="22" t="str">
        <f>IFERROR(VLOOKUP(A94,Sheet1!B:F,5,0),"")</f>
        <v xml:space="preserve"> 100m</v>
      </c>
      <c r="N94" s="22" t="str">
        <f>IFERROR(VLOOKUP(A94,Sheet1!B:F,4,0),"")</f>
        <v>個人メドレー</v>
      </c>
      <c r="O94" s="22" t="str">
        <f t="shared" si="9"/>
        <v xml:space="preserve"> 100m 個人メドレー</v>
      </c>
    </row>
    <row r="95" spans="1:15" s="22" customFormat="1" x14ac:dyDescent="0.15">
      <c r="A95" s="22">
        <f>IFERROR(テーブル_Swim015[[#This Row],[競技番号]],"")</f>
        <v>10</v>
      </c>
      <c r="B95" s="22">
        <f>IFERROR(テーブル_Swim015[[#This Row],[組]],"")</f>
        <v>2</v>
      </c>
      <c r="C95" s="22">
        <f>IFERROR(テーブル_Swim015[[#This Row],[水路]],"")</f>
        <v>3</v>
      </c>
      <c r="D95" s="22" t="str">
        <f t="shared" si="5"/>
        <v>1023</v>
      </c>
      <c r="E95" s="22">
        <f>IFERROR(テーブル_Swim015[[#This Row],[選手番号]],"")</f>
        <v>1268</v>
      </c>
      <c r="F95" s="22" t="str">
        <f>IFERROR(VLOOKUP(E95,Sheet3!A:H,3,0),"")</f>
        <v xml:space="preserve">玉井　悠慎                    </v>
      </c>
      <c r="G95" s="22" t="str">
        <f>IFERROR(VLOOKUP(E95,Sheet3!A:H,8,0),"")</f>
        <v xml:space="preserve">南海DC          </v>
      </c>
      <c r="H95" s="22" t="str">
        <f>IFERROR(VLOOKUP(E95,Sheet2!A:B,2,0),"")</f>
        <v/>
      </c>
      <c r="I95" s="22" t="str">
        <f t="shared" si="6"/>
        <v>126810</v>
      </c>
      <c r="J95" s="22">
        <f t="shared" si="7"/>
        <v>2</v>
      </c>
      <c r="K95" s="22">
        <f t="shared" si="8"/>
        <v>3</v>
      </c>
      <c r="M95" s="22" t="str">
        <f>IFERROR(VLOOKUP(A95,Sheet1!B:F,5,0),"")</f>
        <v xml:space="preserve"> 100m</v>
      </c>
      <c r="N95" s="22" t="str">
        <f>IFERROR(VLOOKUP(A95,Sheet1!B:F,4,0),"")</f>
        <v>個人メドレー</v>
      </c>
      <c r="O95" s="22" t="str">
        <f t="shared" si="9"/>
        <v xml:space="preserve"> 100m 個人メドレー</v>
      </c>
    </row>
    <row r="96" spans="1:15" s="22" customFormat="1" x14ac:dyDescent="0.15">
      <c r="A96" s="22">
        <f>IFERROR(テーブル_Swim015[[#This Row],[競技番号]],"")</f>
        <v>10</v>
      </c>
      <c r="B96" s="22">
        <f>IFERROR(テーブル_Swim015[[#This Row],[組]],"")</f>
        <v>2</v>
      </c>
      <c r="C96" s="22">
        <f>IFERROR(テーブル_Swim015[[#This Row],[水路]],"")</f>
        <v>4</v>
      </c>
      <c r="D96" s="22" t="str">
        <f t="shared" si="5"/>
        <v>1024</v>
      </c>
      <c r="E96" s="22">
        <f>IFERROR(テーブル_Swim015[[#This Row],[選手番号]],"")</f>
        <v>1264</v>
      </c>
      <c r="F96" s="22" t="str">
        <f>IFERROR(VLOOKUP(E96,Sheet3!A:H,3,0),"")</f>
        <v xml:space="preserve">沢田虎志朗                    </v>
      </c>
      <c r="G96" s="22" t="str">
        <f>IFERROR(VLOOKUP(E96,Sheet3!A:H,8,0),"")</f>
        <v xml:space="preserve">南海DC          </v>
      </c>
      <c r="H96" s="22" t="str">
        <f>IFERROR(VLOOKUP(E96,Sheet2!A:B,2,0),"")</f>
        <v/>
      </c>
      <c r="I96" s="22" t="str">
        <f t="shared" si="6"/>
        <v>126410</v>
      </c>
      <c r="J96" s="22">
        <f t="shared" si="7"/>
        <v>2</v>
      </c>
      <c r="K96" s="22">
        <f t="shared" si="8"/>
        <v>4</v>
      </c>
      <c r="M96" s="22" t="str">
        <f>IFERROR(VLOOKUP(A96,Sheet1!B:F,5,0),"")</f>
        <v xml:space="preserve"> 100m</v>
      </c>
      <c r="N96" s="22" t="str">
        <f>IFERROR(VLOOKUP(A96,Sheet1!B:F,4,0),"")</f>
        <v>個人メドレー</v>
      </c>
      <c r="O96" s="22" t="str">
        <f t="shared" si="9"/>
        <v xml:space="preserve"> 100m 個人メドレー</v>
      </c>
    </row>
    <row r="97" spans="1:15" s="22" customFormat="1" x14ac:dyDescent="0.15">
      <c r="A97" s="22">
        <f>IFERROR(テーブル_Swim015[[#This Row],[競技番号]],"")</f>
        <v>10</v>
      </c>
      <c r="B97" s="22">
        <f>IFERROR(テーブル_Swim015[[#This Row],[組]],"")</f>
        <v>2</v>
      </c>
      <c r="C97" s="22">
        <f>IFERROR(テーブル_Swim015[[#This Row],[水路]],"")</f>
        <v>5</v>
      </c>
      <c r="D97" s="22" t="str">
        <f t="shared" si="5"/>
        <v>1025</v>
      </c>
      <c r="E97" s="22">
        <f>IFERROR(テーブル_Swim015[[#This Row],[選手番号]],"")</f>
        <v>638</v>
      </c>
      <c r="F97" s="22" t="str">
        <f>IFERROR(VLOOKUP(E97,Sheet3!A:H,3,0),"")</f>
        <v xml:space="preserve">長野　篤生                    </v>
      </c>
      <c r="G97" s="22" t="str">
        <f>IFERROR(VLOOKUP(E97,Sheet3!A:H,8,0),"")</f>
        <v xml:space="preserve">ﾌｨｯﾀ重信        </v>
      </c>
      <c r="H97" s="22" t="str">
        <f>IFERROR(VLOOKUP(E97,Sheet2!A:B,2,0),"")</f>
        <v/>
      </c>
      <c r="I97" s="22" t="str">
        <f t="shared" si="6"/>
        <v>63810</v>
      </c>
      <c r="J97" s="22">
        <f t="shared" si="7"/>
        <v>2</v>
      </c>
      <c r="K97" s="22">
        <f t="shared" si="8"/>
        <v>5</v>
      </c>
      <c r="M97" s="22" t="str">
        <f>IFERROR(VLOOKUP(A97,Sheet1!B:F,5,0),"")</f>
        <v xml:space="preserve"> 100m</v>
      </c>
      <c r="N97" s="22" t="str">
        <f>IFERROR(VLOOKUP(A97,Sheet1!B:F,4,0),"")</f>
        <v>個人メドレー</v>
      </c>
      <c r="O97" s="22" t="str">
        <f t="shared" si="9"/>
        <v xml:space="preserve"> 100m 個人メドレー</v>
      </c>
    </row>
    <row r="98" spans="1:15" s="22" customFormat="1" x14ac:dyDescent="0.15">
      <c r="A98" s="22">
        <f>IFERROR(テーブル_Swim015[[#This Row],[競技番号]],"")</f>
        <v>10</v>
      </c>
      <c r="B98" s="22">
        <f>IFERROR(テーブル_Swim015[[#This Row],[組]],"")</f>
        <v>2</v>
      </c>
      <c r="C98" s="22">
        <f>IFERROR(テーブル_Swim015[[#This Row],[水路]],"")</f>
        <v>6</v>
      </c>
      <c r="D98" s="22" t="str">
        <f t="shared" si="5"/>
        <v>1026</v>
      </c>
      <c r="E98" s="22">
        <f>IFERROR(テーブル_Swim015[[#This Row],[選手番号]],"")</f>
        <v>646</v>
      </c>
      <c r="F98" s="22" t="str">
        <f>IFERROR(VLOOKUP(E98,Sheet3!A:H,3,0),"")</f>
        <v xml:space="preserve">宇都宮雅陽                    </v>
      </c>
      <c r="G98" s="22" t="str">
        <f>IFERROR(VLOOKUP(E98,Sheet3!A:H,8,0),"")</f>
        <v xml:space="preserve">ﾌｨｯﾀ重信        </v>
      </c>
      <c r="H98" s="22" t="str">
        <f>IFERROR(VLOOKUP(E98,Sheet2!A:B,2,0),"")</f>
        <v/>
      </c>
      <c r="I98" s="22" t="str">
        <f t="shared" si="6"/>
        <v>64610</v>
      </c>
      <c r="J98" s="22">
        <f t="shared" si="7"/>
        <v>2</v>
      </c>
      <c r="K98" s="22">
        <f t="shared" si="8"/>
        <v>6</v>
      </c>
      <c r="M98" s="22" t="str">
        <f>IFERROR(VLOOKUP(A98,Sheet1!B:F,5,0),"")</f>
        <v xml:space="preserve"> 100m</v>
      </c>
      <c r="N98" s="22" t="str">
        <f>IFERROR(VLOOKUP(A98,Sheet1!B:F,4,0),"")</f>
        <v>個人メドレー</v>
      </c>
      <c r="O98" s="22" t="str">
        <f t="shared" si="9"/>
        <v xml:space="preserve"> 100m 個人メドレー</v>
      </c>
    </row>
    <row r="99" spans="1:15" s="22" customFormat="1" x14ac:dyDescent="0.15">
      <c r="A99" s="22">
        <f>IFERROR(テーブル_Swim015[[#This Row],[競技番号]],"")</f>
        <v>10</v>
      </c>
      <c r="B99" s="22">
        <f>IFERROR(テーブル_Swim015[[#This Row],[組]],"")</f>
        <v>2</v>
      </c>
      <c r="C99" s="22">
        <f>IFERROR(テーブル_Swim015[[#This Row],[水路]],"")</f>
        <v>7</v>
      </c>
      <c r="D99" s="22" t="str">
        <f t="shared" si="5"/>
        <v>1027</v>
      </c>
      <c r="E99" s="22">
        <f>IFERROR(テーブル_Swim015[[#This Row],[選手番号]],"")</f>
        <v>0</v>
      </c>
      <c r="F99" s="22" t="str">
        <f>IFERROR(VLOOKUP(E99,Sheet3!A:H,3,0),"")</f>
        <v/>
      </c>
      <c r="G99" s="22" t="str">
        <f>IFERROR(VLOOKUP(E99,Sheet3!A:H,8,0),"")</f>
        <v/>
      </c>
      <c r="H99" s="22" t="str">
        <f>IFERROR(VLOOKUP(E99,Sheet2!A:B,2,0),"")</f>
        <v/>
      </c>
      <c r="I99" s="22" t="str">
        <f t="shared" si="6"/>
        <v>010</v>
      </c>
      <c r="J99" s="22">
        <f t="shared" si="7"/>
        <v>2</v>
      </c>
      <c r="K99" s="22">
        <f t="shared" si="8"/>
        <v>7</v>
      </c>
      <c r="M99" s="22" t="str">
        <f>IFERROR(VLOOKUP(A99,Sheet1!B:F,5,0),"")</f>
        <v xml:space="preserve"> 100m</v>
      </c>
      <c r="N99" s="22" t="str">
        <f>IFERROR(VLOOKUP(A99,Sheet1!B:F,4,0),"")</f>
        <v>個人メドレー</v>
      </c>
      <c r="O99" s="22" t="str">
        <f t="shared" si="9"/>
        <v xml:space="preserve"> 100m 個人メドレー</v>
      </c>
    </row>
    <row r="100" spans="1:15" s="22" customFormat="1" x14ac:dyDescent="0.15">
      <c r="A100" s="22">
        <f>IFERROR(テーブル_Swim015[[#This Row],[競技番号]],"")</f>
        <v>11</v>
      </c>
      <c r="B100" s="22">
        <f>IFERROR(テーブル_Swim015[[#This Row],[組]],"")</f>
        <v>1</v>
      </c>
      <c r="C100" s="22">
        <f>IFERROR(テーブル_Swim015[[#This Row],[水路]],"")</f>
        <v>1</v>
      </c>
      <c r="D100" s="22" t="str">
        <f t="shared" si="5"/>
        <v>1111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6"/>
        <v>011</v>
      </c>
      <c r="J100" s="22">
        <f t="shared" si="7"/>
        <v>1</v>
      </c>
      <c r="K100" s="22">
        <f t="shared" si="8"/>
        <v>1</v>
      </c>
      <c r="M100" s="22" t="str">
        <f>IFERROR(VLOOKUP(A100,Sheet1!B:F,5,0),"")</f>
        <v xml:space="preserve"> 200m</v>
      </c>
      <c r="N100" s="22" t="str">
        <f>IFERROR(VLOOKUP(A100,Sheet1!B:F,4,0),"")</f>
        <v>自由形</v>
      </c>
      <c r="O100" s="22" t="str">
        <f t="shared" si="9"/>
        <v xml:space="preserve"> 200m 自由形</v>
      </c>
    </row>
    <row r="101" spans="1:15" s="22" customFormat="1" x14ac:dyDescent="0.15">
      <c r="A101" s="22">
        <f>IFERROR(テーブル_Swim015[[#This Row],[競技番号]],"")</f>
        <v>11</v>
      </c>
      <c r="B101" s="22">
        <f>IFERROR(テーブル_Swim015[[#This Row],[組]],"")</f>
        <v>1</v>
      </c>
      <c r="C101" s="22">
        <f>IFERROR(テーブル_Swim015[[#This Row],[水路]],"")</f>
        <v>2</v>
      </c>
      <c r="D101" s="22" t="str">
        <f t="shared" si="5"/>
        <v>1112</v>
      </c>
      <c r="E101" s="22">
        <f>IFERROR(テーブル_Swim015[[#This Row],[選手番号]],"")</f>
        <v>570</v>
      </c>
      <c r="F101" s="22" t="str">
        <f>IFERROR(VLOOKUP(E101,Sheet3!A:H,3,0),"")</f>
        <v xml:space="preserve">川添　美結                    </v>
      </c>
      <c r="G101" s="22" t="str">
        <f>IFERROR(VLOOKUP(E101,Sheet3!A:H,8,0),"")</f>
        <v xml:space="preserve">ﾌｨｯﾀ重信        </v>
      </c>
      <c r="H101" s="22" t="str">
        <f>IFERROR(VLOOKUP(E101,Sheet2!A:B,2,0),"")</f>
        <v/>
      </c>
      <c r="I101" s="22" t="str">
        <f t="shared" si="6"/>
        <v>57011</v>
      </c>
      <c r="J101" s="22">
        <f t="shared" si="7"/>
        <v>1</v>
      </c>
      <c r="K101" s="22">
        <f t="shared" si="8"/>
        <v>2</v>
      </c>
      <c r="M101" s="22" t="str">
        <f>IFERROR(VLOOKUP(A101,Sheet1!B:F,5,0),"")</f>
        <v xml:space="preserve"> 200m</v>
      </c>
      <c r="N101" s="22" t="str">
        <f>IFERROR(VLOOKUP(A101,Sheet1!B:F,4,0),"")</f>
        <v>自由形</v>
      </c>
      <c r="O101" s="22" t="str">
        <f t="shared" si="9"/>
        <v xml:space="preserve"> 200m 自由形</v>
      </c>
    </row>
    <row r="102" spans="1:15" s="22" customFormat="1" x14ac:dyDescent="0.15">
      <c r="A102" s="22">
        <f>IFERROR(テーブル_Swim015[[#This Row],[競技番号]],"")</f>
        <v>11</v>
      </c>
      <c r="B102" s="22">
        <f>IFERROR(テーブル_Swim015[[#This Row],[組]],"")</f>
        <v>1</v>
      </c>
      <c r="C102" s="22">
        <f>IFERROR(テーブル_Swim015[[#This Row],[水路]],"")</f>
        <v>3</v>
      </c>
      <c r="D102" s="22" t="str">
        <f t="shared" si="5"/>
        <v>1113</v>
      </c>
      <c r="E102" s="22">
        <f>IFERROR(テーブル_Swim015[[#This Row],[選手番号]],"")</f>
        <v>840</v>
      </c>
      <c r="F102" s="22" t="str">
        <f>IFERROR(VLOOKUP(E102,Sheet3!A:H,3,0),"")</f>
        <v xml:space="preserve">豊田明歩実                    </v>
      </c>
      <c r="G102" s="22" t="str">
        <f>IFERROR(VLOOKUP(E102,Sheet3!A:H,8,0),"")</f>
        <v xml:space="preserve">フィッタ松前    </v>
      </c>
      <c r="H102" s="22" t="str">
        <f>IFERROR(VLOOKUP(E102,Sheet2!A:B,2,0),"")</f>
        <v/>
      </c>
      <c r="I102" s="22" t="str">
        <f t="shared" si="6"/>
        <v>84011</v>
      </c>
      <c r="J102" s="22">
        <f t="shared" si="7"/>
        <v>1</v>
      </c>
      <c r="K102" s="22">
        <f t="shared" si="8"/>
        <v>3</v>
      </c>
      <c r="M102" s="22" t="str">
        <f>IFERROR(VLOOKUP(A102,Sheet1!B:F,5,0),"")</f>
        <v xml:space="preserve"> 200m</v>
      </c>
      <c r="N102" s="22" t="str">
        <f>IFERROR(VLOOKUP(A102,Sheet1!B:F,4,0),"")</f>
        <v>自由形</v>
      </c>
      <c r="O102" s="22" t="str">
        <f t="shared" si="9"/>
        <v xml:space="preserve"> 200m 自由形</v>
      </c>
    </row>
    <row r="103" spans="1:15" s="22" customFormat="1" x14ac:dyDescent="0.15">
      <c r="A103" s="22">
        <f>IFERROR(テーブル_Swim015[[#This Row],[競技番号]],"")</f>
        <v>11</v>
      </c>
      <c r="B103" s="22">
        <f>IFERROR(テーブル_Swim015[[#This Row],[組]],"")</f>
        <v>1</v>
      </c>
      <c r="C103" s="22">
        <f>IFERROR(テーブル_Swim015[[#This Row],[水路]],"")</f>
        <v>4</v>
      </c>
      <c r="D103" s="22" t="str">
        <f t="shared" si="5"/>
        <v>1114</v>
      </c>
      <c r="E103" s="22">
        <f>IFERROR(テーブル_Swim015[[#This Row],[選手番号]],"")</f>
        <v>844</v>
      </c>
      <c r="F103" s="22" t="str">
        <f>IFERROR(VLOOKUP(E103,Sheet3!A:H,3,0),"")</f>
        <v xml:space="preserve">橋田　実和                    </v>
      </c>
      <c r="G103" s="22" t="str">
        <f>IFERROR(VLOOKUP(E103,Sheet3!A:H,8,0),"")</f>
        <v xml:space="preserve">フィッタ松前    </v>
      </c>
      <c r="H103" s="22" t="str">
        <f>IFERROR(VLOOKUP(E103,Sheet2!A:B,2,0),"")</f>
        <v/>
      </c>
      <c r="I103" s="22" t="str">
        <f t="shared" si="6"/>
        <v>84411</v>
      </c>
      <c r="J103" s="22">
        <f t="shared" si="7"/>
        <v>1</v>
      </c>
      <c r="K103" s="22">
        <f t="shared" si="8"/>
        <v>4</v>
      </c>
      <c r="M103" s="22" t="str">
        <f>IFERROR(VLOOKUP(A103,Sheet1!B:F,5,0),"")</f>
        <v xml:space="preserve"> 200m</v>
      </c>
      <c r="N103" s="22" t="str">
        <f>IFERROR(VLOOKUP(A103,Sheet1!B:F,4,0),"")</f>
        <v>自由形</v>
      </c>
      <c r="O103" s="22" t="str">
        <f t="shared" si="9"/>
        <v xml:space="preserve"> 200m 自由形</v>
      </c>
    </row>
    <row r="104" spans="1:15" s="22" customFormat="1" x14ac:dyDescent="0.15">
      <c r="A104" s="22">
        <f>IFERROR(テーブル_Swim015[[#This Row],[競技番号]],"")</f>
        <v>11</v>
      </c>
      <c r="B104" s="22">
        <f>IFERROR(テーブル_Swim015[[#This Row],[組]],"")</f>
        <v>1</v>
      </c>
      <c r="C104" s="22">
        <f>IFERROR(テーブル_Swim015[[#This Row],[水路]],"")</f>
        <v>5</v>
      </c>
      <c r="D104" s="22" t="str">
        <f t="shared" si="5"/>
        <v>1115</v>
      </c>
      <c r="E104" s="22">
        <f>IFERROR(テーブル_Swim015[[#This Row],[選手番号]],"")</f>
        <v>842</v>
      </c>
      <c r="F104" s="22" t="str">
        <f>IFERROR(VLOOKUP(E104,Sheet3!A:H,3,0),"")</f>
        <v xml:space="preserve">釘宮　遥花                    </v>
      </c>
      <c r="G104" s="22" t="str">
        <f>IFERROR(VLOOKUP(E104,Sheet3!A:H,8,0),"")</f>
        <v xml:space="preserve">フィッタ松前    </v>
      </c>
      <c r="H104" s="22" t="str">
        <f>IFERROR(VLOOKUP(E104,Sheet2!A:B,2,0),"")</f>
        <v/>
      </c>
      <c r="I104" s="22" t="str">
        <f t="shared" si="6"/>
        <v>84211</v>
      </c>
      <c r="J104" s="22">
        <f t="shared" si="7"/>
        <v>1</v>
      </c>
      <c r="K104" s="22">
        <f t="shared" si="8"/>
        <v>5</v>
      </c>
      <c r="M104" s="22" t="str">
        <f>IFERROR(VLOOKUP(A104,Sheet1!B:F,5,0),"")</f>
        <v xml:space="preserve"> 200m</v>
      </c>
      <c r="N104" s="22" t="str">
        <f>IFERROR(VLOOKUP(A104,Sheet1!B:F,4,0),"")</f>
        <v>自由形</v>
      </c>
      <c r="O104" s="22" t="str">
        <f t="shared" si="9"/>
        <v xml:space="preserve"> 200m 自由形</v>
      </c>
    </row>
    <row r="105" spans="1:15" s="22" customFormat="1" x14ac:dyDescent="0.15">
      <c r="A105" s="22">
        <f>IFERROR(テーブル_Swim015[[#This Row],[競技番号]],"")</f>
        <v>11</v>
      </c>
      <c r="B105" s="22">
        <f>IFERROR(テーブル_Swim015[[#This Row],[組]],"")</f>
        <v>1</v>
      </c>
      <c r="C105" s="22">
        <f>IFERROR(テーブル_Swim015[[#This Row],[水路]],"")</f>
        <v>6</v>
      </c>
      <c r="D105" s="22" t="str">
        <f t="shared" si="5"/>
        <v>1116</v>
      </c>
      <c r="E105" s="22">
        <f>IFERROR(テーブル_Swim015[[#This Row],[選手番号]],"")</f>
        <v>661</v>
      </c>
      <c r="F105" s="22" t="str">
        <f>IFERROR(VLOOKUP(E105,Sheet3!A:H,3,0),"")</f>
        <v xml:space="preserve">越智　佳澄                    </v>
      </c>
      <c r="G105" s="22" t="str">
        <f>IFERROR(VLOOKUP(E105,Sheet3!A:H,8,0),"")</f>
        <v xml:space="preserve">ﾌｨｯﾀ重信        </v>
      </c>
      <c r="H105" s="22" t="str">
        <f>IFERROR(VLOOKUP(E105,Sheet2!A:B,2,0),"")</f>
        <v/>
      </c>
      <c r="I105" s="22" t="str">
        <f t="shared" si="6"/>
        <v>66111</v>
      </c>
      <c r="J105" s="22">
        <f t="shared" si="7"/>
        <v>1</v>
      </c>
      <c r="K105" s="22">
        <f t="shared" si="8"/>
        <v>6</v>
      </c>
      <c r="M105" s="22" t="str">
        <f>IFERROR(VLOOKUP(A105,Sheet1!B:F,5,0),"")</f>
        <v xml:space="preserve"> 200m</v>
      </c>
      <c r="N105" s="22" t="str">
        <f>IFERROR(VLOOKUP(A105,Sheet1!B:F,4,0),"")</f>
        <v>自由形</v>
      </c>
      <c r="O105" s="22" t="str">
        <f t="shared" si="9"/>
        <v xml:space="preserve"> 200m 自由形</v>
      </c>
    </row>
    <row r="106" spans="1:15" s="22" customFormat="1" x14ac:dyDescent="0.15">
      <c r="A106" s="22">
        <f>IFERROR(テーブル_Swim015[[#This Row],[競技番号]],"")</f>
        <v>11</v>
      </c>
      <c r="B106" s="22">
        <f>IFERROR(テーブル_Swim015[[#This Row],[組]],"")</f>
        <v>1</v>
      </c>
      <c r="C106" s="22">
        <f>IFERROR(テーブル_Swim015[[#This Row],[水路]],"")</f>
        <v>7</v>
      </c>
      <c r="D106" s="22" t="str">
        <f t="shared" si="5"/>
        <v>1117</v>
      </c>
      <c r="E106" s="22">
        <f>IFERROR(テーブル_Swim015[[#This Row],[選手番号]],"")</f>
        <v>0</v>
      </c>
      <c r="F106" s="22" t="str">
        <f>IFERROR(VLOOKUP(E106,Sheet3!A:H,3,0),"")</f>
        <v/>
      </c>
      <c r="G106" s="22" t="str">
        <f>IFERROR(VLOOKUP(E106,Sheet3!A:H,8,0),"")</f>
        <v/>
      </c>
      <c r="H106" s="22" t="str">
        <f>IFERROR(VLOOKUP(E106,Sheet2!A:B,2,0),"")</f>
        <v/>
      </c>
      <c r="I106" s="22" t="str">
        <f t="shared" si="6"/>
        <v>011</v>
      </c>
      <c r="J106" s="22">
        <f t="shared" si="7"/>
        <v>1</v>
      </c>
      <c r="K106" s="22">
        <f t="shared" si="8"/>
        <v>7</v>
      </c>
      <c r="M106" s="22" t="str">
        <f>IFERROR(VLOOKUP(A106,Sheet1!B:F,5,0),"")</f>
        <v xml:space="preserve"> 200m</v>
      </c>
      <c r="N106" s="22" t="str">
        <f>IFERROR(VLOOKUP(A106,Sheet1!B:F,4,0),"")</f>
        <v>自由形</v>
      </c>
      <c r="O106" s="22" t="str">
        <f t="shared" si="9"/>
        <v xml:space="preserve"> 200m 自由形</v>
      </c>
    </row>
    <row r="107" spans="1:15" s="22" customFormat="1" x14ac:dyDescent="0.15">
      <c r="A107" s="22">
        <f>IFERROR(テーブル_Swim015[[#This Row],[競技番号]],"")</f>
        <v>12</v>
      </c>
      <c r="B107" s="22">
        <f>IFERROR(テーブル_Swim015[[#This Row],[組]],"")</f>
        <v>1</v>
      </c>
      <c r="C107" s="22">
        <f>IFERROR(テーブル_Swim015[[#This Row],[水路]],"")</f>
        <v>1</v>
      </c>
      <c r="D107" s="22" t="str">
        <f t="shared" si="5"/>
        <v>1211</v>
      </c>
      <c r="E107" s="22">
        <f>IFERROR(テーブル_Swim015[[#This Row],[選手番号]],"")</f>
        <v>695</v>
      </c>
      <c r="F107" s="22" t="str">
        <f>IFERROR(VLOOKUP(E107,Sheet3!A:H,3,0),"")</f>
        <v xml:space="preserve">福嶌　悠人                    </v>
      </c>
      <c r="G107" s="22" t="str">
        <f>IFERROR(VLOOKUP(E107,Sheet3!A:H,8,0),"")</f>
        <v xml:space="preserve">伊予ＳＣ        </v>
      </c>
      <c r="H107" s="22" t="str">
        <f>IFERROR(VLOOKUP(E107,Sheet2!A:B,2,0),"")</f>
        <v/>
      </c>
      <c r="I107" s="22" t="str">
        <f t="shared" si="6"/>
        <v>69512</v>
      </c>
      <c r="J107" s="22">
        <f t="shared" si="7"/>
        <v>1</v>
      </c>
      <c r="K107" s="22">
        <f t="shared" si="8"/>
        <v>1</v>
      </c>
      <c r="M107" s="22" t="str">
        <f>IFERROR(VLOOKUP(A107,Sheet1!B:F,5,0),"")</f>
        <v xml:space="preserve"> 200m</v>
      </c>
      <c r="N107" s="22" t="str">
        <f>IFERROR(VLOOKUP(A107,Sheet1!B:F,4,0),"")</f>
        <v>自由形</v>
      </c>
      <c r="O107" s="22" t="str">
        <f t="shared" si="9"/>
        <v xml:space="preserve"> 200m 自由形</v>
      </c>
    </row>
    <row r="108" spans="1:15" s="22" customFormat="1" x14ac:dyDescent="0.15">
      <c r="A108" s="22">
        <f>IFERROR(テーブル_Swim015[[#This Row],[競技番号]],"")</f>
        <v>12</v>
      </c>
      <c r="B108" s="22">
        <f>IFERROR(テーブル_Swim015[[#This Row],[組]],"")</f>
        <v>1</v>
      </c>
      <c r="C108" s="22">
        <f>IFERROR(テーブル_Swim015[[#This Row],[水路]],"")</f>
        <v>2</v>
      </c>
      <c r="D108" s="22" t="str">
        <f t="shared" si="5"/>
        <v>1212</v>
      </c>
      <c r="E108" s="22">
        <f>IFERROR(テーブル_Swim015[[#This Row],[選手番号]],"")</f>
        <v>677</v>
      </c>
      <c r="F108" s="22" t="str">
        <f>IFERROR(VLOOKUP(E108,Sheet3!A:H,3,0),"")</f>
        <v xml:space="preserve">山内　真彰                    </v>
      </c>
      <c r="G108" s="22" t="str">
        <f>IFERROR(VLOOKUP(E108,Sheet3!A:H,8,0),"")</f>
        <v xml:space="preserve">ﾌｨｯﾀ重信        </v>
      </c>
      <c r="H108" s="22" t="str">
        <f>IFERROR(VLOOKUP(E108,Sheet2!A:B,2,0),"")</f>
        <v/>
      </c>
      <c r="I108" s="22" t="str">
        <f t="shared" si="6"/>
        <v>67712</v>
      </c>
      <c r="J108" s="22">
        <f t="shared" si="7"/>
        <v>1</v>
      </c>
      <c r="K108" s="22">
        <f t="shared" si="8"/>
        <v>2</v>
      </c>
      <c r="M108" s="22" t="str">
        <f>IFERROR(VLOOKUP(A108,Sheet1!B:F,5,0),"")</f>
        <v xml:space="preserve"> 200m</v>
      </c>
      <c r="N108" s="22" t="str">
        <f>IFERROR(VLOOKUP(A108,Sheet1!B:F,4,0),"")</f>
        <v>自由形</v>
      </c>
      <c r="O108" s="22" t="str">
        <f t="shared" si="9"/>
        <v xml:space="preserve"> 200m 自由形</v>
      </c>
    </row>
    <row r="109" spans="1:15" s="22" customFormat="1" x14ac:dyDescent="0.15">
      <c r="A109" s="22">
        <f>IFERROR(テーブル_Swim015[[#This Row],[競技番号]],"")</f>
        <v>12</v>
      </c>
      <c r="B109" s="22">
        <f>IFERROR(テーブル_Swim015[[#This Row],[組]],"")</f>
        <v>1</v>
      </c>
      <c r="C109" s="22">
        <f>IFERROR(テーブル_Swim015[[#This Row],[水路]],"")</f>
        <v>3</v>
      </c>
      <c r="D109" s="22" t="str">
        <f t="shared" si="5"/>
        <v>1213</v>
      </c>
      <c r="E109" s="22">
        <f>IFERROR(テーブル_Swim015[[#This Row],[選手番号]],"")</f>
        <v>176</v>
      </c>
      <c r="F109" s="22" t="str">
        <f>IFERROR(VLOOKUP(E109,Sheet3!A:H,3,0),"")</f>
        <v xml:space="preserve">大谷　龍平                    </v>
      </c>
      <c r="G109" s="22" t="str">
        <f>IFERROR(VLOOKUP(E109,Sheet3!A:H,8,0),"")</f>
        <v xml:space="preserve">石原SC          </v>
      </c>
      <c r="H109" s="22" t="str">
        <f>IFERROR(VLOOKUP(E109,Sheet2!A:B,2,0),"")</f>
        <v/>
      </c>
      <c r="I109" s="22" t="str">
        <f t="shared" si="6"/>
        <v>17612</v>
      </c>
      <c r="J109" s="22">
        <f t="shared" si="7"/>
        <v>1</v>
      </c>
      <c r="K109" s="22">
        <f t="shared" si="8"/>
        <v>3</v>
      </c>
      <c r="M109" s="22" t="str">
        <f>IFERROR(VLOOKUP(A109,Sheet1!B:F,5,0),"")</f>
        <v xml:space="preserve"> 200m</v>
      </c>
      <c r="N109" s="22" t="str">
        <f>IFERROR(VLOOKUP(A109,Sheet1!B:F,4,0),"")</f>
        <v>自由形</v>
      </c>
      <c r="O109" s="22" t="str">
        <f t="shared" si="9"/>
        <v xml:space="preserve"> 200m 自由形</v>
      </c>
    </row>
    <row r="110" spans="1:15" s="22" customFormat="1" x14ac:dyDescent="0.15">
      <c r="A110" s="22">
        <f>IFERROR(テーブル_Swim015[[#This Row],[競技番号]],"")</f>
        <v>12</v>
      </c>
      <c r="B110" s="22">
        <f>IFERROR(テーブル_Swim015[[#This Row],[組]],"")</f>
        <v>1</v>
      </c>
      <c r="C110" s="22">
        <f>IFERROR(テーブル_Swim015[[#This Row],[水路]],"")</f>
        <v>4</v>
      </c>
      <c r="D110" s="22" t="str">
        <f t="shared" si="5"/>
        <v>1214</v>
      </c>
      <c r="E110" s="22">
        <f>IFERROR(テーブル_Swim015[[#This Row],[選手番号]],"")</f>
        <v>828</v>
      </c>
      <c r="F110" s="22" t="str">
        <f>IFERROR(VLOOKUP(E110,Sheet3!A:H,3,0),"")</f>
        <v xml:space="preserve">大石　陸斗                    </v>
      </c>
      <c r="G110" s="22" t="str">
        <f>IFERROR(VLOOKUP(E110,Sheet3!A:H,8,0),"")</f>
        <v xml:space="preserve">フィッタ松前    </v>
      </c>
      <c r="H110" s="22" t="str">
        <f>IFERROR(VLOOKUP(E110,Sheet2!A:B,2,0),"")</f>
        <v/>
      </c>
      <c r="I110" s="22" t="str">
        <f t="shared" si="6"/>
        <v>82812</v>
      </c>
      <c r="J110" s="22">
        <f t="shared" si="7"/>
        <v>1</v>
      </c>
      <c r="K110" s="22">
        <f t="shared" si="8"/>
        <v>4</v>
      </c>
      <c r="M110" s="22" t="str">
        <f>IFERROR(VLOOKUP(A110,Sheet1!B:F,5,0),"")</f>
        <v xml:space="preserve"> 200m</v>
      </c>
      <c r="N110" s="22" t="str">
        <f>IFERROR(VLOOKUP(A110,Sheet1!B:F,4,0),"")</f>
        <v>自由形</v>
      </c>
      <c r="O110" s="22" t="str">
        <f t="shared" si="9"/>
        <v xml:space="preserve"> 200m 自由形</v>
      </c>
    </row>
    <row r="111" spans="1:15" s="22" customFormat="1" x14ac:dyDescent="0.15">
      <c r="A111" s="22">
        <f>IFERROR(テーブル_Swim015[[#This Row],[競技番号]],"")</f>
        <v>12</v>
      </c>
      <c r="B111" s="22">
        <f>IFERROR(テーブル_Swim015[[#This Row],[組]],"")</f>
        <v>1</v>
      </c>
      <c r="C111" s="22">
        <f>IFERROR(テーブル_Swim015[[#This Row],[水路]],"")</f>
        <v>5</v>
      </c>
      <c r="D111" s="22" t="str">
        <f t="shared" si="5"/>
        <v>1215</v>
      </c>
      <c r="E111" s="22">
        <f>IFERROR(テーブル_Swim015[[#This Row],[選手番号]],"")</f>
        <v>670</v>
      </c>
      <c r="F111" s="22" t="str">
        <f>IFERROR(VLOOKUP(E111,Sheet3!A:H,3,0),"")</f>
        <v xml:space="preserve">北原　大裕                    </v>
      </c>
      <c r="G111" s="22" t="str">
        <f>IFERROR(VLOOKUP(E111,Sheet3!A:H,8,0),"")</f>
        <v xml:space="preserve">ﾌｨｯﾀ重信        </v>
      </c>
      <c r="H111" s="22" t="str">
        <f>IFERROR(VLOOKUP(E111,Sheet2!A:B,2,0),"")</f>
        <v/>
      </c>
      <c r="I111" s="22" t="str">
        <f t="shared" si="6"/>
        <v>67012</v>
      </c>
      <c r="J111" s="22">
        <f t="shared" si="7"/>
        <v>1</v>
      </c>
      <c r="K111" s="22">
        <f t="shared" si="8"/>
        <v>5</v>
      </c>
      <c r="M111" s="22" t="str">
        <f>IFERROR(VLOOKUP(A111,Sheet1!B:F,5,0),"")</f>
        <v xml:space="preserve"> 200m</v>
      </c>
      <c r="N111" s="22" t="str">
        <f>IFERROR(VLOOKUP(A111,Sheet1!B:F,4,0),"")</f>
        <v>自由形</v>
      </c>
      <c r="O111" s="22" t="str">
        <f t="shared" si="9"/>
        <v xml:space="preserve"> 200m 自由形</v>
      </c>
    </row>
    <row r="112" spans="1:15" s="22" customFormat="1" x14ac:dyDescent="0.15">
      <c r="A112" s="22">
        <f>IFERROR(テーブル_Swim015[[#This Row],[競技番号]],"")</f>
        <v>12</v>
      </c>
      <c r="B112" s="22">
        <f>IFERROR(テーブル_Swim015[[#This Row],[組]],"")</f>
        <v>1</v>
      </c>
      <c r="C112" s="22">
        <f>IFERROR(テーブル_Swim015[[#This Row],[水路]],"")</f>
        <v>6</v>
      </c>
      <c r="D112" s="22" t="str">
        <f t="shared" si="5"/>
        <v>1216</v>
      </c>
      <c r="E112" s="22">
        <f>IFERROR(テーブル_Swim015[[#This Row],[選手番号]],"")</f>
        <v>831</v>
      </c>
      <c r="F112" s="22" t="str">
        <f>IFERROR(VLOOKUP(E112,Sheet3!A:H,3,0),"")</f>
        <v xml:space="preserve">三ツ井歩夢                    </v>
      </c>
      <c r="G112" s="22" t="str">
        <f>IFERROR(VLOOKUP(E112,Sheet3!A:H,8,0),"")</f>
        <v xml:space="preserve">フィッタ松前    </v>
      </c>
      <c r="H112" s="22" t="str">
        <f>IFERROR(VLOOKUP(E112,Sheet2!A:B,2,0),"")</f>
        <v/>
      </c>
      <c r="I112" s="22" t="str">
        <f t="shared" si="6"/>
        <v>83112</v>
      </c>
      <c r="J112" s="22">
        <f t="shared" si="7"/>
        <v>1</v>
      </c>
      <c r="K112" s="22">
        <f t="shared" si="8"/>
        <v>6</v>
      </c>
      <c r="M112" s="22" t="str">
        <f>IFERROR(VLOOKUP(A112,Sheet1!B:F,5,0),"")</f>
        <v xml:space="preserve"> 200m</v>
      </c>
      <c r="N112" s="22" t="str">
        <f>IFERROR(VLOOKUP(A112,Sheet1!B:F,4,0),"")</f>
        <v>自由形</v>
      </c>
      <c r="O112" s="22" t="str">
        <f t="shared" si="9"/>
        <v xml:space="preserve"> 200m 自由形</v>
      </c>
    </row>
    <row r="113" spans="1:15" s="22" customFormat="1" x14ac:dyDescent="0.15">
      <c r="A113" s="22">
        <f>IFERROR(テーブル_Swim015[[#This Row],[競技番号]],"")</f>
        <v>12</v>
      </c>
      <c r="B113" s="22">
        <f>IFERROR(テーブル_Swim015[[#This Row],[組]],"")</f>
        <v>1</v>
      </c>
      <c r="C113" s="22">
        <f>IFERROR(テーブル_Swim015[[#This Row],[水路]],"")</f>
        <v>7</v>
      </c>
      <c r="D113" s="22" t="str">
        <f t="shared" si="5"/>
        <v>1217</v>
      </c>
      <c r="E113" s="22">
        <f>IFERROR(テーブル_Swim015[[#This Row],[選手番号]],"")</f>
        <v>622</v>
      </c>
      <c r="F113" s="22" t="str">
        <f>IFERROR(VLOOKUP(E113,Sheet3!A:H,3,0),"")</f>
        <v xml:space="preserve">山田　航平                    </v>
      </c>
      <c r="G113" s="22" t="str">
        <f>IFERROR(VLOOKUP(E113,Sheet3!A:H,8,0),"")</f>
        <v xml:space="preserve">ﾌｨｯﾀ重信        </v>
      </c>
      <c r="H113" s="22" t="str">
        <f>IFERROR(VLOOKUP(E113,Sheet2!A:B,2,0),"")</f>
        <v/>
      </c>
      <c r="I113" s="22" t="str">
        <f t="shared" si="6"/>
        <v>62212</v>
      </c>
      <c r="J113" s="22">
        <f t="shared" si="7"/>
        <v>1</v>
      </c>
      <c r="K113" s="22">
        <f t="shared" si="8"/>
        <v>7</v>
      </c>
      <c r="M113" s="22" t="str">
        <f>IFERROR(VLOOKUP(A113,Sheet1!B:F,5,0),"")</f>
        <v xml:space="preserve"> 200m</v>
      </c>
      <c r="N113" s="22" t="str">
        <f>IFERROR(VLOOKUP(A113,Sheet1!B:F,4,0),"")</f>
        <v>自由形</v>
      </c>
      <c r="O113" s="22" t="str">
        <f t="shared" si="9"/>
        <v xml:space="preserve"> 200m 自由形</v>
      </c>
    </row>
    <row r="114" spans="1:15" s="22" customFormat="1" x14ac:dyDescent="0.15">
      <c r="A114" s="22">
        <f>IFERROR(テーブル_Swim015[[#This Row],[競技番号]],"")</f>
        <v>13</v>
      </c>
      <c r="B114" s="22">
        <f>IFERROR(テーブル_Swim015[[#This Row],[組]],"")</f>
        <v>1</v>
      </c>
      <c r="C114" s="22">
        <f>IFERROR(テーブル_Swim015[[#This Row],[水路]],"")</f>
        <v>1</v>
      </c>
      <c r="D114" s="22" t="str">
        <f t="shared" si="5"/>
        <v>1311</v>
      </c>
      <c r="E114" s="22">
        <f>IFERROR(テーブル_Swim015[[#This Row],[選手番号]],"")</f>
        <v>0</v>
      </c>
      <c r="F114" s="22" t="str">
        <f>IFERROR(VLOOKUP(E114,Sheet3!A:H,3,0),"")</f>
        <v/>
      </c>
      <c r="G114" s="22" t="str">
        <f>IFERROR(VLOOKUP(E114,Sheet3!A:H,8,0),"")</f>
        <v/>
      </c>
      <c r="H114" s="22" t="str">
        <f>IFERROR(VLOOKUP(E114,Sheet2!A:B,2,0),"")</f>
        <v/>
      </c>
      <c r="I114" s="22" t="str">
        <f t="shared" si="6"/>
        <v>013</v>
      </c>
      <c r="J114" s="22">
        <f t="shared" si="7"/>
        <v>1</v>
      </c>
      <c r="K114" s="22">
        <f t="shared" si="8"/>
        <v>1</v>
      </c>
      <c r="M114" s="22" t="str">
        <f>IFERROR(VLOOKUP(A114,Sheet1!B:F,5,0),"")</f>
        <v xml:space="preserve">  50m</v>
      </c>
      <c r="N114" s="22" t="str">
        <f>IFERROR(VLOOKUP(A114,Sheet1!B:F,4,0),"")</f>
        <v>背泳ぎ</v>
      </c>
      <c r="O114" s="22" t="str">
        <f t="shared" si="9"/>
        <v xml:space="preserve">  50m 背泳ぎ</v>
      </c>
    </row>
    <row r="115" spans="1:15" s="22" customFormat="1" x14ac:dyDescent="0.15">
      <c r="A115" s="22">
        <f>IFERROR(テーブル_Swim015[[#This Row],[競技番号]],"")</f>
        <v>13</v>
      </c>
      <c r="B115" s="22">
        <f>IFERROR(テーブル_Swim015[[#This Row],[組]],"")</f>
        <v>1</v>
      </c>
      <c r="C115" s="22">
        <f>IFERROR(テーブル_Swim015[[#This Row],[水路]],"")</f>
        <v>2</v>
      </c>
      <c r="D115" s="22" t="str">
        <f t="shared" si="5"/>
        <v>1312</v>
      </c>
      <c r="E115" s="22">
        <f>IFERROR(テーブル_Swim015[[#This Row],[選手番号]],"")</f>
        <v>1377</v>
      </c>
      <c r="F115" s="22" t="str">
        <f>IFERROR(VLOOKUP(E115,Sheet3!A:H,3,0),"")</f>
        <v xml:space="preserve">大西　真麻                    </v>
      </c>
      <c r="G115" s="22" t="str">
        <f>IFERROR(VLOOKUP(E115,Sheet3!A:H,8,0),"")</f>
        <v xml:space="preserve">南海DC          </v>
      </c>
      <c r="H115" s="22" t="str">
        <f>IFERROR(VLOOKUP(E115,Sheet2!A:B,2,0),"")</f>
        <v/>
      </c>
      <c r="I115" s="22" t="str">
        <f t="shared" si="6"/>
        <v>137713</v>
      </c>
      <c r="J115" s="22">
        <f t="shared" si="7"/>
        <v>1</v>
      </c>
      <c r="K115" s="22">
        <f t="shared" si="8"/>
        <v>2</v>
      </c>
      <c r="M115" s="22" t="str">
        <f>IFERROR(VLOOKUP(A115,Sheet1!B:F,5,0),"")</f>
        <v xml:space="preserve">  50m</v>
      </c>
      <c r="N115" s="22" t="str">
        <f>IFERROR(VLOOKUP(A115,Sheet1!B:F,4,0),"")</f>
        <v>背泳ぎ</v>
      </c>
      <c r="O115" s="22" t="str">
        <f t="shared" si="9"/>
        <v xml:space="preserve">  50m 背泳ぎ</v>
      </c>
    </row>
    <row r="116" spans="1:15" s="22" customFormat="1" x14ac:dyDescent="0.15">
      <c r="A116" s="22">
        <f>IFERROR(テーブル_Swim015[[#This Row],[競技番号]],"")</f>
        <v>13</v>
      </c>
      <c r="B116" s="22">
        <f>IFERROR(テーブル_Swim015[[#This Row],[組]],"")</f>
        <v>1</v>
      </c>
      <c r="C116" s="22">
        <f>IFERROR(テーブル_Swim015[[#This Row],[水路]],"")</f>
        <v>3</v>
      </c>
      <c r="D116" s="22" t="str">
        <f t="shared" si="5"/>
        <v>1313</v>
      </c>
      <c r="E116" s="22">
        <f>IFERROR(テーブル_Swim015[[#This Row],[選手番号]],"")</f>
        <v>1317</v>
      </c>
      <c r="F116" s="22" t="str">
        <f>IFERROR(VLOOKUP(E116,Sheet3!A:H,3,0),"")</f>
        <v xml:space="preserve">藤井　優菜                    </v>
      </c>
      <c r="G116" s="22" t="str">
        <f>IFERROR(VLOOKUP(E116,Sheet3!A:H,8,0),"")</f>
        <v xml:space="preserve">南海DC          </v>
      </c>
      <c r="H116" s="22" t="str">
        <f>IFERROR(VLOOKUP(E116,Sheet2!A:B,2,0),"")</f>
        <v/>
      </c>
      <c r="I116" s="22" t="str">
        <f t="shared" si="6"/>
        <v>131713</v>
      </c>
      <c r="J116" s="22">
        <f t="shared" si="7"/>
        <v>1</v>
      </c>
      <c r="K116" s="22">
        <f t="shared" si="8"/>
        <v>3</v>
      </c>
      <c r="M116" s="22" t="str">
        <f>IFERROR(VLOOKUP(A116,Sheet1!B:F,5,0),"")</f>
        <v xml:space="preserve">  50m</v>
      </c>
      <c r="N116" s="22" t="str">
        <f>IFERROR(VLOOKUP(A116,Sheet1!B:F,4,0),"")</f>
        <v>背泳ぎ</v>
      </c>
      <c r="O116" s="22" t="str">
        <f t="shared" si="9"/>
        <v xml:space="preserve">  50m 背泳ぎ</v>
      </c>
    </row>
    <row r="117" spans="1:15" s="22" customFormat="1" x14ac:dyDescent="0.15">
      <c r="A117" s="22">
        <f>IFERROR(テーブル_Swim015[[#This Row],[競技番号]],"")</f>
        <v>13</v>
      </c>
      <c r="B117" s="22">
        <f>IFERROR(テーブル_Swim015[[#This Row],[組]],"")</f>
        <v>1</v>
      </c>
      <c r="C117" s="22">
        <f>IFERROR(テーブル_Swim015[[#This Row],[水路]],"")</f>
        <v>4</v>
      </c>
      <c r="D117" s="22" t="str">
        <f t="shared" si="5"/>
        <v>1314</v>
      </c>
      <c r="E117" s="22">
        <f>IFERROR(テーブル_Swim015[[#This Row],[選手番号]],"")</f>
        <v>160</v>
      </c>
      <c r="F117" s="22" t="str">
        <f>IFERROR(VLOOKUP(E117,Sheet3!A:H,3,0),"")</f>
        <v xml:space="preserve">井上　穂奏                    </v>
      </c>
      <c r="G117" s="22" t="str">
        <f>IFERROR(VLOOKUP(E117,Sheet3!A:H,8,0),"")</f>
        <v xml:space="preserve">石原SC          </v>
      </c>
      <c r="H117" s="22" t="str">
        <f>IFERROR(VLOOKUP(E117,Sheet2!A:B,2,0),"")</f>
        <v/>
      </c>
      <c r="I117" s="22" t="str">
        <f t="shared" si="6"/>
        <v>16013</v>
      </c>
      <c r="J117" s="22">
        <f t="shared" si="7"/>
        <v>1</v>
      </c>
      <c r="K117" s="22">
        <f t="shared" si="8"/>
        <v>4</v>
      </c>
      <c r="M117" s="22" t="str">
        <f>IFERROR(VLOOKUP(A117,Sheet1!B:F,5,0),"")</f>
        <v xml:space="preserve">  50m</v>
      </c>
      <c r="N117" s="22" t="str">
        <f>IFERROR(VLOOKUP(A117,Sheet1!B:F,4,0),"")</f>
        <v>背泳ぎ</v>
      </c>
      <c r="O117" s="22" t="str">
        <f t="shared" si="9"/>
        <v xml:space="preserve">  50m 背泳ぎ</v>
      </c>
    </row>
    <row r="118" spans="1:15" s="22" customFormat="1" x14ac:dyDescent="0.15">
      <c r="A118" s="22">
        <f>IFERROR(テーブル_Swim015[[#This Row],[競技番号]],"")</f>
        <v>13</v>
      </c>
      <c r="B118" s="22">
        <f>IFERROR(テーブル_Swim015[[#This Row],[組]],"")</f>
        <v>1</v>
      </c>
      <c r="C118" s="22">
        <f>IFERROR(テーブル_Swim015[[#This Row],[水路]],"")</f>
        <v>5</v>
      </c>
      <c r="D118" s="22" t="str">
        <f t="shared" si="5"/>
        <v>1315</v>
      </c>
      <c r="E118" s="22">
        <f>IFERROR(テーブル_Swim015[[#This Row],[選手番号]],"")</f>
        <v>1359</v>
      </c>
      <c r="F118" s="22" t="str">
        <f>IFERROR(VLOOKUP(E118,Sheet3!A:H,3,0),"")</f>
        <v xml:space="preserve">白石優芽華                    </v>
      </c>
      <c r="G118" s="22" t="str">
        <f>IFERROR(VLOOKUP(E118,Sheet3!A:H,8,0),"")</f>
        <v xml:space="preserve">南海DC          </v>
      </c>
      <c r="H118" s="22" t="str">
        <f>IFERROR(VLOOKUP(E118,Sheet2!A:B,2,0),"")</f>
        <v/>
      </c>
      <c r="I118" s="22" t="str">
        <f t="shared" si="6"/>
        <v>135913</v>
      </c>
      <c r="J118" s="22">
        <f t="shared" si="7"/>
        <v>1</v>
      </c>
      <c r="K118" s="22">
        <f t="shared" si="8"/>
        <v>5</v>
      </c>
      <c r="M118" s="22" t="str">
        <f>IFERROR(VLOOKUP(A118,Sheet1!B:F,5,0),"")</f>
        <v xml:space="preserve">  50m</v>
      </c>
      <c r="N118" s="22" t="str">
        <f>IFERROR(VLOOKUP(A118,Sheet1!B:F,4,0),"")</f>
        <v>背泳ぎ</v>
      </c>
      <c r="O118" s="22" t="str">
        <f t="shared" si="9"/>
        <v xml:space="preserve">  50m 背泳ぎ</v>
      </c>
    </row>
    <row r="119" spans="1:15" s="22" customFormat="1" x14ac:dyDescent="0.15">
      <c r="A119" s="22">
        <f>IFERROR(テーブル_Swim015[[#This Row],[競技番号]],"")</f>
        <v>13</v>
      </c>
      <c r="B119" s="22">
        <f>IFERROR(テーブル_Swim015[[#This Row],[組]],"")</f>
        <v>1</v>
      </c>
      <c r="C119" s="22">
        <f>IFERROR(テーブル_Swim015[[#This Row],[水路]],"")</f>
        <v>6</v>
      </c>
      <c r="D119" s="22" t="str">
        <f t="shared" si="5"/>
        <v>1316</v>
      </c>
      <c r="E119" s="22">
        <f>IFERROR(テーブル_Swim015[[#This Row],[選手番号]],"")</f>
        <v>1368</v>
      </c>
      <c r="F119" s="22" t="str">
        <f>IFERROR(VLOOKUP(E119,Sheet3!A:H,3,0),"")</f>
        <v xml:space="preserve">渡部　愛望                    </v>
      </c>
      <c r="G119" s="22" t="str">
        <f>IFERROR(VLOOKUP(E119,Sheet3!A:H,8,0),"")</f>
        <v xml:space="preserve">南海DC          </v>
      </c>
      <c r="H119" s="22" t="str">
        <f>IFERROR(VLOOKUP(E119,Sheet2!A:B,2,0),"")</f>
        <v/>
      </c>
      <c r="I119" s="22" t="str">
        <f t="shared" si="6"/>
        <v>136813</v>
      </c>
      <c r="J119" s="22">
        <f t="shared" si="7"/>
        <v>1</v>
      </c>
      <c r="K119" s="22">
        <f t="shared" si="8"/>
        <v>6</v>
      </c>
      <c r="M119" s="22" t="str">
        <f>IFERROR(VLOOKUP(A119,Sheet1!B:F,5,0),"")</f>
        <v xml:space="preserve">  50m</v>
      </c>
      <c r="N119" s="22" t="str">
        <f>IFERROR(VLOOKUP(A119,Sheet1!B:F,4,0),"")</f>
        <v>背泳ぎ</v>
      </c>
      <c r="O119" s="22" t="str">
        <f t="shared" si="9"/>
        <v xml:space="preserve">  50m 背泳ぎ</v>
      </c>
    </row>
    <row r="120" spans="1:15" s="22" customFormat="1" x14ac:dyDescent="0.15">
      <c r="A120" s="22">
        <f>IFERROR(テーブル_Swim015[[#This Row],[競技番号]],"")</f>
        <v>13</v>
      </c>
      <c r="B120" s="22">
        <f>IFERROR(テーブル_Swim015[[#This Row],[組]],"")</f>
        <v>1</v>
      </c>
      <c r="C120" s="22">
        <f>IFERROR(テーブル_Swim015[[#This Row],[水路]],"")</f>
        <v>7</v>
      </c>
      <c r="D120" s="22" t="str">
        <f t="shared" si="5"/>
        <v>1317</v>
      </c>
      <c r="E120" s="22">
        <f>IFERROR(テーブル_Swim015[[#This Row],[選手番号]],"")</f>
        <v>1321</v>
      </c>
      <c r="F120" s="22" t="str">
        <f>IFERROR(VLOOKUP(E120,Sheet3!A:H,3,0),"")</f>
        <v xml:space="preserve">岡部　　怜                    </v>
      </c>
      <c r="G120" s="22" t="str">
        <f>IFERROR(VLOOKUP(E120,Sheet3!A:H,8,0),"")</f>
        <v xml:space="preserve">南海DC          </v>
      </c>
      <c r="H120" s="22" t="str">
        <f>IFERROR(VLOOKUP(E120,Sheet2!A:B,2,0),"")</f>
        <v/>
      </c>
      <c r="I120" s="22" t="str">
        <f t="shared" si="6"/>
        <v>132113</v>
      </c>
      <c r="J120" s="22">
        <f t="shared" si="7"/>
        <v>1</v>
      </c>
      <c r="K120" s="22">
        <f t="shared" si="8"/>
        <v>7</v>
      </c>
      <c r="M120" s="22" t="str">
        <f>IFERROR(VLOOKUP(A120,Sheet1!B:F,5,0),"")</f>
        <v xml:space="preserve">  50m</v>
      </c>
      <c r="N120" s="22" t="str">
        <f>IFERROR(VLOOKUP(A120,Sheet1!B:F,4,0),"")</f>
        <v>背泳ぎ</v>
      </c>
      <c r="O120" s="22" t="str">
        <f t="shared" si="9"/>
        <v xml:space="preserve">  50m 背泳ぎ</v>
      </c>
    </row>
    <row r="121" spans="1:15" s="22" customFormat="1" x14ac:dyDescent="0.15">
      <c r="A121" s="22">
        <f>IFERROR(テーブル_Swim015[[#This Row],[競技番号]],"")</f>
        <v>13</v>
      </c>
      <c r="B121" s="22">
        <f>IFERROR(テーブル_Swim015[[#This Row],[組]],"")</f>
        <v>2</v>
      </c>
      <c r="C121" s="22">
        <f>IFERROR(テーブル_Swim015[[#This Row],[水路]],"")</f>
        <v>1</v>
      </c>
      <c r="D121" s="22" t="str">
        <f t="shared" si="5"/>
        <v>1321</v>
      </c>
      <c r="E121" s="22">
        <f>IFERROR(テーブル_Swim015[[#This Row],[選手番号]],"")</f>
        <v>0</v>
      </c>
      <c r="F121" s="22" t="str">
        <f>IFERROR(VLOOKUP(E121,Sheet3!A:H,3,0),"")</f>
        <v/>
      </c>
      <c r="G121" s="22" t="str">
        <f>IFERROR(VLOOKUP(E121,Sheet3!A:H,8,0),"")</f>
        <v/>
      </c>
      <c r="H121" s="22" t="str">
        <f>IFERROR(VLOOKUP(E121,Sheet2!A:B,2,0),"")</f>
        <v/>
      </c>
      <c r="I121" s="22" t="str">
        <f t="shared" si="6"/>
        <v>013</v>
      </c>
      <c r="J121" s="22">
        <f t="shared" si="7"/>
        <v>2</v>
      </c>
      <c r="K121" s="22">
        <f t="shared" si="8"/>
        <v>1</v>
      </c>
      <c r="M121" s="22" t="str">
        <f>IFERROR(VLOOKUP(A121,Sheet1!B:F,5,0),"")</f>
        <v xml:space="preserve">  50m</v>
      </c>
      <c r="N121" s="22" t="str">
        <f>IFERROR(VLOOKUP(A121,Sheet1!B:F,4,0),"")</f>
        <v>背泳ぎ</v>
      </c>
      <c r="O121" s="22" t="str">
        <f t="shared" si="9"/>
        <v xml:space="preserve">  50m 背泳ぎ</v>
      </c>
    </row>
    <row r="122" spans="1:15" s="22" customFormat="1" x14ac:dyDescent="0.15">
      <c r="A122" s="22">
        <f>IFERROR(テーブル_Swim015[[#This Row],[競技番号]],"")</f>
        <v>13</v>
      </c>
      <c r="B122" s="22">
        <f>IFERROR(テーブル_Swim015[[#This Row],[組]],"")</f>
        <v>2</v>
      </c>
      <c r="C122" s="22">
        <f>IFERROR(テーブル_Swim015[[#This Row],[水路]],"")</f>
        <v>2</v>
      </c>
      <c r="D122" s="22" t="str">
        <f t="shared" si="5"/>
        <v>1322</v>
      </c>
      <c r="E122" s="22">
        <f>IFERROR(テーブル_Swim015[[#This Row],[選手番号]],"")</f>
        <v>590</v>
      </c>
      <c r="F122" s="22" t="str">
        <f>IFERROR(VLOOKUP(E122,Sheet3!A:H,3,0),"")</f>
        <v xml:space="preserve">和田　芽依                    </v>
      </c>
      <c r="G122" s="22" t="str">
        <f>IFERROR(VLOOKUP(E122,Sheet3!A:H,8,0),"")</f>
        <v xml:space="preserve">ﾌｨｯﾀ重信        </v>
      </c>
      <c r="H122" s="22" t="str">
        <f>IFERROR(VLOOKUP(E122,Sheet2!A:B,2,0),"")</f>
        <v/>
      </c>
      <c r="I122" s="22" t="str">
        <f t="shared" si="6"/>
        <v>59013</v>
      </c>
      <c r="J122" s="22">
        <f t="shared" si="7"/>
        <v>2</v>
      </c>
      <c r="K122" s="22">
        <f t="shared" si="8"/>
        <v>2</v>
      </c>
      <c r="M122" s="22" t="str">
        <f>IFERROR(VLOOKUP(A122,Sheet1!B:F,5,0),"")</f>
        <v xml:space="preserve">  50m</v>
      </c>
      <c r="N122" s="22" t="str">
        <f>IFERROR(VLOOKUP(A122,Sheet1!B:F,4,0),"")</f>
        <v>背泳ぎ</v>
      </c>
      <c r="O122" s="22" t="str">
        <f t="shared" si="9"/>
        <v xml:space="preserve">  50m 背泳ぎ</v>
      </c>
    </row>
    <row r="123" spans="1:15" s="22" customFormat="1" x14ac:dyDescent="0.15">
      <c r="A123" s="22">
        <f>IFERROR(テーブル_Swim015[[#This Row],[競技番号]],"")</f>
        <v>13</v>
      </c>
      <c r="B123" s="22">
        <f>IFERROR(テーブル_Swim015[[#This Row],[組]],"")</f>
        <v>2</v>
      </c>
      <c r="C123" s="22">
        <f>IFERROR(テーブル_Swim015[[#This Row],[水路]],"")</f>
        <v>3</v>
      </c>
      <c r="D123" s="22" t="str">
        <f t="shared" si="5"/>
        <v>1323</v>
      </c>
      <c r="E123" s="22">
        <f>IFERROR(テーブル_Swim015[[#This Row],[選手番号]],"")</f>
        <v>577</v>
      </c>
      <c r="F123" s="22" t="str">
        <f>IFERROR(VLOOKUP(E123,Sheet3!A:H,3,0),"")</f>
        <v xml:space="preserve">斧　　美咲                    </v>
      </c>
      <c r="G123" s="22" t="str">
        <f>IFERROR(VLOOKUP(E123,Sheet3!A:H,8,0),"")</f>
        <v xml:space="preserve">ﾌｨｯﾀ重信        </v>
      </c>
      <c r="H123" s="22" t="str">
        <f>IFERROR(VLOOKUP(E123,Sheet2!A:B,2,0),"")</f>
        <v/>
      </c>
      <c r="I123" s="22" t="str">
        <f t="shared" si="6"/>
        <v>57713</v>
      </c>
      <c r="J123" s="22">
        <f t="shared" si="7"/>
        <v>2</v>
      </c>
      <c r="K123" s="22">
        <f t="shared" si="8"/>
        <v>3</v>
      </c>
      <c r="M123" s="22" t="str">
        <f>IFERROR(VLOOKUP(A123,Sheet1!B:F,5,0),"")</f>
        <v xml:space="preserve">  50m</v>
      </c>
      <c r="N123" s="22" t="str">
        <f>IFERROR(VLOOKUP(A123,Sheet1!B:F,4,0),"")</f>
        <v>背泳ぎ</v>
      </c>
      <c r="O123" s="22" t="str">
        <f t="shared" si="9"/>
        <v xml:space="preserve">  50m 背泳ぎ</v>
      </c>
    </row>
    <row r="124" spans="1:15" s="22" customFormat="1" x14ac:dyDescent="0.15">
      <c r="A124" s="22">
        <f>IFERROR(テーブル_Swim015[[#This Row],[競技番号]],"")</f>
        <v>13</v>
      </c>
      <c r="B124" s="22">
        <f>IFERROR(テーブル_Swim015[[#This Row],[組]],"")</f>
        <v>2</v>
      </c>
      <c r="C124" s="22">
        <f>IFERROR(テーブル_Swim015[[#This Row],[水路]],"")</f>
        <v>4</v>
      </c>
      <c r="D124" s="22" t="str">
        <f t="shared" si="5"/>
        <v>1324</v>
      </c>
      <c r="E124" s="22">
        <f>IFERROR(テーブル_Swim015[[#This Row],[選手番号]],"")</f>
        <v>822</v>
      </c>
      <c r="F124" s="22" t="str">
        <f>IFERROR(VLOOKUP(E124,Sheet3!A:H,3,0),"")</f>
        <v xml:space="preserve">牧野　史季                    </v>
      </c>
      <c r="G124" s="22" t="str">
        <f>IFERROR(VLOOKUP(E124,Sheet3!A:H,8,0),"")</f>
        <v xml:space="preserve">フィッタ松前    </v>
      </c>
      <c r="H124" s="22" t="str">
        <f>IFERROR(VLOOKUP(E124,Sheet2!A:B,2,0),"")</f>
        <v/>
      </c>
      <c r="I124" s="22" t="str">
        <f t="shared" si="6"/>
        <v>82213</v>
      </c>
      <c r="J124" s="22">
        <f t="shared" si="7"/>
        <v>2</v>
      </c>
      <c r="K124" s="22">
        <f t="shared" si="8"/>
        <v>4</v>
      </c>
      <c r="M124" s="22" t="str">
        <f>IFERROR(VLOOKUP(A124,Sheet1!B:F,5,0),"")</f>
        <v xml:space="preserve">  50m</v>
      </c>
      <c r="N124" s="22" t="str">
        <f>IFERROR(VLOOKUP(A124,Sheet1!B:F,4,0),"")</f>
        <v>背泳ぎ</v>
      </c>
      <c r="O124" s="22" t="str">
        <f t="shared" si="9"/>
        <v xml:space="preserve">  50m 背泳ぎ</v>
      </c>
    </row>
    <row r="125" spans="1:15" s="22" customFormat="1" x14ac:dyDescent="0.15">
      <c r="A125" s="22">
        <f>IFERROR(テーブル_Swim015[[#This Row],[競技番号]],"")</f>
        <v>13</v>
      </c>
      <c r="B125" s="22">
        <f>IFERROR(テーブル_Swim015[[#This Row],[組]],"")</f>
        <v>2</v>
      </c>
      <c r="C125" s="22">
        <f>IFERROR(テーブル_Swim015[[#This Row],[水路]],"")</f>
        <v>5</v>
      </c>
      <c r="D125" s="22" t="str">
        <f t="shared" si="5"/>
        <v>1325</v>
      </c>
      <c r="E125" s="22">
        <f>IFERROR(テーブル_Swim015[[#This Row],[選手番号]],"")</f>
        <v>819</v>
      </c>
      <c r="F125" s="22" t="str">
        <f>IFERROR(VLOOKUP(E125,Sheet3!A:H,3,0),"")</f>
        <v xml:space="preserve">此下　栞奈                    </v>
      </c>
      <c r="G125" s="22" t="str">
        <f>IFERROR(VLOOKUP(E125,Sheet3!A:H,8,0),"")</f>
        <v xml:space="preserve">フィッタ松前    </v>
      </c>
      <c r="H125" s="22" t="str">
        <f>IFERROR(VLOOKUP(E125,Sheet2!A:B,2,0),"")</f>
        <v/>
      </c>
      <c r="I125" s="22" t="str">
        <f t="shared" si="6"/>
        <v>81913</v>
      </c>
      <c r="J125" s="22">
        <f t="shared" si="7"/>
        <v>2</v>
      </c>
      <c r="K125" s="22">
        <f t="shared" si="8"/>
        <v>5</v>
      </c>
      <c r="M125" s="22" t="str">
        <f>IFERROR(VLOOKUP(A125,Sheet1!B:F,5,0),"")</f>
        <v xml:space="preserve">  50m</v>
      </c>
      <c r="N125" s="22" t="str">
        <f>IFERROR(VLOOKUP(A125,Sheet1!B:F,4,0),"")</f>
        <v>背泳ぎ</v>
      </c>
      <c r="O125" s="22" t="str">
        <f t="shared" si="9"/>
        <v xml:space="preserve">  50m 背泳ぎ</v>
      </c>
    </row>
    <row r="126" spans="1:15" s="22" customFormat="1" x14ac:dyDescent="0.15">
      <c r="A126" s="22">
        <f>IFERROR(テーブル_Swim015[[#This Row],[競技番号]],"")</f>
        <v>13</v>
      </c>
      <c r="B126" s="22">
        <f>IFERROR(テーブル_Swim015[[#This Row],[組]],"")</f>
        <v>2</v>
      </c>
      <c r="C126" s="22">
        <f>IFERROR(テーブル_Swim015[[#This Row],[水路]],"")</f>
        <v>6</v>
      </c>
      <c r="D126" s="22" t="str">
        <f t="shared" si="5"/>
        <v>1326</v>
      </c>
      <c r="E126" s="22">
        <f>IFERROR(テーブル_Swim015[[#This Row],[選手番号]],"")</f>
        <v>815</v>
      </c>
      <c r="F126" s="22" t="str">
        <f>IFERROR(VLOOKUP(E126,Sheet3!A:H,3,0),"")</f>
        <v xml:space="preserve">谷本　梨紗                    </v>
      </c>
      <c r="G126" s="22" t="str">
        <f>IFERROR(VLOOKUP(E126,Sheet3!A:H,8,0),"")</f>
        <v xml:space="preserve">フィッタ松前    </v>
      </c>
      <c r="H126" s="22" t="str">
        <f>IFERROR(VLOOKUP(E126,Sheet2!A:B,2,0),"")</f>
        <v/>
      </c>
      <c r="I126" s="22" t="str">
        <f t="shared" si="6"/>
        <v>81513</v>
      </c>
      <c r="J126" s="22">
        <f t="shared" si="7"/>
        <v>2</v>
      </c>
      <c r="K126" s="22">
        <f t="shared" si="8"/>
        <v>6</v>
      </c>
      <c r="M126" s="22" t="str">
        <f>IFERROR(VLOOKUP(A126,Sheet1!B:F,5,0),"")</f>
        <v xml:space="preserve">  50m</v>
      </c>
      <c r="N126" s="22" t="str">
        <f>IFERROR(VLOOKUP(A126,Sheet1!B:F,4,0),"")</f>
        <v>背泳ぎ</v>
      </c>
      <c r="O126" s="22" t="str">
        <f t="shared" si="9"/>
        <v xml:space="preserve">  50m 背泳ぎ</v>
      </c>
    </row>
    <row r="127" spans="1:15" s="22" customFormat="1" x14ac:dyDescent="0.15">
      <c r="A127" s="22">
        <f>IFERROR(テーブル_Swim015[[#This Row],[競技番号]],"")</f>
        <v>13</v>
      </c>
      <c r="B127" s="22">
        <f>IFERROR(テーブル_Swim015[[#This Row],[組]],"")</f>
        <v>2</v>
      </c>
      <c r="C127" s="22">
        <f>IFERROR(テーブル_Swim015[[#This Row],[水路]],"")</f>
        <v>7</v>
      </c>
      <c r="D127" s="22" t="str">
        <f t="shared" si="5"/>
        <v>1327</v>
      </c>
      <c r="E127" s="22">
        <f>IFERROR(テーブル_Swim015[[#This Row],[選手番号]],"")</f>
        <v>165</v>
      </c>
      <c r="F127" s="22" t="str">
        <f>IFERROR(VLOOKUP(E127,Sheet3!A:H,3,0),"")</f>
        <v xml:space="preserve">内田　好美                    </v>
      </c>
      <c r="G127" s="22" t="str">
        <f>IFERROR(VLOOKUP(E127,Sheet3!A:H,8,0),"")</f>
        <v xml:space="preserve">石原SC          </v>
      </c>
      <c r="H127" s="22" t="str">
        <f>IFERROR(VLOOKUP(E127,Sheet2!A:B,2,0),"")</f>
        <v/>
      </c>
      <c r="I127" s="22" t="str">
        <f t="shared" si="6"/>
        <v>16513</v>
      </c>
      <c r="J127" s="22">
        <f t="shared" si="7"/>
        <v>2</v>
      </c>
      <c r="K127" s="22">
        <f t="shared" si="8"/>
        <v>7</v>
      </c>
      <c r="M127" s="22" t="str">
        <f>IFERROR(VLOOKUP(A127,Sheet1!B:F,5,0),"")</f>
        <v xml:space="preserve">  50m</v>
      </c>
      <c r="N127" s="22" t="str">
        <f>IFERROR(VLOOKUP(A127,Sheet1!B:F,4,0),"")</f>
        <v>背泳ぎ</v>
      </c>
      <c r="O127" s="22" t="str">
        <f t="shared" si="9"/>
        <v xml:space="preserve">  50m 背泳ぎ</v>
      </c>
    </row>
    <row r="128" spans="1:15" s="22" customFormat="1" x14ac:dyDescent="0.15">
      <c r="A128" s="22">
        <f>IFERROR(テーブル_Swim015[[#This Row],[競技番号]],"")</f>
        <v>13</v>
      </c>
      <c r="B128" s="22">
        <f>IFERROR(テーブル_Swim015[[#This Row],[組]],"")</f>
        <v>3</v>
      </c>
      <c r="C128" s="22">
        <f>IFERROR(テーブル_Swim015[[#This Row],[水路]],"")</f>
        <v>1</v>
      </c>
      <c r="D128" s="22" t="str">
        <f t="shared" si="5"/>
        <v>1331</v>
      </c>
      <c r="E128" s="22">
        <f>IFERROR(テーブル_Swim015[[#This Row],[選手番号]],"")</f>
        <v>806</v>
      </c>
      <c r="F128" s="22" t="str">
        <f>IFERROR(VLOOKUP(E128,Sheet3!A:H,3,0),"")</f>
        <v xml:space="preserve">武智　咲來                    </v>
      </c>
      <c r="G128" s="22" t="str">
        <f>IFERROR(VLOOKUP(E128,Sheet3!A:H,8,0),"")</f>
        <v xml:space="preserve">フィッタ松前    </v>
      </c>
      <c r="H128" s="22" t="str">
        <f>IFERROR(VLOOKUP(E128,Sheet2!A:B,2,0),"")</f>
        <v/>
      </c>
      <c r="I128" s="22" t="str">
        <f t="shared" si="6"/>
        <v>80613</v>
      </c>
      <c r="J128" s="22">
        <f t="shared" si="7"/>
        <v>3</v>
      </c>
      <c r="K128" s="22">
        <f t="shared" si="8"/>
        <v>1</v>
      </c>
      <c r="M128" s="22" t="str">
        <f>IFERROR(VLOOKUP(A128,Sheet1!B:F,5,0),"")</f>
        <v xml:space="preserve">  50m</v>
      </c>
      <c r="N128" s="22" t="str">
        <f>IFERROR(VLOOKUP(A128,Sheet1!B:F,4,0),"")</f>
        <v>背泳ぎ</v>
      </c>
      <c r="O128" s="22" t="str">
        <f t="shared" si="9"/>
        <v xml:space="preserve">  50m 背泳ぎ</v>
      </c>
    </row>
    <row r="129" spans="1:15" s="22" customFormat="1" x14ac:dyDescent="0.15">
      <c r="A129" s="22">
        <f>IFERROR(テーブル_Swim015[[#This Row],[競技番号]],"")</f>
        <v>13</v>
      </c>
      <c r="B129" s="22">
        <f>IFERROR(テーブル_Swim015[[#This Row],[組]],"")</f>
        <v>3</v>
      </c>
      <c r="C129" s="22">
        <f>IFERROR(テーブル_Swim015[[#This Row],[水路]],"")</f>
        <v>2</v>
      </c>
      <c r="D129" s="22" t="str">
        <f t="shared" si="5"/>
        <v>1332</v>
      </c>
      <c r="E129" s="22">
        <f>IFERROR(テーブル_Swim015[[#This Row],[選手番号]],"")</f>
        <v>1360</v>
      </c>
      <c r="F129" s="22" t="str">
        <f>IFERROR(VLOOKUP(E129,Sheet3!A:H,3,0),"")</f>
        <v xml:space="preserve">白石穂乃花                    </v>
      </c>
      <c r="G129" s="22" t="str">
        <f>IFERROR(VLOOKUP(E129,Sheet3!A:H,8,0),"")</f>
        <v xml:space="preserve">南海DC          </v>
      </c>
      <c r="H129" s="22" t="str">
        <f>IFERROR(VLOOKUP(E129,Sheet2!A:B,2,0),"")</f>
        <v/>
      </c>
      <c r="I129" s="22" t="str">
        <f t="shared" si="6"/>
        <v>136013</v>
      </c>
      <c r="J129" s="22">
        <f t="shared" si="7"/>
        <v>3</v>
      </c>
      <c r="K129" s="22">
        <f t="shared" si="8"/>
        <v>2</v>
      </c>
      <c r="M129" s="22" t="str">
        <f>IFERROR(VLOOKUP(A129,Sheet1!B:F,5,0),"")</f>
        <v xml:space="preserve">  50m</v>
      </c>
      <c r="N129" s="22" t="str">
        <f>IFERROR(VLOOKUP(A129,Sheet1!B:F,4,0),"")</f>
        <v>背泳ぎ</v>
      </c>
      <c r="O129" s="22" t="str">
        <f t="shared" si="9"/>
        <v xml:space="preserve">  50m 背泳ぎ</v>
      </c>
    </row>
    <row r="130" spans="1:15" s="22" customFormat="1" x14ac:dyDescent="0.15">
      <c r="A130" s="22">
        <f>IFERROR(テーブル_Swim015[[#This Row],[競技番号]],"")</f>
        <v>13</v>
      </c>
      <c r="B130" s="22">
        <f>IFERROR(テーブル_Swim015[[#This Row],[組]],"")</f>
        <v>3</v>
      </c>
      <c r="C130" s="22">
        <f>IFERROR(テーブル_Swim015[[#This Row],[水路]],"")</f>
        <v>3</v>
      </c>
      <c r="D130" s="22" t="str">
        <f t="shared" si="5"/>
        <v>1333</v>
      </c>
      <c r="E130" s="22">
        <f>IFERROR(テーブル_Swim015[[#This Row],[選手番号]],"")</f>
        <v>812</v>
      </c>
      <c r="F130" s="22" t="str">
        <f>IFERROR(VLOOKUP(E130,Sheet3!A:H,3,0),"")</f>
        <v xml:space="preserve">古川　夏妃                    </v>
      </c>
      <c r="G130" s="22" t="str">
        <f>IFERROR(VLOOKUP(E130,Sheet3!A:H,8,0),"")</f>
        <v xml:space="preserve">フィッタ松前    </v>
      </c>
      <c r="H130" s="22" t="str">
        <f>IFERROR(VLOOKUP(E130,Sheet2!A:B,2,0),"")</f>
        <v/>
      </c>
      <c r="I130" s="22" t="str">
        <f t="shared" si="6"/>
        <v>81213</v>
      </c>
      <c r="J130" s="22">
        <f t="shared" si="7"/>
        <v>3</v>
      </c>
      <c r="K130" s="22">
        <f t="shared" si="8"/>
        <v>3</v>
      </c>
      <c r="M130" s="22" t="str">
        <f>IFERROR(VLOOKUP(A130,Sheet1!B:F,5,0),"")</f>
        <v xml:space="preserve">  50m</v>
      </c>
      <c r="N130" s="22" t="str">
        <f>IFERROR(VLOOKUP(A130,Sheet1!B:F,4,0),"")</f>
        <v>背泳ぎ</v>
      </c>
      <c r="O130" s="22" t="str">
        <f t="shared" si="9"/>
        <v xml:space="preserve">  50m 背泳ぎ</v>
      </c>
    </row>
    <row r="131" spans="1:15" s="22" customFormat="1" x14ac:dyDescent="0.15">
      <c r="A131" s="22">
        <f>IFERROR(テーブル_Swim015[[#This Row],[競技番号]],"")</f>
        <v>13</v>
      </c>
      <c r="B131" s="22">
        <f>IFERROR(テーブル_Swim015[[#This Row],[組]],"")</f>
        <v>3</v>
      </c>
      <c r="C131" s="22">
        <f>IFERROR(テーブル_Swim015[[#This Row],[水路]],"")</f>
        <v>4</v>
      </c>
      <c r="D131" s="22" t="str">
        <f t="shared" ref="D131:D194" si="10">CONCATENATE(A131,B131,C131)</f>
        <v>1334</v>
      </c>
      <c r="E131" s="22">
        <f>IFERROR(テーブル_Swim015[[#This Row],[選手番号]],"")</f>
        <v>1334</v>
      </c>
      <c r="F131" s="22" t="str">
        <f>IFERROR(VLOOKUP(E131,Sheet3!A:H,3,0),"")</f>
        <v xml:space="preserve">藤本　彩里                    </v>
      </c>
      <c r="G131" s="22" t="str">
        <f>IFERROR(VLOOKUP(E131,Sheet3!A:H,8,0),"")</f>
        <v xml:space="preserve">南海DC          </v>
      </c>
      <c r="H131" s="22" t="str">
        <f>IFERROR(VLOOKUP(E131,Sheet2!A:B,2,0),"")</f>
        <v/>
      </c>
      <c r="I131" s="22" t="str">
        <f t="shared" ref="I131:I146" si="11">CONCATENATE(E131,A131)</f>
        <v>133413</v>
      </c>
      <c r="J131" s="22">
        <f t="shared" ref="J131:J146" si="12">B131</f>
        <v>3</v>
      </c>
      <c r="K131" s="22">
        <f t="shared" ref="K131:K146" si="13">C131</f>
        <v>4</v>
      </c>
      <c r="M131" s="22" t="str">
        <f>IFERROR(VLOOKUP(A131,Sheet1!B:F,5,0),"")</f>
        <v xml:space="preserve">  50m</v>
      </c>
      <c r="N131" s="22" t="str">
        <f>IFERROR(VLOOKUP(A131,Sheet1!B:F,4,0),"")</f>
        <v>背泳ぎ</v>
      </c>
      <c r="O131" s="22" t="str">
        <f t="shared" ref="O131:O194" si="14">CONCATENATE(M131," ",N131)</f>
        <v xml:space="preserve">  50m 背泳ぎ</v>
      </c>
    </row>
    <row r="132" spans="1:15" s="22" customFormat="1" x14ac:dyDescent="0.15">
      <c r="A132" s="22">
        <f>IFERROR(テーブル_Swim015[[#This Row],[競技番号]],"")</f>
        <v>13</v>
      </c>
      <c r="B132" s="22">
        <f>IFERROR(テーブル_Swim015[[#This Row],[組]],"")</f>
        <v>3</v>
      </c>
      <c r="C132" s="22">
        <f>IFERROR(テーブル_Swim015[[#This Row],[水路]],"")</f>
        <v>5</v>
      </c>
      <c r="D132" s="22" t="str">
        <f t="shared" si="10"/>
        <v>1335</v>
      </c>
      <c r="E132" s="22">
        <f>IFERROR(テーブル_Swim015[[#This Row],[選手番号]],"")</f>
        <v>597</v>
      </c>
      <c r="F132" s="22" t="str">
        <f>IFERROR(VLOOKUP(E132,Sheet3!A:H,3,0),"")</f>
        <v xml:space="preserve">大石　千尋                    </v>
      </c>
      <c r="G132" s="22" t="str">
        <f>IFERROR(VLOOKUP(E132,Sheet3!A:H,8,0),"")</f>
        <v xml:space="preserve">ﾌｨｯﾀ重信        </v>
      </c>
      <c r="H132" s="22" t="str">
        <f>IFERROR(VLOOKUP(E132,Sheet2!A:B,2,0),"")</f>
        <v/>
      </c>
      <c r="I132" s="22" t="str">
        <f t="shared" si="11"/>
        <v>59713</v>
      </c>
      <c r="J132" s="22">
        <f t="shared" si="12"/>
        <v>3</v>
      </c>
      <c r="K132" s="22">
        <f t="shared" si="13"/>
        <v>5</v>
      </c>
      <c r="M132" s="22" t="str">
        <f>IFERROR(VLOOKUP(A132,Sheet1!B:F,5,0),"")</f>
        <v xml:space="preserve">  50m</v>
      </c>
      <c r="N132" s="22" t="str">
        <f>IFERROR(VLOOKUP(A132,Sheet1!B:F,4,0),"")</f>
        <v>背泳ぎ</v>
      </c>
      <c r="O132" s="22" t="str">
        <f t="shared" si="14"/>
        <v xml:space="preserve">  50m 背泳ぎ</v>
      </c>
    </row>
    <row r="133" spans="1:15" s="22" customFormat="1" x14ac:dyDescent="0.15">
      <c r="A133" s="22">
        <f>IFERROR(テーブル_Swim015[[#This Row],[競技番号]],"")</f>
        <v>13</v>
      </c>
      <c r="B133" s="22">
        <f>IFERROR(テーブル_Swim015[[#This Row],[組]],"")</f>
        <v>3</v>
      </c>
      <c r="C133" s="22">
        <f>IFERROR(テーブル_Swim015[[#This Row],[水路]],"")</f>
        <v>6</v>
      </c>
      <c r="D133" s="22" t="str">
        <f t="shared" si="10"/>
        <v>1336</v>
      </c>
      <c r="E133" s="22">
        <f>IFERROR(テーブル_Swim015[[#This Row],[選手番号]],"")</f>
        <v>604</v>
      </c>
      <c r="F133" s="22" t="str">
        <f>IFERROR(VLOOKUP(E133,Sheet3!A:H,3,0),"")</f>
        <v xml:space="preserve">田中　伶奈                    </v>
      </c>
      <c r="G133" s="22" t="str">
        <f>IFERROR(VLOOKUP(E133,Sheet3!A:H,8,0),"")</f>
        <v xml:space="preserve">ﾌｨｯﾀ重信        </v>
      </c>
      <c r="H133" s="22" t="str">
        <f>IFERROR(VLOOKUP(E133,Sheet2!A:B,2,0),"")</f>
        <v/>
      </c>
      <c r="I133" s="22" t="str">
        <f t="shared" si="11"/>
        <v>60413</v>
      </c>
      <c r="J133" s="22">
        <f t="shared" si="12"/>
        <v>3</v>
      </c>
      <c r="K133" s="22">
        <f t="shared" si="13"/>
        <v>6</v>
      </c>
      <c r="M133" s="22" t="str">
        <f>IFERROR(VLOOKUP(A133,Sheet1!B:F,5,0),"")</f>
        <v xml:space="preserve">  50m</v>
      </c>
      <c r="N133" s="22" t="str">
        <f>IFERROR(VLOOKUP(A133,Sheet1!B:F,4,0),"")</f>
        <v>背泳ぎ</v>
      </c>
      <c r="O133" s="22" t="str">
        <f t="shared" si="14"/>
        <v xml:space="preserve">  50m 背泳ぎ</v>
      </c>
    </row>
    <row r="134" spans="1:15" s="22" customFormat="1" x14ac:dyDescent="0.15">
      <c r="A134" s="22">
        <f>IFERROR(テーブル_Swim015[[#This Row],[競技番号]],"")</f>
        <v>13</v>
      </c>
      <c r="B134" s="22">
        <f>IFERROR(テーブル_Swim015[[#This Row],[組]],"")</f>
        <v>3</v>
      </c>
      <c r="C134" s="22">
        <f>IFERROR(テーブル_Swim015[[#This Row],[水路]],"")</f>
        <v>7</v>
      </c>
      <c r="D134" s="22" t="str">
        <f t="shared" si="10"/>
        <v>1337</v>
      </c>
      <c r="E134" s="22">
        <f>IFERROR(テーブル_Swim015[[#This Row],[選手番号]],"")</f>
        <v>1364</v>
      </c>
      <c r="F134" s="22" t="str">
        <f>IFERROR(VLOOKUP(E134,Sheet3!A:H,3,0),"")</f>
        <v xml:space="preserve">渡部　愛梨                    </v>
      </c>
      <c r="G134" s="22" t="str">
        <f>IFERROR(VLOOKUP(E134,Sheet3!A:H,8,0),"")</f>
        <v xml:space="preserve">南海DC          </v>
      </c>
      <c r="H134" s="22" t="str">
        <f>IFERROR(VLOOKUP(E134,Sheet2!A:B,2,0),"")</f>
        <v/>
      </c>
      <c r="I134" s="22" t="str">
        <f t="shared" si="11"/>
        <v>136413</v>
      </c>
      <c r="J134" s="22">
        <f t="shared" si="12"/>
        <v>3</v>
      </c>
      <c r="K134" s="22">
        <f t="shared" si="13"/>
        <v>7</v>
      </c>
      <c r="M134" s="22" t="str">
        <f>IFERROR(VLOOKUP(A134,Sheet1!B:F,5,0),"")</f>
        <v xml:space="preserve">  50m</v>
      </c>
      <c r="N134" s="22" t="str">
        <f>IFERROR(VLOOKUP(A134,Sheet1!B:F,4,0),"")</f>
        <v>背泳ぎ</v>
      </c>
      <c r="O134" s="22" t="str">
        <f t="shared" si="14"/>
        <v xml:space="preserve">  50m 背泳ぎ</v>
      </c>
    </row>
    <row r="135" spans="1:15" s="22" customFormat="1" x14ac:dyDescent="0.15">
      <c r="A135" s="22">
        <f>IFERROR(テーブル_Swim015[[#This Row],[競技番号]],"")</f>
        <v>13</v>
      </c>
      <c r="B135" s="22">
        <f>IFERROR(テーブル_Swim015[[#This Row],[組]],"")</f>
        <v>4</v>
      </c>
      <c r="C135" s="22">
        <f>IFERROR(テーブル_Swim015[[#This Row],[水路]],"")</f>
        <v>1</v>
      </c>
      <c r="D135" s="22" t="str">
        <f t="shared" si="10"/>
        <v>1341</v>
      </c>
      <c r="E135" s="22">
        <f>IFERROR(テーブル_Swim015[[#This Row],[選手番号]],"")</f>
        <v>795</v>
      </c>
      <c r="F135" s="22" t="str">
        <f>IFERROR(VLOOKUP(E135,Sheet3!A:H,3,0),"")</f>
        <v xml:space="preserve">江戸　絆夏                    </v>
      </c>
      <c r="G135" s="22" t="str">
        <f>IFERROR(VLOOKUP(E135,Sheet3!A:H,8,0),"")</f>
        <v xml:space="preserve">フィッタ松前    </v>
      </c>
      <c r="H135" s="22" t="str">
        <f>IFERROR(VLOOKUP(E135,Sheet2!A:B,2,0),"")</f>
        <v/>
      </c>
      <c r="I135" s="22" t="str">
        <f t="shared" si="11"/>
        <v>79513</v>
      </c>
      <c r="J135" s="22">
        <f t="shared" si="12"/>
        <v>4</v>
      </c>
      <c r="K135" s="22">
        <f t="shared" si="13"/>
        <v>1</v>
      </c>
      <c r="M135" s="22" t="str">
        <f>IFERROR(VLOOKUP(A135,Sheet1!B:F,5,0),"")</f>
        <v xml:space="preserve">  50m</v>
      </c>
      <c r="N135" s="22" t="str">
        <f>IFERROR(VLOOKUP(A135,Sheet1!B:F,4,0),"")</f>
        <v>背泳ぎ</v>
      </c>
      <c r="O135" s="22" t="str">
        <f t="shared" si="14"/>
        <v xml:space="preserve">  50m 背泳ぎ</v>
      </c>
    </row>
    <row r="136" spans="1:15" s="22" customFormat="1" x14ac:dyDescent="0.15">
      <c r="A136" s="22">
        <f>IFERROR(テーブル_Swim015[[#This Row],[競技番号]],"")</f>
        <v>13</v>
      </c>
      <c r="B136" s="22">
        <f>IFERROR(テーブル_Swim015[[#This Row],[組]],"")</f>
        <v>4</v>
      </c>
      <c r="C136" s="22">
        <f>IFERROR(テーブル_Swim015[[#This Row],[水路]],"")</f>
        <v>2</v>
      </c>
      <c r="D136" s="22" t="str">
        <f t="shared" si="10"/>
        <v>1342</v>
      </c>
      <c r="E136" s="22">
        <f>IFERROR(テーブル_Swim015[[#This Row],[選手番号]],"")</f>
        <v>142</v>
      </c>
      <c r="F136" s="22" t="str">
        <f>IFERROR(VLOOKUP(E136,Sheet3!A:H,3,0),"")</f>
        <v xml:space="preserve">奥　　優香                    </v>
      </c>
      <c r="G136" s="22" t="str">
        <f>IFERROR(VLOOKUP(E136,Sheet3!A:H,8,0),"")</f>
        <v xml:space="preserve">石原SC          </v>
      </c>
      <c r="H136" s="22" t="str">
        <f>IFERROR(VLOOKUP(E136,Sheet2!A:B,2,0),"")</f>
        <v/>
      </c>
      <c r="I136" s="22" t="str">
        <f t="shared" si="11"/>
        <v>14213</v>
      </c>
      <c r="J136" s="22">
        <f t="shared" si="12"/>
        <v>4</v>
      </c>
      <c r="K136" s="22">
        <f t="shared" si="13"/>
        <v>2</v>
      </c>
      <c r="M136" s="22" t="str">
        <f>IFERROR(VLOOKUP(A136,Sheet1!B:F,5,0),"")</f>
        <v xml:space="preserve">  50m</v>
      </c>
      <c r="N136" s="22" t="str">
        <f>IFERROR(VLOOKUP(A136,Sheet1!B:F,4,0),"")</f>
        <v>背泳ぎ</v>
      </c>
      <c r="O136" s="22" t="str">
        <f t="shared" si="14"/>
        <v xml:space="preserve">  50m 背泳ぎ</v>
      </c>
    </row>
    <row r="137" spans="1:15" s="22" customFormat="1" x14ac:dyDescent="0.15">
      <c r="A137" s="22">
        <f>IFERROR(テーブル_Swim015[[#This Row],[競技番号]],"")</f>
        <v>13</v>
      </c>
      <c r="B137" s="22">
        <f>IFERROR(テーブル_Swim015[[#This Row],[組]],"")</f>
        <v>4</v>
      </c>
      <c r="C137" s="22">
        <f>IFERROR(テーブル_Swim015[[#This Row],[水路]],"")</f>
        <v>3</v>
      </c>
      <c r="D137" s="22" t="str">
        <f t="shared" si="10"/>
        <v>1343</v>
      </c>
      <c r="E137" s="22">
        <f>IFERROR(テーブル_Swim015[[#This Row],[選手番号]],"")</f>
        <v>825</v>
      </c>
      <c r="F137" s="22" t="str">
        <f>IFERROR(VLOOKUP(E137,Sheet3!A:H,3,0),"")</f>
        <v xml:space="preserve">兵頭　杏南                    </v>
      </c>
      <c r="G137" s="22" t="str">
        <f>IFERROR(VLOOKUP(E137,Sheet3!A:H,8,0),"")</f>
        <v xml:space="preserve">フィッタ松前    </v>
      </c>
      <c r="H137" s="22" t="str">
        <f>IFERROR(VLOOKUP(E137,Sheet2!A:B,2,0),"")</f>
        <v/>
      </c>
      <c r="I137" s="22" t="str">
        <f t="shared" si="11"/>
        <v>82513</v>
      </c>
      <c r="J137" s="22">
        <f t="shared" si="12"/>
        <v>4</v>
      </c>
      <c r="K137" s="22">
        <f t="shared" si="13"/>
        <v>3</v>
      </c>
      <c r="M137" s="22" t="str">
        <f>IFERROR(VLOOKUP(A137,Sheet1!B:F,5,0),"")</f>
        <v xml:space="preserve">  50m</v>
      </c>
      <c r="N137" s="22" t="str">
        <f>IFERROR(VLOOKUP(A137,Sheet1!B:F,4,0),"")</f>
        <v>背泳ぎ</v>
      </c>
      <c r="O137" s="22" t="str">
        <f t="shared" si="14"/>
        <v xml:space="preserve">  50m 背泳ぎ</v>
      </c>
    </row>
    <row r="138" spans="1:15" s="22" customFormat="1" x14ac:dyDescent="0.15">
      <c r="A138" s="22">
        <f>IFERROR(テーブル_Swim015[[#This Row],[競技番号]],"")</f>
        <v>13</v>
      </c>
      <c r="B138" s="22">
        <f>IFERROR(テーブル_Swim015[[#This Row],[組]],"")</f>
        <v>4</v>
      </c>
      <c r="C138" s="22">
        <f>IFERROR(テーブル_Swim015[[#This Row],[水路]],"")</f>
        <v>4</v>
      </c>
      <c r="D138" s="22" t="str">
        <f t="shared" si="10"/>
        <v>1344</v>
      </c>
      <c r="E138" s="22">
        <f>IFERROR(テーブル_Swim015[[#This Row],[選手番号]],"")</f>
        <v>580</v>
      </c>
      <c r="F138" s="22" t="str">
        <f>IFERROR(VLOOKUP(E138,Sheet3!A:H,3,0),"")</f>
        <v xml:space="preserve">小糸　凛子                    </v>
      </c>
      <c r="G138" s="22" t="str">
        <f>IFERROR(VLOOKUP(E138,Sheet3!A:H,8,0),"")</f>
        <v xml:space="preserve">ﾌｨｯﾀ重信        </v>
      </c>
      <c r="H138" s="22" t="str">
        <f>IFERROR(VLOOKUP(E138,Sheet2!A:B,2,0),"")</f>
        <v/>
      </c>
      <c r="I138" s="22" t="str">
        <f t="shared" si="11"/>
        <v>58013</v>
      </c>
      <c r="J138" s="22">
        <f t="shared" si="12"/>
        <v>4</v>
      </c>
      <c r="K138" s="22">
        <f t="shared" si="13"/>
        <v>4</v>
      </c>
      <c r="M138" s="22" t="str">
        <f>IFERROR(VLOOKUP(A138,Sheet1!B:F,5,0),"")</f>
        <v xml:space="preserve">  50m</v>
      </c>
      <c r="N138" s="22" t="str">
        <f>IFERROR(VLOOKUP(A138,Sheet1!B:F,4,0),"")</f>
        <v>背泳ぎ</v>
      </c>
      <c r="O138" s="22" t="str">
        <f t="shared" si="14"/>
        <v xml:space="preserve">  50m 背泳ぎ</v>
      </c>
    </row>
    <row r="139" spans="1:15" s="22" customFormat="1" x14ac:dyDescent="0.15">
      <c r="A139" s="22">
        <f>IFERROR(テーブル_Swim015[[#This Row],[競技番号]],"")</f>
        <v>13</v>
      </c>
      <c r="B139" s="22">
        <f>IFERROR(テーブル_Swim015[[#This Row],[組]],"")</f>
        <v>4</v>
      </c>
      <c r="C139" s="22">
        <f>IFERROR(テーブル_Swim015[[#This Row],[水路]],"")</f>
        <v>5</v>
      </c>
      <c r="D139" s="22" t="str">
        <f t="shared" si="10"/>
        <v>1345</v>
      </c>
      <c r="E139" s="22">
        <f>IFERROR(テーブル_Swim015[[#This Row],[選手番号]],"")</f>
        <v>607</v>
      </c>
      <c r="F139" s="22" t="str">
        <f>IFERROR(VLOOKUP(E139,Sheet3!A:H,3,0),"")</f>
        <v xml:space="preserve">田丸　咲花                    </v>
      </c>
      <c r="G139" s="22" t="str">
        <f>IFERROR(VLOOKUP(E139,Sheet3!A:H,8,0),"")</f>
        <v xml:space="preserve">ﾌｨｯﾀ重信        </v>
      </c>
      <c r="H139" s="22" t="str">
        <f>IFERROR(VLOOKUP(E139,Sheet2!A:B,2,0),"")</f>
        <v/>
      </c>
      <c r="I139" s="22" t="str">
        <f t="shared" si="11"/>
        <v>60713</v>
      </c>
      <c r="J139" s="22">
        <f t="shared" si="12"/>
        <v>4</v>
      </c>
      <c r="K139" s="22">
        <f t="shared" si="13"/>
        <v>5</v>
      </c>
      <c r="M139" s="22" t="str">
        <f>IFERROR(VLOOKUP(A139,Sheet1!B:F,5,0),"")</f>
        <v xml:space="preserve">  50m</v>
      </c>
      <c r="N139" s="22" t="str">
        <f>IFERROR(VLOOKUP(A139,Sheet1!B:F,4,0),"")</f>
        <v>背泳ぎ</v>
      </c>
      <c r="O139" s="22" t="str">
        <f t="shared" si="14"/>
        <v xml:space="preserve">  50m 背泳ぎ</v>
      </c>
    </row>
    <row r="140" spans="1:15" s="22" customFormat="1" x14ac:dyDescent="0.15">
      <c r="A140" s="22">
        <f>IFERROR(テーブル_Swim015[[#This Row],[競技番号]],"")</f>
        <v>13</v>
      </c>
      <c r="B140" s="22">
        <f>IFERROR(テーブル_Swim015[[#This Row],[組]],"")</f>
        <v>4</v>
      </c>
      <c r="C140" s="22">
        <f>IFERROR(テーブル_Swim015[[#This Row],[水路]],"")</f>
        <v>6</v>
      </c>
      <c r="D140" s="22" t="str">
        <f t="shared" si="10"/>
        <v>1346</v>
      </c>
      <c r="E140" s="22">
        <f>IFERROR(テーブル_Swim015[[#This Row],[選手番号]],"")</f>
        <v>587</v>
      </c>
      <c r="F140" s="22" t="str">
        <f>IFERROR(VLOOKUP(E140,Sheet3!A:H,3,0),"")</f>
        <v xml:space="preserve">小田　花純                    </v>
      </c>
      <c r="G140" s="22" t="str">
        <f>IFERROR(VLOOKUP(E140,Sheet3!A:H,8,0),"")</f>
        <v xml:space="preserve">ﾌｨｯﾀ重信        </v>
      </c>
      <c r="H140" s="22" t="str">
        <f>IFERROR(VLOOKUP(E140,Sheet2!A:B,2,0),"")</f>
        <v/>
      </c>
      <c r="I140" s="22" t="str">
        <f t="shared" si="11"/>
        <v>58713</v>
      </c>
      <c r="J140" s="22">
        <f t="shared" si="12"/>
        <v>4</v>
      </c>
      <c r="K140" s="22">
        <f t="shared" si="13"/>
        <v>6</v>
      </c>
      <c r="M140" s="22" t="str">
        <f>IFERROR(VLOOKUP(A140,Sheet1!B:F,5,0),"")</f>
        <v xml:space="preserve">  50m</v>
      </c>
      <c r="N140" s="22" t="str">
        <f>IFERROR(VLOOKUP(A140,Sheet1!B:F,4,0),"")</f>
        <v>背泳ぎ</v>
      </c>
      <c r="O140" s="22" t="str">
        <f t="shared" si="14"/>
        <v xml:space="preserve">  50m 背泳ぎ</v>
      </c>
    </row>
    <row r="141" spans="1:15" s="22" customFormat="1" x14ac:dyDescent="0.15">
      <c r="A141" s="22">
        <f>IFERROR(テーブル_Swim015[[#This Row],[競技番号]],"")</f>
        <v>13</v>
      </c>
      <c r="B141" s="22">
        <f>IFERROR(テーブル_Swim015[[#This Row],[組]],"")</f>
        <v>4</v>
      </c>
      <c r="C141" s="22">
        <f>IFERROR(テーブル_Swim015[[#This Row],[水路]],"")</f>
        <v>7</v>
      </c>
      <c r="D141" s="22" t="str">
        <f t="shared" si="10"/>
        <v>1347</v>
      </c>
      <c r="E141" s="22">
        <f>IFERROR(テーブル_Swim015[[#This Row],[選手番号]],"")</f>
        <v>144</v>
      </c>
      <c r="F141" s="22" t="str">
        <f>IFERROR(VLOOKUP(E141,Sheet3!A:H,3,0),"")</f>
        <v xml:space="preserve">加地彩希子                    </v>
      </c>
      <c r="G141" s="22" t="str">
        <f>IFERROR(VLOOKUP(E141,Sheet3!A:H,8,0),"")</f>
        <v xml:space="preserve">石原SC          </v>
      </c>
      <c r="H141" s="22" t="str">
        <f>IFERROR(VLOOKUP(E141,Sheet2!A:B,2,0),"")</f>
        <v/>
      </c>
      <c r="I141" s="22" t="str">
        <f t="shared" si="11"/>
        <v>14413</v>
      </c>
      <c r="J141" s="22">
        <f t="shared" si="12"/>
        <v>4</v>
      </c>
      <c r="K141" s="22">
        <f t="shared" si="13"/>
        <v>7</v>
      </c>
      <c r="M141" s="22" t="str">
        <f>IFERROR(VLOOKUP(A141,Sheet1!B:F,5,0),"")</f>
        <v xml:space="preserve">  50m</v>
      </c>
      <c r="N141" s="22" t="str">
        <f>IFERROR(VLOOKUP(A141,Sheet1!B:F,4,0),"")</f>
        <v>背泳ぎ</v>
      </c>
      <c r="O141" s="22" t="str">
        <f t="shared" si="14"/>
        <v xml:space="preserve">  50m 背泳ぎ</v>
      </c>
    </row>
    <row r="142" spans="1:15" s="22" customFormat="1" x14ac:dyDescent="0.15">
      <c r="A142" s="22">
        <f>IFERROR(テーブル_Swim015[[#This Row],[競技番号]],"")</f>
        <v>13</v>
      </c>
      <c r="B142" s="22">
        <f>IFERROR(テーブル_Swim015[[#This Row],[組]],"")</f>
        <v>5</v>
      </c>
      <c r="C142" s="22">
        <f>IFERROR(テーブル_Swim015[[#This Row],[水路]],"")</f>
        <v>1</v>
      </c>
      <c r="D142" s="22" t="str">
        <f t="shared" si="10"/>
        <v>1351</v>
      </c>
      <c r="E142" s="22">
        <f>IFERROR(テーブル_Swim015[[#This Row],[選手番号]],"")</f>
        <v>799</v>
      </c>
      <c r="F142" s="22" t="str">
        <f>IFERROR(VLOOKUP(E142,Sheet3!A:H,3,0),"")</f>
        <v xml:space="preserve">木村さくら                    </v>
      </c>
      <c r="G142" s="22" t="str">
        <f>IFERROR(VLOOKUP(E142,Sheet3!A:H,8,0),"")</f>
        <v xml:space="preserve">フィッタ松前    </v>
      </c>
      <c r="H142" s="22" t="str">
        <f>IFERROR(VLOOKUP(E142,Sheet2!A:B,2,0),"")</f>
        <v/>
      </c>
      <c r="I142" s="22" t="str">
        <f t="shared" si="11"/>
        <v>79913</v>
      </c>
      <c r="J142" s="22">
        <f t="shared" si="12"/>
        <v>5</v>
      </c>
      <c r="K142" s="22">
        <f t="shared" si="13"/>
        <v>1</v>
      </c>
      <c r="M142" s="22" t="str">
        <f>IFERROR(VLOOKUP(A142,Sheet1!B:F,5,0),"")</f>
        <v xml:space="preserve">  50m</v>
      </c>
      <c r="N142" s="22" t="str">
        <f>IFERROR(VLOOKUP(A142,Sheet1!B:F,4,0),"")</f>
        <v>背泳ぎ</v>
      </c>
      <c r="O142" s="22" t="str">
        <f t="shared" si="14"/>
        <v xml:space="preserve">  50m 背泳ぎ</v>
      </c>
    </row>
    <row r="143" spans="1:15" s="22" customFormat="1" x14ac:dyDescent="0.15">
      <c r="A143" s="22">
        <f>IFERROR(テーブル_Swim015[[#This Row],[競技番号]],"")</f>
        <v>13</v>
      </c>
      <c r="B143" s="22">
        <f>IFERROR(テーブル_Swim015[[#This Row],[組]],"")</f>
        <v>5</v>
      </c>
      <c r="C143" s="22">
        <f>IFERROR(テーブル_Swim015[[#This Row],[水路]],"")</f>
        <v>2</v>
      </c>
      <c r="D143" s="22" t="str">
        <f t="shared" si="10"/>
        <v>1352</v>
      </c>
      <c r="E143" s="22">
        <f>IFERROR(テーブル_Swim015[[#This Row],[選手番号]],"")</f>
        <v>1344</v>
      </c>
      <c r="F143" s="22" t="str">
        <f>IFERROR(VLOOKUP(E143,Sheet3!A:H,3,0),"")</f>
        <v xml:space="preserve">長井　　仁                    </v>
      </c>
      <c r="G143" s="22" t="str">
        <f>IFERROR(VLOOKUP(E143,Sheet3!A:H,8,0),"")</f>
        <v xml:space="preserve">南海DC          </v>
      </c>
      <c r="H143" s="22" t="str">
        <f>IFERROR(VLOOKUP(E143,Sheet2!A:B,2,0),"")</f>
        <v/>
      </c>
      <c r="I143" s="22" t="str">
        <f t="shared" si="11"/>
        <v>134413</v>
      </c>
      <c r="J143" s="22">
        <f t="shared" si="12"/>
        <v>5</v>
      </c>
      <c r="K143" s="22">
        <f t="shared" si="13"/>
        <v>2</v>
      </c>
      <c r="M143" s="22" t="str">
        <f>IFERROR(VLOOKUP(A143,Sheet1!B:F,5,0),"")</f>
        <v xml:space="preserve">  50m</v>
      </c>
      <c r="N143" s="22" t="str">
        <f>IFERROR(VLOOKUP(A143,Sheet1!B:F,4,0),"")</f>
        <v>背泳ぎ</v>
      </c>
      <c r="O143" s="22" t="str">
        <f t="shared" si="14"/>
        <v xml:space="preserve">  50m 背泳ぎ</v>
      </c>
    </row>
    <row r="144" spans="1:15" s="22" customFormat="1" x14ac:dyDescent="0.15">
      <c r="A144" s="22">
        <f>IFERROR(テーブル_Swim015[[#This Row],[競技番号]],"")</f>
        <v>13</v>
      </c>
      <c r="B144" s="22">
        <f>IFERROR(テーブル_Swim015[[#This Row],[組]],"")</f>
        <v>5</v>
      </c>
      <c r="C144" s="22">
        <f>IFERROR(テーブル_Swim015[[#This Row],[水路]],"")</f>
        <v>3</v>
      </c>
      <c r="D144" s="22" t="str">
        <f t="shared" si="10"/>
        <v>1353</v>
      </c>
      <c r="E144" s="22">
        <f>IFERROR(テーブル_Swim015[[#This Row],[選手番号]],"")</f>
        <v>770</v>
      </c>
      <c r="F144" s="22" t="str">
        <f>IFERROR(VLOOKUP(E144,Sheet3!A:H,3,0),"")</f>
        <v xml:space="preserve">萩野　由菜                    </v>
      </c>
      <c r="G144" s="22" t="str">
        <f>IFERROR(VLOOKUP(E144,Sheet3!A:H,8,0),"")</f>
        <v xml:space="preserve">フィッタ松前    </v>
      </c>
      <c r="H144" s="22" t="str">
        <f>IFERROR(VLOOKUP(E144,Sheet2!A:B,2,0),"")</f>
        <v/>
      </c>
      <c r="I144" s="22" t="str">
        <f t="shared" si="11"/>
        <v>77013</v>
      </c>
      <c r="J144" s="22">
        <f t="shared" si="12"/>
        <v>5</v>
      </c>
      <c r="K144" s="22">
        <f t="shared" si="13"/>
        <v>3</v>
      </c>
      <c r="M144" s="22" t="str">
        <f>IFERROR(VLOOKUP(A144,Sheet1!B:F,5,0),"")</f>
        <v xml:space="preserve">  50m</v>
      </c>
      <c r="N144" s="22" t="str">
        <f>IFERROR(VLOOKUP(A144,Sheet1!B:F,4,0),"")</f>
        <v>背泳ぎ</v>
      </c>
      <c r="O144" s="22" t="str">
        <f t="shared" si="14"/>
        <v xml:space="preserve">  50m 背泳ぎ</v>
      </c>
    </row>
    <row r="145" spans="1:15" s="22" customFormat="1" x14ac:dyDescent="0.15">
      <c r="A145" s="22">
        <f>IFERROR(テーブル_Swim015[[#This Row],[競技番号]],"")</f>
        <v>13</v>
      </c>
      <c r="B145" s="22">
        <f>IFERROR(テーブル_Swim015[[#This Row],[組]],"")</f>
        <v>5</v>
      </c>
      <c r="C145" s="22">
        <f>IFERROR(テーブル_Swim015[[#This Row],[水路]],"")</f>
        <v>4</v>
      </c>
      <c r="D145" s="22" t="str">
        <f t="shared" si="10"/>
        <v>1354</v>
      </c>
      <c r="E145" s="22">
        <f>IFERROR(テーブル_Swim015[[#This Row],[選手番号]],"")</f>
        <v>1429</v>
      </c>
      <c r="F145" s="22" t="str">
        <f>IFERROR(VLOOKUP(E145,Sheet3!A:H,3,0),"")</f>
        <v xml:space="preserve">柿内　胡華                    </v>
      </c>
      <c r="G145" s="22" t="str">
        <f>IFERROR(VLOOKUP(E145,Sheet3!A:H,8,0),"")</f>
        <v xml:space="preserve">南海DC          </v>
      </c>
      <c r="H145" s="22" t="str">
        <f>IFERROR(VLOOKUP(E145,Sheet2!A:B,2,0),"")</f>
        <v/>
      </c>
      <c r="I145" s="22" t="str">
        <f t="shared" si="11"/>
        <v>142913</v>
      </c>
      <c r="J145" s="22">
        <f t="shared" si="12"/>
        <v>5</v>
      </c>
      <c r="K145" s="22">
        <f t="shared" si="13"/>
        <v>4</v>
      </c>
      <c r="M145" s="22" t="str">
        <f>IFERROR(VLOOKUP(A145,Sheet1!B:F,5,0),"")</f>
        <v xml:space="preserve">  50m</v>
      </c>
      <c r="N145" s="22" t="str">
        <f>IFERROR(VLOOKUP(A145,Sheet1!B:F,4,0),"")</f>
        <v>背泳ぎ</v>
      </c>
      <c r="O145" s="22" t="str">
        <f t="shared" si="14"/>
        <v xml:space="preserve">  50m 背泳ぎ</v>
      </c>
    </row>
    <row r="146" spans="1:15" s="22" customFormat="1" x14ac:dyDescent="0.15">
      <c r="A146" s="22">
        <f>IFERROR(テーブル_Swim015[[#This Row],[競技番号]],"")</f>
        <v>13</v>
      </c>
      <c r="B146" s="22">
        <f>IFERROR(テーブル_Swim015[[#This Row],[組]],"")</f>
        <v>5</v>
      </c>
      <c r="C146" s="22">
        <f>IFERROR(テーブル_Swim015[[#This Row],[水路]],"")</f>
        <v>5</v>
      </c>
      <c r="D146" s="22" t="str">
        <f t="shared" si="10"/>
        <v>1355</v>
      </c>
      <c r="E146" s="22">
        <f>IFERROR(テーブル_Swim015[[#This Row],[選手番号]],"")</f>
        <v>702</v>
      </c>
      <c r="F146" s="22" t="str">
        <f>IFERROR(VLOOKUP(E146,Sheet3!A:H,3,0),"")</f>
        <v xml:space="preserve">細川さくら                    </v>
      </c>
      <c r="G146" s="22" t="str">
        <f>IFERROR(VLOOKUP(E146,Sheet3!A:H,8,0),"")</f>
        <v xml:space="preserve">伊予ＳＣ        </v>
      </c>
      <c r="H146" s="22" t="str">
        <f>IFERROR(VLOOKUP(E146,Sheet2!A:B,2,0),"")</f>
        <v/>
      </c>
      <c r="I146" s="22" t="str">
        <f t="shared" si="11"/>
        <v>70213</v>
      </c>
      <c r="J146" s="22">
        <f t="shared" si="12"/>
        <v>5</v>
      </c>
      <c r="K146" s="22">
        <f t="shared" si="13"/>
        <v>5</v>
      </c>
      <c r="M146" s="22" t="str">
        <f>IFERROR(VLOOKUP(A146,Sheet1!B:F,5,0),"")</f>
        <v xml:space="preserve">  50m</v>
      </c>
      <c r="N146" s="22" t="str">
        <f>IFERROR(VLOOKUP(A146,Sheet1!B:F,4,0),"")</f>
        <v>背泳ぎ</v>
      </c>
      <c r="O146" s="22" t="str">
        <f t="shared" si="14"/>
        <v xml:space="preserve">  50m 背泳ぎ</v>
      </c>
    </row>
    <row r="147" spans="1:15" s="22" customFormat="1" x14ac:dyDescent="0.15">
      <c r="A147" s="22">
        <f>IFERROR(テーブル_Swim015[[#This Row],[競技番号]],"")</f>
        <v>13</v>
      </c>
      <c r="B147" s="22">
        <f>IFERROR(テーブル_Swim015[[#This Row],[組]],"")</f>
        <v>5</v>
      </c>
      <c r="C147" s="22">
        <f>IFERROR(テーブル_Swim015[[#This Row],[水路]],"")</f>
        <v>6</v>
      </c>
      <c r="D147" s="22" t="str">
        <f t="shared" si="10"/>
        <v>1356</v>
      </c>
      <c r="E147" s="22">
        <f>IFERROR(テーブル_Swim015[[#This Row],[選手番号]],"")</f>
        <v>787</v>
      </c>
      <c r="F147" s="22" t="str">
        <f>IFERROR(VLOOKUP(E147,Sheet3!A:H,3,0),"")</f>
        <v xml:space="preserve">忽那　風香                    </v>
      </c>
      <c r="G147" s="22" t="str">
        <f>IFERROR(VLOOKUP(E147,Sheet3!A:H,8,0),"")</f>
        <v xml:space="preserve">フィッタ松前    </v>
      </c>
      <c r="H147" s="22" t="str">
        <f>IFERROR(VLOOKUP(E147,Sheet2!A:B,2,0),"")</f>
        <v/>
      </c>
      <c r="I147" s="22" t="str">
        <f t="shared" ref="I147:I210" si="15">CONCATENATE(E147,A147)</f>
        <v>78713</v>
      </c>
      <c r="J147" s="22">
        <f t="shared" ref="J147:J210" si="16">B147</f>
        <v>5</v>
      </c>
      <c r="K147" s="22">
        <f t="shared" ref="K147:K210" si="17">C147</f>
        <v>6</v>
      </c>
      <c r="M147" s="22" t="str">
        <f>IFERROR(VLOOKUP(A147,Sheet1!B:F,5,0),"")</f>
        <v xml:space="preserve">  50m</v>
      </c>
      <c r="N147" s="22" t="str">
        <f>IFERROR(VLOOKUP(A147,Sheet1!B:F,4,0),"")</f>
        <v>背泳ぎ</v>
      </c>
      <c r="O147" s="22" t="str">
        <f t="shared" si="14"/>
        <v xml:space="preserve">  50m 背泳ぎ</v>
      </c>
    </row>
    <row r="148" spans="1:15" s="22" customFormat="1" x14ac:dyDescent="0.15">
      <c r="A148" s="22">
        <f>IFERROR(テーブル_Swim015[[#This Row],[競技番号]],"")</f>
        <v>13</v>
      </c>
      <c r="B148" s="22">
        <f>IFERROR(テーブル_Swim015[[#This Row],[組]],"")</f>
        <v>5</v>
      </c>
      <c r="C148" s="22">
        <f>IFERROR(テーブル_Swim015[[#This Row],[水路]],"")</f>
        <v>7</v>
      </c>
      <c r="D148" s="22" t="str">
        <f t="shared" si="10"/>
        <v>1357</v>
      </c>
      <c r="E148" s="22">
        <f>IFERROR(テーブル_Swim015[[#This Row],[選手番号]],"")</f>
        <v>785</v>
      </c>
      <c r="F148" s="22" t="str">
        <f>IFERROR(VLOOKUP(E148,Sheet3!A:H,3,0),"")</f>
        <v xml:space="preserve">渡邊　杏奈                    </v>
      </c>
      <c r="G148" s="22" t="str">
        <f>IFERROR(VLOOKUP(E148,Sheet3!A:H,8,0),"")</f>
        <v xml:space="preserve">フィッタ松前    </v>
      </c>
      <c r="H148" s="22" t="str">
        <f>IFERROR(VLOOKUP(E148,Sheet2!A:B,2,0),"")</f>
        <v/>
      </c>
      <c r="I148" s="22" t="str">
        <f t="shared" si="15"/>
        <v>78513</v>
      </c>
      <c r="J148" s="22">
        <f t="shared" si="16"/>
        <v>5</v>
      </c>
      <c r="K148" s="22">
        <f t="shared" si="17"/>
        <v>7</v>
      </c>
      <c r="M148" s="22" t="str">
        <f>IFERROR(VLOOKUP(A148,Sheet1!B:F,5,0),"")</f>
        <v xml:space="preserve">  50m</v>
      </c>
      <c r="N148" s="22" t="str">
        <f>IFERROR(VLOOKUP(A148,Sheet1!B:F,4,0),"")</f>
        <v>背泳ぎ</v>
      </c>
      <c r="O148" s="22" t="str">
        <f t="shared" si="14"/>
        <v xml:space="preserve">  50m 背泳ぎ</v>
      </c>
    </row>
    <row r="149" spans="1:15" s="22" customFormat="1" x14ac:dyDescent="0.15">
      <c r="A149" s="22">
        <f>IFERROR(テーブル_Swim015[[#This Row],[競技番号]],"")</f>
        <v>14</v>
      </c>
      <c r="B149" s="22">
        <f>IFERROR(テーブル_Swim015[[#This Row],[組]],"")</f>
        <v>1</v>
      </c>
      <c r="C149" s="22">
        <f>IFERROR(テーブル_Swim015[[#This Row],[水路]],"")</f>
        <v>1</v>
      </c>
      <c r="D149" s="22" t="str">
        <f t="shared" si="10"/>
        <v>1411</v>
      </c>
      <c r="E149" s="22">
        <f>IFERROR(テーブル_Swim015[[#This Row],[選手番号]],"")</f>
        <v>0</v>
      </c>
      <c r="F149" s="22" t="str">
        <f>IFERROR(VLOOKUP(E149,Sheet3!A:H,3,0),"")</f>
        <v/>
      </c>
      <c r="G149" s="22" t="str">
        <f>IFERROR(VLOOKUP(E149,Sheet3!A:H,8,0),"")</f>
        <v/>
      </c>
      <c r="H149" s="22" t="str">
        <f>IFERROR(VLOOKUP(E149,Sheet2!A:B,2,0),"")</f>
        <v/>
      </c>
      <c r="I149" s="22" t="str">
        <f t="shared" si="15"/>
        <v>014</v>
      </c>
      <c r="J149" s="22">
        <f t="shared" si="16"/>
        <v>1</v>
      </c>
      <c r="K149" s="22">
        <f t="shared" si="17"/>
        <v>1</v>
      </c>
      <c r="M149" s="22" t="str">
        <f>IFERROR(VLOOKUP(A149,Sheet1!B:F,5,0),"")</f>
        <v xml:space="preserve">  50m</v>
      </c>
      <c r="N149" s="22" t="str">
        <f>IFERROR(VLOOKUP(A149,Sheet1!B:F,4,0),"")</f>
        <v>背泳ぎ</v>
      </c>
      <c r="O149" s="22" t="str">
        <f t="shared" si="14"/>
        <v xml:space="preserve">  50m 背泳ぎ</v>
      </c>
    </row>
    <row r="150" spans="1:15" s="22" customFormat="1" x14ac:dyDescent="0.15">
      <c r="A150" s="22">
        <f>IFERROR(テーブル_Swim015[[#This Row],[競技番号]],"")</f>
        <v>14</v>
      </c>
      <c r="B150" s="22">
        <f>IFERROR(テーブル_Swim015[[#This Row],[組]],"")</f>
        <v>1</v>
      </c>
      <c r="C150" s="22">
        <f>IFERROR(テーブル_Swim015[[#This Row],[水路]],"")</f>
        <v>2</v>
      </c>
      <c r="D150" s="22" t="str">
        <f t="shared" si="10"/>
        <v>1412</v>
      </c>
      <c r="E150" s="22">
        <f>IFERROR(テーブル_Swim015[[#This Row],[選手番号]],"")</f>
        <v>1281</v>
      </c>
      <c r="F150" s="22" t="str">
        <f>IFERROR(VLOOKUP(E150,Sheet3!A:H,3,0),"")</f>
        <v xml:space="preserve">三浦　正樹                    </v>
      </c>
      <c r="G150" s="22" t="str">
        <f>IFERROR(VLOOKUP(E150,Sheet3!A:H,8,0),"")</f>
        <v xml:space="preserve">南海DC          </v>
      </c>
      <c r="H150" s="22" t="str">
        <f>IFERROR(VLOOKUP(E150,Sheet2!A:B,2,0),"")</f>
        <v/>
      </c>
      <c r="I150" s="22" t="str">
        <f t="shared" si="15"/>
        <v>128114</v>
      </c>
      <c r="J150" s="22">
        <f t="shared" si="16"/>
        <v>1</v>
      </c>
      <c r="K150" s="22">
        <f t="shared" si="17"/>
        <v>2</v>
      </c>
      <c r="M150" s="22" t="str">
        <f>IFERROR(VLOOKUP(A150,Sheet1!B:F,5,0),"")</f>
        <v xml:space="preserve">  50m</v>
      </c>
      <c r="N150" s="22" t="str">
        <f>IFERROR(VLOOKUP(A150,Sheet1!B:F,4,0),"")</f>
        <v>背泳ぎ</v>
      </c>
      <c r="O150" s="22" t="str">
        <f t="shared" si="14"/>
        <v xml:space="preserve">  50m 背泳ぎ</v>
      </c>
    </row>
    <row r="151" spans="1:15" s="22" customFormat="1" x14ac:dyDescent="0.15">
      <c r="A151" s="22">
        <f>IFERROR(テーブル_Swim015[[#This Row],[競技番号]],"")</f>
        <v>14</v>
      </c>
      <c r="B151" s="22">
        <f>IFERROR(テーブル_Swim015[[#This Row],[組]],"")</f>
        <v>1</v>
      </c>
      <c r="C151" s="22">
        <f>IFERROR(テーブル_Swim015[[#This Row],[水路]],"")</f>
        <v>3</v>
      </c>
      <c r="D151" s="22" t="str">
        <f t="shared" si="10"/>
        <v>1413</v>
      </c>
      <c r="E151" s="22">
        <f>IFERROR(テーブル_Swim015[[#This Row],[選手番号]],"")</f>
        <v>1302</v>
      </c>
      <c r="F151" s="22" t="str">
        <f>IFERROR(VLOOKUP(E151,Sheet3!A:H,3,0),"")</f>
        <v xml:space="preserve">青木　瑠冴                    </v>
      </c>
      <c r="G151" s="22" t="str">
        <f>IFERROR(VLOOKUP(E151,Sheet3!A:H,8,0),"")</f>
        <v xml:space="preserve">南海DC          </v>
      </c>
      <c r="H151" s="22" t="str">
        <f>IFERROR(VLOOKUP(E151,Sheet2!A:B,2,0),"")</f>
        <v/>
      </c>
      <c r="I151" s="22" t="str">
        <f t="shared" si="15"/>
        <v>130214</v>
      </c>
      <c r="J151" s="22">
        <f t="shared" si="16"/>
        <v>1</v>
      </c>
      <c r="K151" s="22">
        <f t="shared" si="17"/>
        <v>3</v>
      </c>
      <c r="M151" s="22" t="str">
        <f>IFERROR(VLOOKUP(A151,Sheet1!B:F,5,0),"")</f>
        <v xml:space="preserve">  50m</v>
      </c>
      <c r="N151" s="22" t="str">
        <f>IFERROR(VLOOKUP(A151,Sheet1!B:F,4,0),"")</f>
        <v>背泳ぎ</v>
      </c>
      <c r="O151" s="22" t="str">
        <f t="shared" si="14"/>
        <v xml:space="preserve">  50m 背泳ぎ</v>
      </c>
    </row>
    <row r="152" spans="1:15" s="22" customFormat="1" x14ac:dyDescent="0.15">
      <c r="A152" s="22">
        <f>IFERROR(テーブル_Swim015[[#This Row],[競技番号]],"")</f>
        <v>14</v>
      </c>
      <c r="B152" s="22">
        <f>IFERROR(テーブル_Swim015[[#This Row],[組]],"")</f>
        <v>1</v>
      </c>
      <c r="C152" s="22">
        <f>IFERROR(テーブル_Swim015[[#This Row],[水路]],"")</f>
        <v>4</v>
      </c>
      <c r="D152" s="22" t="str">
        <f t="shared" si="10"/>
        <v>1414</v>
      </c>
      <c r="E152" s="22">
        <f>IFERROR(テーブル_Swim015[[#This Row],[選手番号]],"")</f>
        <v>1313</v>
      </c>
      <c r="F152" s="22" t="str">
        <f>IFERROR(VLOOKUP(E152,Sheet3!A:H,3,0),"")</f>
        <v xml:space="preserve">石丸　大貴                    </v>
      </c>
      <c r="G152" s="22" t="str">
        <f>IFERROR(VLOOKUP(E152,Sheet3!A:H,8,0),"")</f>
        <v xml:space="preserve">南海DC          </v>
      </c>
      <c r="H152" s="22" t="str">
        <f>IFERROR(VLOOKUP(E152,Sheet2!A:B,2,0),"")</f>
        <v/>
      </c>
      <c r="I152" s="22" t="str">
        <f t="shared" si="15"/>
        <v>131314</v>
      </c>
      <c r="J152" s="22">
        <f t="shared" si="16"/>
        <v>1</v>
      </c>
      <c r="K152" s="22">
        <f t="shared" si="17"/>
        <v>4</v>
      </c>
      <c r="M152" s="22" t="str">
        <f>IFERROR(VLOOKUP(A152,Sheet1!B:F,5,0),"")</f>
        <v xml:space="preserve">  50m</v>
      </c>
      <c r="N152" s="22" t="str">
        <f>IFERROR(VLOOKUP(A152,Sheet1!B:F,4,0),"")</f>
        <v>背泳ぎ</v>
      </c>
      <c r="O152" s="22" t="str">
        <f t="shared" si="14"/>
        <v xml:space="preserve">  50m 背泳ぎ</v>
      </c>
    </row>
    <row r="153" spans="1:15" s="22" customFormat="1" x14ac:dyDescent="0.15">
      <c r="A153" s="22">
        <f>IFERROR(テーブル_Swim015[[#This Row],[競技番号]],"")</f>
        <v>14</v>
      </c>
      <c r="B153" s="22">
        <f>IFERROR(テーブル_Swim015[[#This Row],[組]],"")</f>
        <v>1</v>
      </c>
      <c r="C153" s="22">
        <f>IFERROR(テーブル_Swim015[[#This Row],[水路]],"")</f>
        <v>5</v>
      </c>
      <c r="D153" s="22" t="str">
        <f t="shared" si="10"/>
        <v>1415</v>
      </c>
      <c r="E153" s="22">
        <f>IFERROR(テーブル_Swim015[[#This Row],[選手番号]],"")</f>
        <v>1300</v>
      </c>
      <c r="F153" s="22" t="str">
        <f>IFERROR(VLOOKUP(E153,Sheet3!A:H,3,0),"")</f>
        <v xml:space="preserve">松田　佳士                    </v>
      </c>
      <c r="G153" s="22" t="str">
        <f>IFERROR(VLOOKUP(E153,Sheet3!A:H,8,0),"")</f>
        <v xml:space="preserve">南海DC          </v>
      </c>
      <c r="H153" s="22" t="str">
        <f>IFERROR(VLOOKUP(E153,Sheet2!A:B,2,0),"")</f>
        <v/>
      </c>
      <c r="I153" s="22" t="str">
        <f t="shared" si="15"/>
        <v>130014</v>
      </c>
      <c r="J153" s="22">
        <f t="shared" si="16"/>
        <v>1</v>
      </c>
      <c r="K153" s="22">
        <f t="shared" si="17"/>
        <v>5</v>
      </c>
      <c r="M153" s="22" t="str">
        <f>IFERROR(VLOOKUP(A153,Sheet1!B:F,5,0),"")</f>
        <v xml:space="preserve">  50m</v>
      </c>
      <c r="N153" s="22" t="str">
        <f>IFERROR(VLOOKUP(A153,Sheet1!B:F,4,0),"")</f>
        <v>背泳ぎ</v>
      </c>
      <c r="O153" s="22" t="str">
        <f t="shared" si="14"/>
        <v xml:space="preserve">  50m 背泳ぎ</v>
      </c>
    </row>
    <row r="154" spans="1:15" s="22" customFormat="1" x14ac:dyDescent="0.15">
      <c r="A154" s="22">
        <f>IFERROR(テーブル_Swim015[[#This Row],[競技番号]],"")</f>
        <v>14</v>
      </c>
      <c r="B154" s="22">
        <f>IFERROR(テーブル_Swim015[[#This Row],[組]],"")</f>
        <v>1</v>
      </c>
      <c r="C154" s="22">
        <f>IFERROR(テーブル_Swim015[[#This Row],[水路]],"")</f>
        <v>6</v>
      </c>
      <c r="D154" s="22" t="str">
        <f t="shared" si="10"/>
        <v>1416</v>
      </c>
      <c r="E154" s="22">
        <f>IFERROR(テーブル_Swim015[[#This Row],[選手番号]],"")</f>
        <v>1304</v>
      </c>
      <c r="F154" s="22" t="str">
        <f>IFERROR(VLOOKUP(E154,Sheet3!A:H,3,0),"")</f>
        <v xml:space="preserve">川口　大和                    </v>
      </c>
      <c r="G154" s="22" t="str">
        <f>IFERROR(VLOOKUP(E154,Sheet3!A:H,8,0),"")</f>
        <v xml:space="preserve">南海DC          </v>
      </c>
      <c r="H154" s="22" t="str">
        <f>IFERROR(VLOOKUP(E154,Sheet2!A:B,2,0),"")</f>
        <v/>
      </c>
      <c r="I154" s="22" t="str">
        <f t="shared" si="15"/>
        <v>130414</v>
      </c>
      <c r="J154" s="22">
        <f t="shared" si="16"/>
        <v>1</v>
      </c>
      <c r="K154" s="22">
        <f t="shared" si="17"/>
        <v>6</v>
      </c>
      <c r="M154" s="22" t="str">
        <f>IFERROR(VLOOKUP(A154,Sheet1!B:F,5,0),"")</f>
        <v xml:space="preserve">  50m</v>
      </c>
      <c r="N154" s="22" t="str">
        <f>IFERROR(VLOOKUP(A154,Sheet1!B:F,4,0),"")</f>
        <v>背泳ぎ</v>
      </c>
      <c r="O154" s="22" t="str">
        <f t="shared" si="14"/>
        <v xml:space="preserve">  50m 背泳ぎ</v>
      </c>
    </row>
    <row r="155" spans="1:15" s="22" customFormat="1" x14ac:dyDescent="0.15">
      <c r="A155" s="22">
        <f>IFERROR(テーブル_Swim015[[#This Row],[競技番号]],"")</f>
        <v>14</v>
      </c>
      <c r="B155" s="22">
        <f>IFERROR(テーブル_Swim015[[#This Row],[組]],"")</f>
        <v>1</v>
      </c>
      <c r="C155" s="22">
        <f>IFERROR(テーブル_Swim015[[#This Row],[水路]],"")</f>
        <v>7</v>
      </c>
      <c r="D155" s="22" t="str">
        <f t="shared" si="10"/>
        <v>1417</v>
      </c>
      <c r="E155" s="22">
        <f>IFERROR(テーブル_Swim015[[#This Row],[選手番号]],"")</f>
        <v>0</v>
      </c>
      <c r="F155" s="22" t="str">
        <f>IFERROR(VLOOKUP(E155,Sheet3!A:H,3,0),"")</f>
        <v/>
      </c>
      <c r="G155" s="22" t="str">
        <f>IFERROR(VLOOKUP(E155,Sheet3!A:H,8,0),"")</f>
        <v/>
      </c>
      <c r="H155" s="22" t="str">
        <f>IFERROR(VLOOKUP(E155,Sheet2!A:B,2,0),"")</f>
        <v/>
      </c>
      <c r="I155" s="22" t="str">
        <f t="shared" si="15"/>
        <v>014</v>
      </c>
      <c r="J155" s="22">
        <f t="shared" si="16"/>
        <v>1</v>
      </c>
      <c r="K155" s="22">
        <f t="shared" si="17"/>
        <v>7</v>
      </c>
      <c r="M155" s="22" t="str">
        <f>IFERROR(VLOOKUP(A155,Sheet1!B:F,5,0),"")</f>
        <v xml:space="preserve">  50m</v>
      </c>
      <c r="N155" s="22" t="str">
        <f>IFERROR(VLOOKUP(A155,Sheet1!B:F,4,0),"")</f>
        <v>背泳ぎ</v>
      </c>
      <c r="O155" s="22" t="str">
        <f t="shared" si="14"/>
        <v xml:space="preserve">  50m 背泳ぎ</v>
      </c>
    </row>
    <row r="156" spans="1:15" s="22" customFormat="1" x14ac:dyDescent="0.15">
      <c r="A156" s="22">
        <f>IFERROR(テーブル_Swim015[[#This Row],[競技番号]],"")</f>
        <v>14</v>
      </c>
      <c r="B156" s="22">
        <f>IFERROR(テーブル_Swim015[[#This Row],[組]],"")</f>
        <v>2</v>
      </c>
      <c r="C156" s="22">
        <f>IFERROR(テーブル_Swim015[[#This Row],[水路]],"")</f>
        <v>1</v>
      </c>
      <c r="D156" s="22" t="str">
        <f t="shared" si="10"/>
        <v>1421</v>
      </c>
      <c r="E156" s="22">
        <f>IFERROR(テーブル_Swim015[[#This Row],[選手番号]],"")</f>
        <v>0</v>
      </c>
      <c r="F156" s="22" t="str">
        <f>IFERROR(VLOOKUP(E156,Sheet3!A:H,3,0),"")</f>
        <v/>
      </c>
      <c r="G156" s="22" t="str">
        <f>IFERROR(VLOOKUP(E156,Sheet3!A:H,8,0),"")</f>
        <v/>
      </c>
      <c r="H156" s="22" t="str">
        <f>IFERROR(VLOOKUP(E156,Sheet2!A:B,2,0),"")</f>
        <v/>
      </c>
      <c r="I156" s="22" t="str">
        <f t="shared" si="15"/>
        <v>014</v>
      </c>
      <c r="J156" s="22">
        <f t="shared" si="16"/>
        <v>2</v>
      </c>
      <c r="K156" s="22">
        <f t="shared" si="17"/>
        <v>1</v>
      </c>
      <c r="M156" s="22" t="str">
        <f>IFERROR(VLOOKUP(A156,Sheet1!B:F,5,0),"")</f>
        <v xml:space="preserve">  50m</v>
      </c>
      <c r="N156" s="22" t="str">
        <f>IFERROR(VLOOKUP(A156,Sheet1!B:F,4,0),"")</f>
        <v>背泳ぎ</v>
      </c>
      <c r="O156" s="22" t="str">
        <f t="shared" si="14"/>
        <v xml:space="preserve">  50m 背泳ぎ</v>
      </c>
    </row>
    <row r="157" spans="1:15" s="22" customFormat="1" x14ac:dyDescent="0.15">
      <c r="A157" s="22">
        <f>IFERROR(テーブル_Swim015[[#This Row],[競技番号]],"")</f>
        <v>14</v>
      </c>
      <c r="B157" s="22">
        <f>IFERROR(テーブル_Swim015[[#This Row],[組]],"")</f>
        <v>2</v>
      </c>
      <c r="C157" s="22">
        <f>IFERROR(テーブル_Swim015[[#This Row],[水路]],"")</f>
        <v>2</v>
      </c>
      <c r="D157" s="22" t="str">
        <f t="shared" si="10"/>
        <v>1422</v>
      </c>
      <c r="E157" s="22">
        <f>IFERROR(テーブル_Swim015[[#This Row],[選手番号]],"")</f>
        <v>1296</v>
      </c>
      <c r="F157" s="22" t="str">
        <f>IFERROR(VLOOKUP(E157,Sheet3!A:H,3,0),"")</f>
        <v xml:space="preserve">中川　　滉                    </v>
      </c>
      <c r="G157" s="22" t="str">
        <f>IFERROR(VLOOKUP(E157,Sheet3!A:H,8,0),"")</f>
        <v xml:space="preserve">南海DC          </v>
      </c>
      <c r="H157" s="22" t="str">
        <f>IFERROR(VLOOKUP(E157,Sheet2!A:B,2,0),"")</f>
        <v/>
      </c>
      <c r="I157" s="22" t="str">
        <f t="shared" si="15"/>
        <v>129614</v>
      </c>
      <c r="J157" s="22">
        <f t="shared" si="16"/>
        <v>2</v>
      </c>
      <c r="K157" s="22">
        <f t="shared" si="17"/>
        <v>2</v>
      </c>
      <c r="M157" s="22" t="str">
        <f>IFERROR(VLOOKUP(A157,Sheet1!B:F,5,0),"")</f>
        <v xml:space="preserve">  50m</v>
      </c>
      <c r="N157" s="22" t="str">
        <f>IFERROR(VLOOKUP(A157,Sheet1!B:F,4,0),"")</f>
        <v>背泳ぎ</v>
      </c>
      <c r="O157" s="22" t="str">
        <f t="shared" si="14"/>
        <v xml:space="preserve">  50m 背泳ぎ</v>
      </c>
    </row>
    <row r="158" spans="1:15" s="22" customFormat="1" x14ac:dyDescent="0.15">
      <c r="A158" s="22">
        <f>IFERROR(テーブル_Swim015[[#This Row],[競技番号]],"")</f>
        <v>14</v>
      </c>
      <c r="B158" s="22">
        <f>IFERROR(テーブル_Swim015[[#This Row],[組]],"")</f>
        <v>2</v>
      </c>
      <c r="C158" s="22">
        <f>IFERROR(テーブル_Swim015[[#This Row],[水路]],"")</f>
        <v>3</v>
      </c>
      <c r="D158" s="22" t="str">
        <f t="shared" si="10"/>
        <v>1423</v>
      </c>
      <c r="E158" s="22">
        <f>IFERROR(テーブル_Swim015[[#This Row],[選手番号]],"")</f>
        <v>121</v>
      </c>
      <c r="F158" s="22" t="str">
        <f>IFERROR(VLOOKUP(E158,Sheet3!A:H,3,0),"")</f>
        <v xml:space="preserve">東　　大翔                    </v>
      </c>
      <c r="G158" s="22" t="str">
        <f>IFERROR(VLOOKUP(E158,Sheet3!A:H,8,0),"")</f>
        <v xml:space="preserve">石原SC          </v>
      </c>
      <c r="H158" s="22" t="str">
        <f>IFERROR(VLOOKUP(E158,Sheet2!A:B,2,0),"")</f>
        <v/>
      </c>
      <c r="I158" s="22" t="str">
        <f t="shared" si="15"/>
        <v>12114</v>
      </c>
      <c r="J158" s="22">
        <f t="shared" si="16"/>
        <v>2</v>
      </c>
      <c r="K158" s="22">
        <f t="shared" si="17"/>
        <v>3</v>
      </c>
      <c r="M158" s="22" t="str">
        <f>IFERROR(VLOOKUP(A158,Sheet1!B:F,5,0),"")</f>
        <v xml:space="preserve">  50m</v>
      </c>
      <c r="N158" s="22" t="str">
        <f>IFERROR(VLOOKUP(A158,Sheet1!B:F,4,0),"")</f>
        <v>背泳ぎ</v>
      </c>
      <c r="O158" s="22" t="str">
        <f t="shared" si="14"/>
        <v xml:space="preserve">  50m 背泳ぎ</v>
      </c>
    </row>
    <row r="159" spans="1:15" s="22" customFormat="1" x14ac:dyDescent="0.15">
      <c r="A159" s="22">
        <f>IFERROR(テーブル_Swim015[[#This Row],[競技番号]],"")</f>
        <v>14</v>
      </c>
      <c r="B159" s="22">
        <f>IFERROR(テーブル_Swim015[[#This Row],[組]],"")</f>
        <v>2</v>
      </c>
      <c r="C159" s="22">
        <f>IFERROR(テーブル_Swim015[[#This Row],[水路]],"")</f>
        <v>4</v>
      </c>
      <c r="D159" s="22" t="str">
        <f t="shared" si="10"/>
        <v>1424</v>
      </c>
      <c r="E159" s="22">
        <f>IFERROR(テーブル_Swim015[[#This Row],[選手番号]],"")</f>
        <v>127</v>
      </c>
      <c r="F159" s="22" t="str">
        <f>IFERROR(VLOOKUP(E159,Sheet3!A:H,3,0),"")</f>
        <v xml:space="preserve">渡部　翔優                    </v>
      </c>
      <c r="G159" s="22" t="str">
        <f>IFERROR(VLOOKUP(E159,Sheet3!A:H,8,0),"")</f>
        <v xml:space="preserve">石原SC          </v>
      </c>
      <c r="H159" s="22" t="str">
        <f>IFERROR(VLOOKUP(E159,Sheet2!A:B,2,0),"")</f>
        <v/>
      </c>
      <c r="I159" s="22" t="str">
        <f t="shared" si="15"/>
        <v>12714</v>
      </c>
      <c r="J159" s="22">
        <f t="shared" si="16"/>
        <v>2</v>
      </c>
      <c r="K159" s="22">
        <f t="shared" si="17"/>
        <v>4</v>
      </c>
      <c r="M159" s="22" t="str">
        <f>IFERROR(VLOOKUP(A159,Sheet1!B:F,5,0),"")</f>
        <v xml:space="preserve">  50m</v>
      </c>
      <c r="N159" s="22" t="str">
        <f>IFERROR(VLOOKUP(A159,Sheet1!B:F,4,0),"")</f>
        <v>背泳ぎ</v>
      </c>
      <c r="O159" s="22" t="str">
        <f t="shared" si="14"/>
        <v xml:space="preserve">  50m 背泳ぎ</v>
      </c>
    </row>
    <row r="160" spans="1:15" s="22" customFormat="1" x14ac:dyDescent="0.15">
      <c r="A160" s="22">
        <f>IFERROR(テーブル_Swim015[[#This Row],[競技番号]],"")</f>
        <v>14</v>
      </c>
      <c r="B160" s="22">
        <f>IFERROR(テーブル_Swim015[[#This Row],[組]],"")</f>
        <v>2</v>
      </c>
      <c r="C160" s="22">
        <f>IFERROR(テーブル_Swim015[[#This Row],[水路]],"")</f>
        <v>5</v>
      </c>
      <c r="D160" s="22" t="str">
        <f t="shared" si="10"/>
        <v>1425</v>
      </c>
      <c r="E160" s="22">
        <f>IFERROR(テーブル_Swim015[[#This Row],[選手番号]],"")</f>
        <v>129</v>
      </c>
      <c r="F160" s="22" t="str">
        <f>IFERROR(VLOOKUP(E160,Sheet3!A:H,3,0),"")</f>
        <v xml:space="preserve">本多　晴大                    </v>
      </c>
      <c r="G160" s="22" t="str">
        <f>IFERROR(VLOOKUP(E160,Sheet3!A:H,8,0),"")</f>
        <v xml:space="preserve">石原SC          </v>
      </c>
      <c r="H160" s="22" t="str">
        <f>IFERROR(VLOOKUP(E160,Sheet2!A:B,2,0),"")</f>
        <v/>
      </c>
      <c r="I160" s="22" t="str">
        <f t="shared" si="15"/>
        <v>12914</v>
      </c>
      <c r="J160" s="22">
        <f t="shared" si="16"/>
        <v>2</v>
      </c>
      <c r="K160" s="22">
        <f t="shared" si="17"/>
        <v>5</v>
      </c>
      <c r="M160" s="22" t="str">
        <f>IFERROR(VLOOKUP(A160,Sheet1!B:F,5,0),"")</f>
        <v xml:space="preserve">  50m</v>
      </c>
      <c r="N160" s="22" t="str">
        <f>IFERROR(VLOOKUP(A160,Sheet1!B:F,4,0),"")</f>
        <v>背泳ぎ</v>
      </c>
      <c r="O160" s="22" t="str">
        <f t="shared" si="14"/>
        <v xml:space="preserve">  50m 背泳ぎ</v>
      </c>
    </row>
    <row r="161" spans="1:15" s="22" customFormat="1" x14ac:dyDescent="0.15">
      <c r="A161" s="22">
        <f>IFERROR(テーブル_Swim015[[#This Row],[競技番号]],"")</f>
        <v>14</v>
      </c>
      <c r="B161" s="22">
        <f>IFERROR(テーブル_Swim015[[#This Row],[組]],"")</f>
        <v>2</v>
      </c>
      <c r="C161" s="22">
        <f>IFERROR(テーブル_Swim015[[#This Row],[水路]],"")</f>
        <v>6</v>
      </c>
      <c r="D161" s="22" t="str">
        <f t="shared" si="10"/>
        <v>1426</v>
      </c>
      <c r="E161" s="22">
        <f>IFERROR(テーブル_Swim015[[#This Row],[選手番号]],"")</f>
        <v>1284</v>
      </c>
      <c r="F161" s="22" t="str">
        <f>IFERROR(VLOOKUP(E161,Sheet3!A:H,3,0),"")</f>
        <v xml:space="preserve">福田　純平                    </v>
      </c>
      <c r="G161" s="22" t="str">
        <f>IFERROR(VLOOKUP(E161,Sheet3!A:H,8,0),"")</f>
        <v xml:space="preserve">南海DC          </v>
      </c>
      <c r="H161" s="22" t="str">
        <f>IFERROR(VLOOKUP(E161,Sheet2!A:B,2,0),"")</f>
        <v/>
      </c>
      <c r="I161" s="22" t="str">
        <f t="shared" si="15"/>
        <v>128414</v>
      </c>
      <c r="J161" s="22">
        <f t="shared" si="16"/>
        <v>2</v>
      </c>
      <c r="K161" s="22">
        <f t="shared" si="17"/>
        <v>6</v>
      </c>
      <c r="M161" s="22" t="str">
        <f>IFERROR(VLOOKUP(A161,Sheet1!B:F,5,0),"")</f>
        <v xml:space="preserve">  50m</v>
      </c>
      <c r="N161" s="22" t="str">
        <f>IFERROR(VLOOKUP(A161,Sheet1!B:F,4,0),"")</f>
        <v>背泳ぎ</v>
      </c>
      <c r="O161" s="22" t="str">
        <f t="shared" si="14"/>
        <v xml:space="preserve">  50m 背泳ぎ</v>
      </c>
    </row>
    <row r="162" spans="1:15" s="22" customFormat="1" x14ac:dyDescent="0.15">
      <c r="A162" s="22">
        <f>IFERROR(テーブル_Swim015[[#This Row],[競技番号]],"")</f>
        <v>14</v>
      </c>
      <c r="B162" s="22">
        <f>IFERROR(テーブル_Swim015[[#This Row],[組]],"")</f>
        <v>2</v>
      </c>
      <c r="C162" s="22">
        <f>IFERROR(テーブル_Swim015[[#This Row],[水路]],"")</f>
        <v>7</v>
      </c>
      <c r="D162" s="22" t="str">
        <f t="shared" si="10"/>
        <v>1427</v>
      </c>
      <c r="E162" s="22">
        <f>IFERROR(テーブル_Swim015[[#This Row],[選手番号]],"")</f>
        <v>0</v>
      </c>
      <c r="F162" s="22" t="str">
        <f>IFERROR(VLOOKUP(E162,Sheet3!A:H,3,0),"")</f>
        <v/>
      </c>
      <c r="G162" s="22" t="str">
        <f>IFERROR(VLOOKUP(E162,Sheet3!A:H,8,0),"")</f>
        <v/>
      </c>
      <c r="H162" s="22" t="str">
        <f>IFERROR(VLOOKUP(E162,Sheet2!A:B,2,0),"")</f>
        <v/>
      </c>
      <c r="I162" s="22" t="str">
        <f t="shared" si="15"/>
        <v>014</v>
      </c>
      <c r="J162" s="22">
        <f t="shared" si="16"/>
        <v>2</v>
      </c>
      <c r="K162" s="22">
        <f t="shared" si="17"/>
        <v>7</v>
      </c>
      <c r="M162" s="22" t="str">
        <f>IFERROR(VLOOKUP(A162,Sheet1!B:F,5,0),"")</f>
        <v xml:space="preserve">  50m</v>
      </c>
      <c r="N162" s="22" t="str">
        <f>IFERROR(VLOOKUP(A162,Sheet1!B:F,4,0),"")</f>
        <v>背泳ぎ</v>
      </c>
      <c r="O162" s="22" t="str">
        <f t="shared" si="14"/>
        <v xml:space="preserve">  50m 背泳ぎ</v>
      </c>
    </row>
    <row r="163" spans="1:15" s="22" customFormat="1" x14ac:dyDescent="0.15">
      <c r="A163" s="22">
        <f>IFERROR(テーブル_Swim015[[#This Row],[競技番号]],"")</f>
        <v>14</v>
      </c>
      <c r="B163" s="22">
        <f>IFERROR(テーブル_Swim015[[#This Row],[組]],"")</f>
        <v>3</v>
      </c>
      <c r="C163" s="22">
        <f>IFERROR(テーブル_Swim015[[#This Row],[水路]],"")</f>
        <v>1</v>
      </c>
      <c r="D163" s="22" t="str">
        <f t="shared" si="10"/>
        <v>1431</v>
      </c>
      <c r="E163" s="22">
        <f>IFERROR(テーブル_Swim015[[#This Row],[選手番号]],"")</f>
        <v>0</v>
      </c>
      <c r="F163" s="22" t="str">
        <f>IFERROR(VLOOKUP(E163,Sheet3!A:H,3,0),"")</f>
        <v/>
      </c>
      <c r="G163" s="22" t="str">
        <f>IFERROR(VLOOKUP(E163,Sheet3!A:H,8,0),"")</f>
        <v/>
      </c>
      <c r="H163" s="22" t="str">
        <f>IFERROR(VLOOKUP(E163,Sheet2!A:B,2,0),"")</f>
        <v/>
      </c>
      <c r="I163" s="22" t="str">
        <f t="shared" si="15"/>
        <v>014</v>
      </c>
      <c r="J163" s="22">
        <f t="shared" si="16"/>
        <v>3</v>
      </c>
      <c r="K163" s="22">
        <f t="shared" si="17"/>
        <v>1</v>
      </c>
      <c r="M163" s="22" t="str">
        <f>IFERROR(VLOOKUP(A163,Sheet1!B:F,5,0),"")</f>
        <v xml:space="preserve">  50m</v>
      </c>
      <c r="N163" s="22" t="str">
        <f>IFERROR(VLOOKUP(A163,Sheet1!B:F,4,0),"")</f>
        <v>背泳ぎ</v>
      </c>
      <c r="O163" s="22" t="str">
        <f t="shared" si="14"/>
        <v xml:space="preserve">  50m 背泳ぎ</v>
      </c>
    </row>
    <row r="164" spans="1:15" s="22" customFormat="1" x14ac:dyDescent="0.15">
      <c r="A164" s="22">
        <f>IFERROR(テーブル_Swim015[[#This Row],[競技番号]],"")</f>
        <v>14</v>
      </c>
      <c r="B164" s="22">
        <f>IFERROR(テーブル_Swim015[[#This Row],[組]],"")</f>
        <v>3</v>
      </c>
      <c r="C164" s="22">
        <f>IFERROR(テーブル_Swim015[[#This Row],[水路]],"")</f>
        <v>2</v>
      </c>
      <c r="D164" s="22" t="str">
        <f t="shared" si="10"/>
        <v>1432</v>
      </c>
      <c r="E164" s="22">
        <f>IFERROR(テーブル_Swim015[[#This Row],[選手番号]],"")</f>
        <v>767</v>
      </c>
      <c r="F164" s="22" t="str">
        <f>IFERROR(VLOOKUP(E164,Sheet3!A:H,3,0),"")</f>
        <v xml:space="preserve">森實　駿斗                    </v>
      </c>
      <c r="G164" s="22" t="str">
        <f>IFERROR(VLOOKUP(E164,Sheet3!A:H,8,0),"")</f>
        <v xml:space="preserve">フィッタ松前    </v>
      </c>
      <c r="H164" s="22" t="str">
        <f>IFERROR(VLOOKUP(E164,Sheet2!A:B,2,0),"")</f>
        <v/>
      </c>
      <c r="I164" s="22" t="str">
        <f t="shared" si="15"/>
        <v>76714</v>
      </c>
      <c r="J164" s="22">
        <f t="shared" si="16"/>
        <v>3</v>
      </c>
      <c r="K164" s="22">
        <f t="shared" si="17"/>
        <v>2</v>
      </c>
      <c r="M164" s="22" t="str">
        <f>IFERROR(VLOOKUP(A164,Sheet1!B:F,5,0),"")</f>
        <v xml:space="preserve">  50m</v>
      </c>
      <c r="N164" s="22" t="str">
        <f>IFERROR(VLOOKUP(A164,Sheet1!B:F,4,0),"")</f>
        <v>背泳ぎ</v>
      </c>
      <c r="O164" s="22" t="str">
        <f t="shared" si="14"/>
        <v xml:space="preserve">  50m 背泳ぎ</v>
      </c>
    </row>
    <row r="165" spans="1:15" s="22" customFormat="1" x14ac:dyDescent="0.15">
      <c r="A165" s="22">
        <f>IFERROR(テーブル_Swim015[[#This Row],[競技番号]],"")</f>
        <v>14</v>
      </c>
      <c r="B165" s="22">
        <f>IFERROR(テーブル_Swim015[[#This Row],[組]],"")</f>
        <v>3</v>
      </c>
      <c r="C165" s="22">
        <f>IFERROR(テーブル_Swim015[[#This Row],[水路]],"")</f>
        <v>3</v>
      </c>
      <c r="D165" s="22" t="str">
        <f t="shared" si="10"/>
        <v>1433</v>
      </c>
      <c r="E165" s="22">
        <f>IFERROR(テーブル_Swim015[[#This Row],[選手番号]],"")</f>
        <v>764</v>
      </c>
      <c r="F165" s="22" t="str">
        <f>IFERROR(VLOOKUP(E165,Sheet3!A:H,3,0),"")</f>
        <v xml:space="preserve">藤本　悠晴                    </v>
      </c>
      <c r="G165" s="22" t="str">
        <f>IFERROR(VLOOKUP(E165,Sheet3!A:H,8,0),"")</f>
        <v xml:space="preserve">フィッタ松前    </v>
      </c>
      <c r="H165" s="22" t="str">
        <f>IFERROR(VLOOKUP(E165,Sheet2!A:B,2,0),"")</f>
        <v/>
      </c>
      <c r="I165" s="22" t="str">
        <f t="shared" si="15"/>
        <v>76414</v>
      </c>
      <c r="J165" s="22">
        <f t="shared" si="16"/>
        <v>3</v>
      </c>
      <c r="K165" s="22">
        <f t="shared" si="17"/>
        <v>3</v>
      </c>
      <c r="M165" s="22" t="str">
        <f>IFERROR(VLOOKUP(A165,Sheet1!B:F,5,0),"")</f>
        <v xml:space="preserve">  50m</v>
      </c>
      <c r="N165" s="22" t="str">
        <f>IFERROR(VLOOKUP(A165,Sheet1!B:F,4,0),"")</f>
        <v>背泳ぎ</v>
      </c>
      <c r="O165" s="22" t="str">
        <f t="shared" si="14"/>
        <v xml:space="preserve">  50m 背泳ぎ</v>
      </c>
    </row>
    <row r="166" spans="1:15" s="22" customFormat="1" x14ac:dyDescent="0.15">
      <c r="A166" s="22">
        <f>IFERROR(テーブル_Swim015[[#This Row],[競技番号]],"")</f>
        <v>14</v>
      </c>
      <c r="B166" s="22">
        <f>IFERROR(テーブル_Swim015[[#This Row],[組]],"")</f>
        <v>3</v>
      </c>
      <c r="C166" s="22">
        <f>IFERROR(テーブル_Swim015[[#This Row],[水路]],"")</f>
        <v>4</v>
      </c>
      <c r="D166" s="22" t="str">
        <f t="shared" si="10"/>
        <v>1434</v>
      </c>
      <c r="E166" s="22">
        <f>IFERROR(テーブル_Swim015[[#This Row],[選手番号]],"")</f>
        <v>760</v>
      </c>
      <c r="F166" s="22" t="str">
        <f>IFERROR(VLOOKUP(E166,Sheet3!A:H,3,0),"")</f>
        <v xml:space="preserve">西岡　　駿                    </v>
      </c>
      <c r="G166" s="22" t="str">
        <f>IFERROR(VLOOKUP(E166,Sheet3!A:H,8,0),"")</f>
        <v xml:space="preserve">フィッタ松前    </v>
      </c>
      <c r="H166" s="22" t="str">
        <f>IFERROR(VLOOKUP(E166,Sheet2!A:B,2,0),"")</f>
        <v/>
      </c>
      <c r="I166" s="22" t="str">
        <f t="shared" si="15"/>
        <v>76014</v>
      </c>
      <c r="J166" s="22">
        <f t="shared" si="16"/>
        <v>3</v>
      </c>
      <c r="K166" s="22">
        <f t="shared" si="17"/>
        <v>4</v>
      </c>
      <c r="M166" s="22" t="str">
        <f>IFERROR(VLOOKUP(A166,Sheet1!B:F,5,0),"")</f>
        <v xml:space="preserve">  50m</v>
      </c>
      <c r="N166" s="22" t="str">
        <f>IFERROR(VLOOKUP(A166,Sheet1!B:F,4,0),"")</f>
        <v>背泳ぎ</v>
      </c>
      <c r="O166" s="22" t="str">
        <f t="shared" si="14"/>
        <v xml:space="preserve">  50m 背泳ぎ</v>
      </c>
    </row>
    <row r="167" spans="1:15" s="22" customFormat="1" x14ac:dyDescent="0.15">
      <c r="A167" s="22">
        <f>IFERROR(テーブル_Swim015[[#This Row],[競技番号]],"")</f>
        <v>14</v>
      </c>
      <c r="B167" s="22">
        <f>IFERROR(テーブル_Swim015[[#This Row],[組]],"")</f>
        <v>3</v>
      </c>
      <c r="C167" s="22">
        <f>IFERROR(テーブル_Swim015[[#This Row],[水路]],"")</f>
        <v>5</v>
      </c>
      <c r="D167" s="22" t="str">
        <f t="shared" si="10"/>
        <v>1435</v>
      </c>
      <c r="E167" s="22">
        <f>IFERROR(テーブル_Swim015[[#This Row],[選手番号]],"")</f>
        <v>1250</v>
      </c>
      <c r="F167" s="22" t="str">
        <f>IFERROR(VLOOKUP(E167,Sheet3!A:H,3,0),"")</f>
        <v xml:space="preserve">阿部　垂都                    </v>
      </c>
      <c r="G167" s="22" t="str">
        <f>IFERROR(VLOOKUP(E167,Sheet3!A:H,8,0),"")</f>
        <v xml:space="preserve">南海DC          </v>
      </c>
      <c r="H167" s="22" t="str">
        <f>IFERROR(VLOOKUP(E167,Sheet2!A:B,2,0),"")</f>
        <v/>
      </c>
      <c r="I167" s="22" t="str">
        <f t="shared" si="15"/>
        <v>125014</v>
      </c>
      <c r="J167" s="22">
        <f t="shared" si="16"/>
        <v>3</v>
      </c>
      <c r="K167" s="22">
        <f t="shared" si="17"/>
        <v>5</v>
      </c>
      <c r="M167" s="22" t="str">
        <f>IFERROR(VLOOKUP(A167,Sheet1!B:F,5,0),"")</f>
        <v xml:space="preserve">  50m</v>
      </c>
      <c r="N167" s="22" t="str">
        <f>IFERROR(VLOOKUP(A167,Sheet1!B:F,4,0),"")</f>
        <v>背泳ぎ</v>
      </c>
      <c r="O167" s="22" t="str">
        <f t="shared" si="14"/>
        <v xml:space="preserve">  50m 背泳ぎ</v>
      </c>
    </row>
    <row r="168" spans="1:15" s="22" customFormat="1" x14ac:dyDescent="0.15">
      <c r="A168" s="22">
        <f>IFERROR(テーブル_Swim015[[#This Row],[競技番号]],"")</f>
        <v>14</v>
      </c>
      <c r="B168" s="22">
        <f>IFERROR(テーブル_Swim015[[#This Row],[組]],"")</f>
        <v>3</v>
      </c>
      <c r="C168" s="22">
        <f>IFERROR(テーブル_Swim015[[#This Row],[水路]],"")</f>
        <v>6</v>
      </c>
      <c r="D168" s="22" t="str">
        <f t="shared" si="10"/>
        <v>1436</v>
      </c>
      <c r="E168" s="22">
        <f>IFERROR(テーブル_Swim015[[#This Row],[選手番号]],"")</f>
        <v>649</v>
      </c>
      <c r="F168" s="22" t="str">
        <f>IFERROR(VLOOKUP(E168,Sheet3!A:H,3,0),"")</f>
        <v xml:space="preserve">宇都宮雅陽                    </v>
      </c>
      <c r="G168" s="22" t="str">
        <f>IFERROR(VLOOKUP(E168,Sheet3!A:H,8,0),"")</f>
        <v xml:space="preserve">ﾌｨｯﾀ重信        </v>
      </c>
      <c r="H168" s="22" t="str">
        <f>IFERROR(VLOOKUP(E168,Sheet2!A:B,2,0),"")</f>
        <v/>
      </c>
      <c r="I168" s="22" t="str">
        <f t="shared" si="15"/>
        <v>64914</v>
      </c>
      <c r="J168" s="22">
        <f t="shared" si="16"/>
        <v>3</v>
      </c>
      <c r="K168" s="22">
        <f t="shared" si="17"/>
        <v>6</v>
      </c>
      <c r="M168" s="22" t="str">
        <f>IFERROR(VLOOKUP(A168,Sheet1!B:F,5,0),"")</f>
        <v xml:space="preserve">  50m</v>
      </c>
      <c r="N168" s="22" t="str">
        <f>IFERROR(VLOOKUP(A168,Sheet1!B:F,4,0),"")</f>
        <v>背泳ぎ</v>
      </c>
      <c r="O168" s="22" t="str">
        <f t="shared" si="14"/>
        <v xml:space="preserve">  50m 背泳ぎ</v>
      </c>
    </row>
    <row r="169" spans="1:15" s="22" customFormat="1" x14ac:dyDescent="0.15">
      <c r="A169" s="22">
        <f>IFERROR(テーブル_Swim015[[#This Row],[競技番号]],"")</f>
        <v>14</v>
      </c>
      <c r="B169" s="22">
        <f>IFERROR(テーブル_Swim015[[#This Row],[組]],"")</f>
        <v>3</v>
      </c>
      <c r="C169" s="22">
        <f>IFERROR(テーブル_Swim015[[#This Row],[水路]],"")</f>
        <v>7</v>
      </c>
      <c r="D169" s="22" t="str">
        <f t="shared" si="10"/>
        <v>1437</v>
      </c>
      <c r="E169" s="22">
        <f>IFERROR(テーブル_Swim015[[#This Row],[選手番号]],"")</f>
        <v>652</v>
      </c>
      <c r="F169" s="22" t="str">
        <f>IFERROR(VLOOKUP(E169,Sheet3!A:H,3,0),"")</f>
        <v xml:space="preserve">北脇　太耀                    </v>
      </c>
      <c r="G169" s="22" t="str">
        <f>IFERROR(VLOOKUP(E169,Sheet3!A:H,8,0),"")</f>
        <v xml:space="preserve">ﾌｨｯﾀ重信        </v>
      </c>
      <c r="H169" s="22" t="str">
        <f>IFERROR(VLOOKUP(E169,Sheet2!A:B,2,0),"")</f>
        <v/>
      </c>
      <c r="I169" s="22" t="str">
        <f t="shared" si="15"/>
        <v>65214</v>
      </c>
      <c r="J169" s="22">
        <f t="shared" si="16"/>
        <v>3</v>
      </c>
      <c r="K169" s="22">
        <f t="shared" si="17"/>
        <v>7</v>
      </c>
      <c r="M169" s="22" t="str">
        <f>IFERROR(VLOOKUP(A169,Sheet1!B:F,5,0),"")</f>
        <v xml:space="preserve">  50m</v>
      </c>
      <c r="N169" s="22" t="str">
        <f>IFERROR(VLOOKUP(A169,Sheet1!B:F,4,0),"")</f>
        <v>背泳ぎ</v>
      </c>
      <c r="O169" s="22" t="str">
        <f t="shared" si="14"/>
        <v xml:space="preserve">  50m 背泳ぎ</v>
      </c>
    </row>
    <row r="170" spans="1:15" s="22" customFormat="1" x14ac:dyDescent="0.15">
      <c r="A170" s="22">
        <f>IFERROR(テーブル_Swim015[[#This Row],[競技番号]],"")</f>
        <v>14</v>
      </c>
      <c r="B170" s="22">
        <f>IFERROR(テーブル_Swim015[[#This Row],[組]],"")</f>
        <v>4</v>
      </c>
      <c r="C170" s="22">
        <f>IFERROR(テーブル_Swim015[[#This Row],[水路]],"")</f>
        <v>1</v>
      </c>
      <c r="D170" s="22" t="str">
        <f t="shared" si="10"/>
        <v>1441</v>
      </c>
      <c r="E170" s="22">
        <f>IFERROR(テーブル_Swim015[[#This Row],[選手番号]],"")</f>
        <v>753</v>
      </c>
      <c r="F170" s="22" t="str">
        <f>IFERROR(VLOOKUP(E170,Sheet3!A:H,3,0),"")</f>
        <v xml:space="preserve">武知　海斗                    </v>
      </c>
      <c r="G170" s="22" t="str">
        <f>IFERROR(VLOOKUP(E170,Sheet3!A:H,8,0),"")</f>
        <v xml:space="preserve">フィッタ松前    </v>
      </c>
      <c r="H170" s="22" t="str">
        <f>IFERROR(VLOOKUP(E170,Sheet2!A:B,2,0),"")</f>
        <v/>
      </c>
      <c r="I170" s="22" t="str">
        <f t="shared" si="15"/>
        <v>75314</v>
      </c>
      <c r="J170" s="22">
        <f t="shared" si="16"/>
        <v>4</v>
      </c>
      <c r="K170" s="22">
        <f t="shared" si="17"/>
        <v>1</v>
      </c>
      <c r="M170" s="22" t="str">
        <f>IFERROR(VLOOKUP(A170,Sheet1!B:F,5,0),"")</f>
        <v xml:space="preserve">  50m</v>
      </c>
      <c r="N170" s="22" t="str">
        <f>IFERROR(VLOOKUP(A170,Sheet1!B:F,4,0),"")</f>
        <v>背泳ぎ</v>
      </c>
      <c r="O170" s="22" t="str">
        <f t="shared" si="14"/>
        <v xml:space="preserve">  50m 背泳ぎ</v>
      </c>
    </row>
    <row r="171" spans="1:15" s="22" customFormat="1" x14ac:dyDescent="0.15">
      <c r="A171" s="22">
        <f>IFERROR(テーブル_Swim015[[#This Row],[競技番号]],"")</f>
        <v>14</v>
      </c>
      <c r="B171" s="22">
        <f>IFERROR(テーブル_Swim015[[#This Row],[組]],"")</f>
        <v>4</v>
      </c>
      <c r="C171" s="22">
        <f>IFERROR(テーブル_Swim015[[#This Row],[水路]],"")</f>
        <v>2</v>
      </c>
      <c r="D171" s="22" t="str">
        <f t="shared" si="10"/>
        <v>1442</v>
      </c>
      <c r="E171" s="22">
        <f>IFERROR(テーブル_Swim015[[#This Row],[選手番号]],"")</f>
        <v>641</v>
      </c>
      <c r="F171" s="22" t="str">
        <f>IFERROR(VLOOKUP(E171,Sheet3!A:H,3,0),"")</f>
        <v xml:space="preserve">亀田　翔太                    </v>
      </c>
      <c r="G171" s="22" t="str">
        <f>IFERROR(VLOOKUP(E171,Sheet3!A:H,8,0),"")</f>
        <v xml:space="preserve">ﾌｨｯﾀ重信        </v>
      </c>
      <c r="H171" s="22" t="str">
        <f>IFERROR(VLOOKUP(E171,Sheet2!A:B,2,0),"")</f>
        <v/>
      </c>
      <c r="I171" s="22" t="str">
        <f t="shared" si="15"/>
        <v>64114</v>
      </c>
      <c r="J171" s="22">
        <f t="shared" si="16"/>
        <v>4</v>
      </c>
      <c r="K171" s="22">
        <f t="shared" si="17"/>
        <v>2</v>
      </c>
      <c r="M171" s="22" t="str">
        <f>IFERROR(VLOOKUP(A171,Sheet1!B:F,5,0),"")</f>
        <v xml:space="preserve">  50m</v>
      </c>
      <c r="N171" s="22" t="str">
        <f>IFERROR(VLOOKUP(A171,Sheet1!B:F,4,0),"")</f>
        <v>背泳ぎ</v>
      </c>
      <c r="O171" s="22" t="str">
        <f t="shared" si="14"/>
        <v xml:space="preserve">  50m 背泳ぎ</v>
      </c>
    </row>
    <row r="172" spans="1:15" s="22" customFormat="1" x14ac:dyDescent="0.15">
      <c r="A172" s="22">
        <f>IFERROR(テーブル_Swim015[[#This Row],[競技番号]],"")</f>
        <v>14</v>
      </c>
      <c r="B172" s="22">
        <f>IFERROR(テーブル_Swim015[[#This Row],[組]],"")</f>
        <v>4</v>
      </c>
      <c r="C172" s="22">
        <f>IFERROR(テーブル_Swim015[[#This Row],[水路]],"")</f>
        <v>3</v>
      </c>
      <c r="D172" s="22" t="str">
        <f t="shared" si="10"/>
        <v>1443</v>
      </c>
      <c r="E172" s="22">
        <f>IFERROR(テーブル_Swim015[[#This Row],[選手番号]],"")</f>
        <v>756</v>
      </c>
      <c r="F172" s="22" t="str">
        <f>IFERROR(VLOOKUP(E172,Sheet3!A:H,3,0),"")</f>
        <v xml:space="preserve">鶴田　勇心                    </v>
      </c>
      <c r="G172" s="22" t="str">
        <f>IFERROR(VLOOKUP(E172,Sheet3!A:H,8,0),"")</f>
        <v xml:space="preserve">フィッタ松前    </v>
      </c>
      <c r="H172" s="22" t="str">
        <f>IFERROR(VLOOKUP(E172,Sheet2!A:B,2,0),"")</f>
        <v/>
      </c>
      <c r="I172" s="22" t="str">
        <f t="shared" si="15"/>
        <v>75614</v>
      </c>
      <c r="J172" s="22">
        <f t="shared" si="16"/>
        <v>4</v>
      </c>
      <c r="K172" s="22">
        <f t="shared" si="17"/>
        <v>3</v>
      </c>
      <c r="M172" s="22" t="str">
        <f>IFERROR(VLOOKUP(A172,Sheet1!B:F,5,0),"")</f>
        <v xml:space="preserve">  50m</v>
      </c>
      <c r="N172" s="22" t="str">
        <f>IFERROR(VLOOKUP(A172,Sheet1!B:F,4,0),"")</f>
        <v>背泳ぎ</v>
      </c>
      <c r="O172" s="22" t="str">
        <f t="shared" si="14"/>
        <v xml:space="preserve">  50m 背泳ぎ</v>
      </c>
    </row>
    <row r="173" spans="1:15" s="22" customFormat="1" x14ac:dyDescent="0.15">
      <c r="A173" s="22">
        <f>IFERROR(テーブル_Swim015[[#This Row],[競技番号]],"")</f>
        <v>14</v>
      </c>
      <c r="B173" s="22">
        <f>IFERROR(テーブル_Swim015[[#This Row],[組]],"")</f>
        <v>4</v>
      </c>
      <c r="C173" s="22">
        <f>IFERROR(テーブル_Swim015[[#This Row],[水路]],"")</f>
        <v>4</v>
      </c>
      <c r="D173" s="22" t="str">
        <f t="shared" si="10"/>
        <v>1444</v>
      </c>
      <c r="E173" s="22">
        <f>IFERROR(テーブル_Swim015[[#This Row],[選手番号]],"")</f>
        <v>746</v>
      </c>
      <c r="F173" s="22" t="str">
        <f>IFERROR(VLOOKUP(E173,Sheet3!A:H,3,0),"")</f>
        <v xml:space="preserve">山下　　陸                    </v>
      </c>
      <c r="G173" s="22" t="str">
        <f>IFERROR(VLOOKUP(E173,Sheet3!A:H,8,0),"")</f>
        <v xml:space="preserve">フィッタ松前    </v>
      </c>
      <c r="H173" s="22" t="str">
        <f>IFERROR(VLOOKUP(E173,Sheet2!A:B,2,0),"")</f>
        <v/>
      </c>
      <c r="I173" s="22" t="str">
        <f t="shared" si="15"/>
        <v>74614</v>
      </c>
      <c r="J173" s="22">
        <f t="shared" si="16"/>
        <v>4</v>
      </c>
      <c r="K173" s="22">
        <f t="shared" si="17"/>
        <v>4</v>
      </c>
      <c r="M173" s="22" t="str">
        <f>IFERROR(VLOOKUP(A173,Sheet1!B:F,5,0),"")</f>
        <v xml:space="preserve">  50m</v>
      </c>
      <c r="N173" s="22" t="str">
        <f>IFERROR(VLOOKUP(A173,Sheet1!B:F,4,0),"")</f>
        <v>背泳ぎ</v>
      </c>
      <c r="O173" s="22" t="str">
        <f t="shared" si="14"/>
        <v xml:space="preserve">  50m 背泳ぎ</v>
      </c>
    </row>
    <row r="174" spans="1:15" s="22" customFormat="1" x14ac:dyDescent="0.15">
      <c r="A174" s="22">
        <f>IFERROR(テーブル_Swim015[[#This Row],[競技番号]],"")</f>
        <v>14</v>
      </c>
      <c r="B174" s="22">
        <f>IFERROR(テーブル_Swim015[[#This Row],[組]],"")</f>
        <v>4</v>
      </c>
      <c r="C174" s="22">
        <f>IFERROR(テーブル_Swim015[[#This Row],[水路]],"")</f>
        <v>5</v>
      </c>
      <c r="D174" s="22" t="str">
        <f t="shared" si="10"/>
        <v>1445</v>
      </c>
      <c r="E174" s="22">
        <f>IFERROR(テーブル_Swim015[[#This Row],[選手番号]],"")</f>
        <v>1253</v>
      </c>
      <c r="F174" s="22" t="str">
        <f>IFERROR(VLOOKUP(E174,Sheet3!A:H,3,0),"")</f>
        <v xml:space="preserve">神野　叶羽                    </v>
      </c>
      <c r="G174" s="22" t="str">
        <f>IFERROR(VLOOKUP(E174,Sheet3!A:H,8,0),"")</f>
        <v xml:space="preserve">南海DC          </v>
      </c>
      <c r="H174" s="22" t="str">
        <f>IFERROR(VLOOKUP(E174,Sheet2!A:B,2,0),"")</f>
        <v/>
      </c>
      <c r="I174" s="22" t="str">
        <f t="shared" si="15"/>
        <v>125314</v>
      </c>
      <c r="J174" s="22">
        <f t="shared" si="16"/>
        <v>4</v>
      </c>
      <c r="K174" s="22">
        <f t="shared" si="17"/>
        <v>5</v>
      </c>
      <c r="M174" s="22" t="str">
        <f>IFERROR(VLOOKUP(A174,Sheet1!B:F,5,0),"")</f>
        <v xml:space="preserve">  50m</v>
      </c>
      <c r="N174" s="22" t="str">
        <f>IFERROR(VLOOKUP(A174,Sheet1!B:F,4,0),"")</f>
        <v>背泳ぎ</v>
      </c>
      <c r="O174" s="22" t="str">
        <f t="shared" si="14"/>
        <v xml:space="preserve">  50m 背泳ぎ</v>
      </c>
    </row>
    <row r="175" spans="1:15" s="22" customFormat="1" x14ac:dyDescent="0.15">
      <c r="A175" s="22">
        <f>IFERROR(テーブル_Swim015[[#This Row],[競技番号]],"")</f>
        <v>14</v>
      </c>
      <c r="B175" s="22">
        <f>IFERROR(テーブル_Swim015[[#This Row],[組]],"")</f>
        <v>4</v>
      </c>
      <c r="C175" s="22">
        <f>IFERROR(テーブル_Swim015[[#This Row],[水路]],"")</f>
        <v>6</v>
      </c>
      <c r="D175" s="22" t="str">
        <f t="shared" si="10"/>
        <v>1446</v>
      </c>
      <c r="E175" s="22">
        <f>IFERROR(テーブル_Swim015[[#This Row],[選手番号]],"")</f>
        <v>749</v>
      </c>
      <c r="F175" s="22" t="str">
        <f>IFERROR(VLOOKUP(E175,Sheet3!A:H,3,0),"")</f>
        <v xml:space="preserve">井上　恭吾                    </v>
      </c>
      <c r="G175" s="22" t="str">
        <f>IFERROR(VLOOKUP(E175,Sheet3!A:H,8,0),"")</f>
        <v xml:space="preserve">フィッタ松前    </v>
      </c>
      <c r="H175" s="22" t="str">
        <f>IFERROR(VLOOKUP(E175,Sheet2!A:B,2,0),"")</f>
        <v/>
      </c>
      <c r="I175" s="22" t="str">
        <f t="shared" si="15"/>
        <v>74914</v>
      </c>
      <c r="J175" s="22">
        <f t="shared" si="16"/>
        <v>4</v>
      </c>
      <c r="K175" s="22">
        <f t="shared" si="17"/>
        <v>6</v>
      </c>
      <c r="M175" s="22" t="str">
        <f>IFERROR(VLOOKUP(A175,Sheet1!B:F,5,0),"")</f>
        <v xml:space="preserve">  50m</v>
      </c>
      <c r="N175" s="22" t="str">
        <f>IFERROR(VLOOKUP(A175,Sheet1!B:F,4,0),"")</f>
        <v>背泳ぎ</v>
      </c>
      <c r="O175" s="22" t="str">
        <f t="shared" si="14"/>
        <v xml:space="preserve">  50m 背泳ぎ</v>
      </c>
    </row>
    <row r="176" spans="1:15" s="22" customFormat="1" x14ac:dyDescent="0.15">
      <c r="A176" s="22">
        <f>IFERROR(テーブル_Swim015[[#This Row],[競技番号]],"")</f>
        <v>14</v>
      </c>
      <c r="B176" s="22">
        <f>IFERROR(テーブル_Swim015[[#This Row],[組]],"")</f>
        <v>4</v>
      </c>
      <c r="C176" s="22">
        <f>IFERROR(テーブル_Swim015[[#This Row],[水路]],"")</f>
        <v>7</v>
      </c>
      <c r="D176" s="22" t="str">
        <f t="shared" si="10"/>
        <v>1447</v>
      </c>
      <c r="E176" s="22">
        <f>IFERROR(テーブル_Swim015[[#This Row],[選手番号]],"")</f>
        <v>743</v>
      </c>
      <c r="F176" s="22" t="str">
        <f>IFERROR(VLOOKUP(E176,Sheet3!A:H,3,0),"")</f>
        <v xml:space="preserve">二宮　海哩                    </v>
      </c>
      <c r="G176" s="22" t="str">
        <f>IFERROR(VLOOKUP(E176,Sheet3!A:H,8,0),"")</f>
        <v xml:space="preserve">フィッタ松前    </v>
      </c>
      <c r="H176" s="22" t="str">
        <f>IFERROR(VLOOKUP(E176,Sheet2!A:B,2,0),"")</f>
        <v/>
      </c>
      <c r="I176" s="22" t="str">
        <f t="shared" si="15"/>
        <v>74314</v>
      </c>
      <c r="J176" s="22">
        <f t="shared" si="16"/>
        <v>4</v>
      </c>
      <c r="K176" s="22">
        <f t="shared" si="17"/>
        <v>7</v>
      </c>
      <c r="M176" s="22" t="str">
        <f>IFERROR(VLOOKUP(A176,Sheet1!B:F,5,0),"")</f>
        <v xml:space="preserve">  50m</v>
      </c>
      <c r="N176" s="22" t="str">
        <f>IFERROR(VLOOKUP(A176,Sheet1!B:F,4,0),"")</f>
        <v>背泳ぎ</v>
      </c>
      <c r="O176" s="22" t="str">
        <f t="shared" si="14"/>
        <v xml:space="preserve">  50m 背泳ぎ</v>
      </c>
    </row>
    <row r="177" spans="1:15" s="22" customFormat="1" x14ac:dyDescent="0.15">
      <c r="A177" s="22">
        <f>IFERROR(テーブル_Swim015[[#This Row],[競技番号]],"")</f>
        <v>14</v>
      </c>
      <c r="B177" s="22">
        <f>IFERROR(テーブル_Swim015[[#This Row],[組]],"")</f>
        <v>5</v>
      </c>
      <c r="C177" s="22">
        <f>IFERROR(テーブル_Swim015[[#This Row],[水路]],"")</f>
        <v>1</v>
      </c>
      <c r="D177" s="22" t="str">
        <f t="shared" si="10"/>
        <v>1451</v>
      </c>
      <c r="E177" s="22">
        <f>IFERROR(テーブル_Swim015[[#This Row],[選手番号]],"")</f>
        <v>700</v>
      </c>
      <c r="F177" s="22" t="str">
        <f>IFERROR(VLOOKUP(E177,Sheet3!A:H,3,0),"")</f>
        <v xml:space="preserve">細川　翔平                    </v>
      </c>
      <c r="G177" s="22" t="str">
        <f>IFERROR(VLOOKUP(E177,Sheet3!A:H,8,0),"")</f>
        <v xml:space="preserve">伊予ＳＣ        </v>
      </c>
      <c r="H177" s="22" t="str">
        <f>IFERROR(VLOOKUP(E177,Sheet2!A:B,2,0),"")</f>
        <v/>
      </c>
      <c r="I177" s="22" t="str">
        <f t="shared" si="15"/>
        <v>70014</v>
      </c>
      <c r="J177" s="22">
        <f t="shared" si="16"/>
        <v>5</v>
      </c>
      <c r="K177" s="22">
        <f t="shared" si="17"/>
        <v>1</v>
      </c>
      <c r="M177" s="22" t="str">
        <f>IFERROR(VLOOKUP(A177,Sheet1!B:F,5,0),"")</f>
        <v xml:space="preserve">  50m</v>
      </c>
      <c r="N177" s="22" t="str">
        <f>IFERROR(VLOOKUP(A177,Sheet1!B:F,4,0),"")</f>
        <v>背泳ぎ</v>
      </c>
      <c r="O177" s="22" t="str">
        <f t="shared" si="14"/>
        <v xml:space="preserve">  50m 背泳ぎ</v>
      </c>
    </row>
    <row r="178" spans="1:15" s="22" customFormat="1" x14ac:dyDescent="0.15">
      <c r="A178" s="22">
        <f>IFERROR(テーブル_Swim015[[#This Row],[競技番号]],"")</f>
        <v>14</v>
      </c>
      <c r="B178" s="22">
        <f>IFERROR(テーブル_Swim015[[#This Row],[組]],"")</f>
        <v>5</v>
      </c>
      <c r="C178" s="22">
        <f>IFERROR(テーブル_Swim015[[#This Row],[水路]],"")</f>
        <v>2</v>
      </c>
      <c r="D178" s="22" t="str">
        <f t="shared" si="10"/>
        <v>1452</v>
      </c>
      <c r="E178" s="22">
        <f>IFERROR(テーブル_Swim015[[#This Row],[選手番号]],"")</f>
        <v>1262</v>
      </c>
      <c r="F178" s="22" t="str">
        <f>IFERROR(VLOOKUP(E178,Sheet3!A:H,3,0),"")</f>
        <v xml:space="preserve">田井　雄斗                    </v>
      </c>
      <c r="G178" s="22" t="str">
        <f>IFERROR(VLOOKUP(E178,Sheet3!A:H,8,0),"")</f>
        <v xml:space="preserve">南海DC          </v>
      </c>
      <c r="H178" s="22" t="str">
        <f>IFERROR(VLOOKUP(E178,Sheet2!A:B,2,0),"")</f>
        <v/>
      </c>
      <c r="I178" s="22" t="str">
        <f t="shared" si="15"/>
        <v>126214</v>
      </c>
      <c r="J178" s="22">
        <f t="shared" si="16"/>
        <v>5</v>
      </c>
      <c r="K178" s="22">
        <f t="shared" si="17"/>
        <v>2</v>
      </c>
      <c r="M178" s="22" t="str">
        <f>IFERROR(VLOOKUP(A178,Sheet1!B:F,5,0),"")</f>
        <v xml:space="preserve">  50m</v>
      </c>
      <c r="N178" s="22" t="str">
        <f>IFERROR(VLOOKUP(A178,Sheet1!B:F,4,0),"")</f>
        <v>背泳ぎ</v>
      </c>
      <c r="O178" s="22" t="str">
        <f t="shared" si="14"/>
        <v xml:space="preserve">  50m 背泳ぎ</v>
      </c>
    </row>
    <row r="179" spans="1:15" s="22" customFormat="1" x14ac:dyDescent="0.15">
      <c r="A179" s="22">
        <f>IFERROR(テーブル_Swim015[[#This Row],[競技番号]],"")</f>
        <v>14</v>
      </c>
      <c r="B179" s="22">
        <f>IFERROR(テーブル_Swim015[[#This Row],[組]],"")</f>
        <v>5</v>
      </c>
      <c r="C179" s="22">
        <f>IFERROR(テーブル_Swim015[[#This Row],[水路]],"")</f>
        <v>3</v>
      </c>
      <c r="D179" s="22" t="str">
        <f t="shared" si="10"/>
        <v>1453</v>
      </c>
      <c r="E179" s="22">
        <f>IFERROR(テーブル_Swim015[[#This Row],[選手番号]],"")</f>
        <v>643</v>
      </c>
      <c r="F179" s="22" t="str">
        <f>IFERROR(VLOOKUP(E179,Sheet3!A:H,3,0),"")</f>
        <v xml:space="preserve">枡野　　雅                    </v>
      </c>
      <c r="G179" s="22" t="str">
        <f>IFERROR(VLOOKUP(E179,Sheet3!A:H,8,0),"")</f>
        <v xml:space="preserve">ﾌｨｯﾀ重信        </v>
      </c>
      <c r="H179" s="22" t="str">
        <f>IFERROR(VLOOKUP(E179,Sheet2!A:B,2,0),"")</f>
        <v/>
      </c>
      <c r="I179" s="22" t="str">
        <f t="shared" si="15"/>
        <v>64314</v>
      </c>
      <c r="J179" s="22">
        <f t="shared" si="16"/>
        <v>5</v>
      </c>
      <c r="K179" s="22">
        <f t="shared" si="17"/>
        <v>3</v>
      </c>
      <c r="M179" s="22" t="str">
        <f>IFERROR(VLOOKUP(A179,Sheet1!B:F,5,0),"")</f>
        <v xml:space="preserve">  50m</v>
      </c>
      <c r="N179" s="22" t="str">
        <f>IFERROR(VLOOKUP(A179,Sheet1!B:F,4,0),"")</f>
        <v>背泳ぎ</v>
      </c>
      <c r="O179" s="22" t="str">
        <f t="shared" si="14"/>
        <v xml:space="preserve">  50m 背泳ぎ</v>
      </c>
    </row>
    <row r="180" spans="1:15" s="22" customFormat="1" x14ac:dyDescent="0.15">
      <c r="A180" s="22">
        <f>IFERROR(テーブル_Swim015[[#This Row],[競技番号]],"")</f>
        <v>14</v>
      </c>
      <c r="B180" s="22">
        <f>IFERROR(テーブル_Swim015[[#This Row],[組]],"")</f>
        <v>5</v>
      </c>
      <c r="C180" s="22">
        <f>IFERROR(テーブル_Swim015[[#This Row],[水路]],"")</f>
        <v>4</v>
      </c>
      <c r="D180" s="22" t="str">
        <f t="shared" si="10"/>
        <v>1454</v>
      </c>
      <c r="E180" s="22">
        <f>IFERROR(テーブル_Swim015[[#This Row],[選手番号]],"")</f>
        <v>739</v>
      </c>
      <c r="F180" s="22" t="str">
        <f>IFERROR(VLOOKUP(E180,Sheet3!A:H,3,0),"")</f>
        <v xml:space="preserve">梅﨑　　煌                    </v>
      </c>
      <c r="G180" s="22" t="str">
        <f>IFERROR(VLOOKUP(E180,Sheet3!A:H,8,0),"")</f>
        <v xml:space="preserve">フィッタ松前    </v>
      </c>
      <c r="H180" s="22" t="str">
        <f>IFERROR(VLOOKUP(E180,Sheet2!A:B,2,0),"")</f>
        <v/>
      </c>
      <c r="I180" s="22" t="str">
        <f t="shared" si="15"/>
        <v>73914</v>
      </c>
      <c r="J180" s="22">
        <f t="shared" si="16"/>
        <v>5</v>
      </c>
      <c r="K180" s="22">
        <f t="shared" si="17"/>
        <v>4</v>
      </c>
      <c r="M180" s="22" t="str">
        <f>IFERROR(VLOOKUP(A180,Sheet1!B:F,5,0),"")</f>
        <v xml:space="preserve">  50m</v>
      </c>
      <c r="N180" s="22" t="str">
        <f>IFERROR(VLOOKUP(A180,Sheet1!B:F,4,0),"")</f>
        <v>背泳ぎ</v>
      </c>
      <c r="O180" s="22" t="str">
        <f t="shared" si="14"/>
        <v xml:space="preserve">  50m 背泳ぎ</v>
      </c>
    </row>
    <row r="181" spans="1:15" s="22" customFormat="1" x14ac:dyDescent="0.15">
      <c r="A181" s="22">
        <f>IFERROR(テーブル_Swim015[[#This Row],[競技番号]],"")</f>
        <v>14</v>
      </c>
      <c r="B181" s="22">
        <f>IFERROR(テーブル_Swim015[[#This Row],[組]],"")</f>
        <v>5</v>
      </c>
      <c r="C181" s="22">
        <f>IFERROR(テーブル_Swim015[[#This Row],[水路]],"")</f>
        <v>5</v>
      </c>
      <c r="D181" s="22" t="str">
        <f t="shared" si="10"/>
        <v>1455</v>
      </c>
      <c r="E181" s="22">
        <f>IFERROR(テーブル_Swim015[[#This Row],[選手番号]],"")</f>
        <v>1290</v>
      </c>
      <c r="F181" s="22" t="str">
        <f>IFERROR(VLOOKUP(E181,Sheet3!A:H,3,0),"")</f>
        <v xml:space="preserve">白地　　凌                    </v>
      </c>
      <c r="G181" s="22" t="str">
        <f>IFERROR(VLOOKUP(E181,Sheet3!A:H,8,0),"")</f>
        <v xml:space="preserve">南海DC          </v>
      </c>
      <c r="H181" s="22" t="str">
        <f>IFERROR(VLOOKUP(E181,Sheet2!A:B,2,0),"")</f>
        <v/>
      </c>
      <c r="I181" s="22" t="str">
        <f t="shared" si="15"/>
        <v>129014</v>
      </c>
      <c r="J181" s="22">
        <f t="shared" si="16"/>
        <v>5</v>
      </c>
      <c r="K181" s="22">
        <f t="shared" si="17"/>
        <v>5</v>
      </c>
      <c r="M181" s="22" t="str">
        <f>IFERROR(VLOOKUP(A181,Sheet1!B:F,5,0),"")</f>
        <v xml:space="preserve">  50m</v>
      </c>
      <c r="N181" s="22" t="str">
        <f>IFERROR(VLOOKUP(A181,Sheet1!B:F,4,0),"")</f>
        <v>背泳ぎ</v>
      </c>
      <c r="O181" s="22" t="str">
        <f t="shared" si="14"/>
        <v xml:space="preserve">  50m 背泳ぎ</v>
      </c>
    </row>
    <row r="182" spans="1:15" s="22" customFormat="1" x14ac:dyDescent="0.15">
      <c r="A182" s="22">
        <f>IFERROR(テーブル_Swim015[[#This Row],[競技番号]],"")</f>
        <v>14</v>
      </c>
      <c r="B182" s="22">
        <f>IFERROR(テーブル_Swim015[[#This Row],[組]],"")</f>
        <v>5</v>
      </c>
      <c r="C182" s="22">
        <f>IFERROR(テーブル_Swim015[[#This Row],[水路]],"")</f>
        <v>6</v>
      </c>
      <c r="D182" s="22" t="str">
        <f t="shared" si="10"/>
        <v>1456</v>
      </c>
      <c r="E182" s="22">
        <f>IFERROR(テーブル_Swim015[[#This Row],[選手番号]],"")</f>
        <v>735</v>
      </c>
      <c r="F182" s="22" t="str">
        <f>IFERROR(VLOOKUP(E182,Sheet3!A:H,3,0),"")</f>
        <v xml:space="preserve">牧野　源志                    </v>
      </c>
      <c r="G182" s="22" t="str">
        <f>IFERROR(VLOOKUP(E182,Sheet3!A:H,8,0),"")</f>
        <v xml:space="preserve">フィッタ松前    </v>
      </c>
      <c r="H182" s="22" t="str">
        <f>IFERROR(VLOOKUP(E182,Sheet2!A:B,2,0),"")</f>
        <v/>
      </c>
      <c r="I182" s="22" t="str">
        <f t="shared" si="15"/>
        <v>73514</v>
      </c>
      <c r="J182" s="22">
        <f t="shared" si="16"/>
        <v>5</v>
      </c>
      <c r="K182" s="22">
        <f t="shared" si="17"/>
        <v>6</v>
      </c>
      <c r="M182" s="22" t="str">
        <f>IFERROR(VLOOKUP(A182,Sheet1!B:F,5,0),"")</f>
        <v xml:space="preserve">  50m</v>
      </c>
      <c r="N182" s="22" t="str">
        <f>IFERROR(VLOOKUP(A182,Sheet1!B:F,4,0),"")</f>
        <v>背泳ぎ</v>
      </c>
      <c r="O182" s="22" t="str">
        <f t="shared" si="14"/>
        <v xml:space="preserve">  50m 背泳ぎ</v>
      </c>
    </row>
    <row r="183" spans="1:15" s="22" customFormat="1" x14ac:dyDescent="0.15">
      <c r="A183" s="22">
        <f>IFERROR(テーブル_Swim015[[#This Row],[競技番号]],"")</f>
        <v>14</v>
      </c>
      <c r="B183" s="22">
        <f>IFERROR(テーブル_Swim015[[#This Row],[組]],"")</f>
        <v>5</v>
      </c>
      <c r="C183" s="22">
        <f>IFERROR(テーブル_Swim015[[#This Row],[水路]],"")</f>
        <v>7</v>
      </c>
      <c r="D183" s="22" t="str">
        <f t="shared" si="10"/>
        <v>1457</v>
      </c>
      <c r="E183" s="22">
        <f>IFERROR(テーブル_Swim015[[#This Row],[選手番号]],"")</f>
        <v>632</v>
      </c>
      <c r="F183" s="22" t="str">
        <f>IFERROR(VLOOKUP(E183,Sheet3!A:H,3,0),"")</f>
        <v xml:space="preserve">児島　煌大                    </v>
      </c>
      <c r="G183" s="22" t="str">
        <f>IFERROR(VLOOKUP(E183,Sheet3!A:H,8,0),"")</f>
        <v xml:space="preserve">ﾌｨｯﾀ重信        </v>
      </c>
      <c r="H183" s="22" t="str">
        <f>IFERROR(VLOOKUP(E183,Sheet2!A:B,2,0),"")</f>
        <v/>
      </c>
      <c r="I183" s="22" t="str">
        <f t="shared" si="15"/>
        <v>63214</v>
      </c>
      <c r="J183" s="22">
        <f t="shared" si="16"/>
        <v>5</v>
      </c>
      <c r="K183" s="22">
        <f t="shared" si="17"/>
        <v>7</v>
      </c>
      <c r="M183" s="22" t="str">
        <f>IFERROR(VLOOKUP(A183,Sheet1!B:F,5,0),"")</f>
        <v xml:space="preserve">  50m</v>
      </c>
      <c r="N183" s="22" t="str">
        <f>IFERROR(VLOOKUP(A183,Sheet1!B:F,4,0),"")</f>
        <v>背泳ぎ</v>
      </c>
      <c r="O183" s="22" t="str">
        <f t="shared" si="14"/>
        <v xml:space="preserve">  50m 背泳ぎ</v>
      </c>
    </row>
    <row r="184" spans="1:15" s="22" customFormat="1" x14ac:dyDescent="0.15">
      <c r="A184" s="22">
        <f>IFERROR(テーブル_Swim015[[#This Row],[競技番号]],"")</f>
        <v>14</v>
      </c>
      <c r="B184" s="22">
        <f>IFERROR(テーブル_Swim015[[#This Row],[組]],"")</f>
        <v>6</v>
      </c>
      <c r="C184" s="22">
        <f>IFERROR(テーブル_Swim015[[#This Row],[水路]],"")</f>
        <v>1</v>
      </c>
      <c r="D184" s="22" t="str">
        <f t="shared" si="10"/>
        <v>1461</v>
      </c>
      <c r="E184" s="22">
        <f>IFERROR(テーブル_Swim015[[#This Row],[選手番号]],"")</f>
        <v>1286</v>
      </c>
      <c r="F184" s="22" t="str">
        <f>IFERROR(VLOOKUP(E184,Sheet3!A:H,3,0),"")</f>
        <v xml:space="preserve">大野　生吹                    </v>
      </c>
      <c r="G184" s="22" t="str">
        <f>IFERROR(VLOOKUP(E184,Sheet3!A:H,8,0),"")</f>
        <v xml:space="preserve">南海DC          </v>
      </c>
      <c r="H184" s="22" t="str">
        <f>IFERROR(VLOOKUP(E184,Sheet2!A:B,2,0),"")</f>
        <v/>
      </c>
      <c r="I184" s="22" t="str">
        <f t="shared" si="15"/>
        <v>128614</v>
      </c>
      <c r="J184" s="22">
        <f t="shared" si="16"/>
        <v>6</v>
      </c>
      <c r="K184" s="22">
        <f t="shared" si="17"/>
        <v>1</v>
      </c>
      <c r="M184" s="22" t="str">
        <f>IFERROR(VLOOKUP(A184,Sheet1!B:F,5,0),"")</f>
        <v xml:space="preserve">  50m</v>
      </c>
      <c r="N184" s="22" t="str">
        <f>IFERROR(VLOOKUP(A184,Sheet1!B:F,4,0),"")</f>
        <v>背泳ぎ</v>
      </c>
      <c r="O184" s="22" t="str">
        <f t="shared" si="14"/>
        <v xml:space="preserve">  50m 背泳ぎ</v>
      </c>
    </row>
    <row r="185" spans="1:15" s="22" customFormat="1" x14ac:dyDescent="0.15">
      <c r="A185" s="22">
        <f>IFERROR(テーブル_Swim015[[#This Row],[競技番号]],"")</f>
        <v>14</v>
      </c>
      <c r="B185" s="22">
        <f>IFERROR(テーブル_Swim015[[#This Row],[組]],"")</f>
        <v>6</v>
      </c>
      <c r="C185" s="22">
        <f>IFERROR(テーブル_Swim015[[#This Row],[水路]],"")</f>
        <v>2</v>
      </c>
      <c r="D185" s="22" t="str">
        <f t="shared" si="10"/>
        <v>1462</v>
      </c>
      <c r="E185" s="22">
        <f>IFERROR(テーブル_Swim015[[#This Row],[選手番号]],"")</f>
        <v>172</v>
      </c>
      <c r="F185" s="22" t="str">
        <f>IFERROR(VLOOKUP(E185,Sheet3!A:H,3,0),"")</f>
        <v xml:space="preserve">堀本　達郎                    </v>
      </c>
      <c r="G185" s="22" t="str">
        <f>IFERROR(VLOOKUP(E185,Sheet3!A:H,8,0),"")</f>
        <v xml:space="preserve">石原SC          </v>
      </c>
      <c r="H185" s="22" t="str">
        <f>IFERROR(VLOOKUP(E185,Sheet2!A:B,2,0),"")</f>
        <v/>
      </c>
      <c r="I185" s="22" t="str">
        <f t="shared" si="15"/>
        <v>17214</v>
      </c>
      <c r="J185" s="22">
        <f t="shared" si="16"/>
        <v>6</v>
      </c>
      <c r="K185" s="22">
        <f t="shared" si="17"/>
        <v>2</v>
      </c>
      <c r="M185" s="22" t="str">
        <f>IFERROR(VLOOKUP(A185,Sheet1!B:F,5,0),"")</f>
        <v xml:space="preserve">  50m</v>
      </c>
      <c r="N185" s="22" t="str">
        <f>IFERROR(VLOOKUP(A185,Sheet1!B:F,4,0),"")</f>
        <v>背泳ぎ</v>
      </c>
      <c r="O185" s="22" t="str">
        <f t="shared" si="14"/>
        <v xml:space="preserve">  50m 背泳ぎ</v>
      </c>
    </row>
    <row r="186" spans="1:15" s="22" customFormat="1" x14ac:dyDescent="0.15">
      <c r="A186" s="22">
        <f>IFERROR(テーブル_Swim015[[#This Row],[競技番号]],"")</f>
        <v>14</v>
      </c>
      <c r="B186" s="22">
        <f>IFERROR(テーブル_Swim015[[#This Row],[組]],"")</f>
        <v>6</v>
      </c>
      <c r="C186" s="22">
        <f>IFERROR(テーブル_Swim015[[#This Row],[水路]],"")</f>
        <v>3</v>
      </c>
      <c r="D186" s="22" t="str">
        <f t="shared" si="10"/>
        <v>1463</v>
      </c>
      <c r="E186" s="22">
        <f>IFERROR(テーブル_Swim015[[#This Row],[選手番号]],"")</f>
        <v>722</v>
      </c>
      <c r="F186" s="22" t="str">
        <f>IFERROR(VLOOKUP(E186,Sheet3!A:H,3,0),"")</f>
        <v xml:space="preserve">大森　真慶                    </v>
      </c>
      <c r="G186" s="22" t="str">
        <f>IFERROR(VLOOKUP(E186,Sheet3!A:H,8,0),"")</f>
        <v xml:space="preserve">フィッタ松前    </v>
      </c>
      <c r="H186" s="22" t="str">
        <f>IFERROR(VLOOKUP(E186,Sheet2!A:B,2,0),"")</f>
        <v/>
      </c>
      <c r="I186" s="22" t="str">
        <f t="shared" si="15"/>
        <v>72214</v>
      </c>
      <c r="J186" s="22">
        <f t="shared" si="16"/>
        <v>6</v>
      </c>
      <c r="K186" s="22">
        <f t="shared" si="17"/>
        <v>3</v>
      </c>
      <c r="M186" s="22" t="str">
        <f>IFERROR(VLOOKUP(A186,Sheet1!B:F,5,0),"")</f>
        <v xml:space="preserve">  50m</v>
      </c>
      <c r="N186" s="22" t="str">
        <f>IFERROR(VLOOKUP(A186,Sheet1!B:F,4,0),"")</f>
        <v>背泳ぎ</v>
      </c>
      <c r="O186" s="22" t="str">
        <f t="shared" si="14"/>
        <v xml:space="preserve">  50m 背泳ぎ</v>
      </c>
    </row>
    <row r="187" spans="1:15" s="22" customFormat="1" x14ac:dyDescent="0.15">
      <c r="A187" s="22">
        <f>IFERROR(テーブル_Swim015[[#This Row],[競技番号]],"")</f>
        <v>14</v>
      </c>
      <c r="B187" s="22">
        <f>IFERROR(テーブル_Swim015[[#This Row],[組]],"")</f>
        <v>6</v>
      </c>
      <c r="C187" s="22">
        <f>IFERROR(テーブル_Swim015[[#This Row],[水路]],"")</f>
        <v>4</v>
      </c>
      <c r="D187" s="22" t="str">
        <f t="shared" si="10"/>
        <v>1464</v>
      </c>
      <c r="E187" s="22">
        <f>IFERROR(テーブル_Swim015[[#This Row],[選手番号]],"")</f>
        <v>666</v>
      </c>
      <c r="F187" s="22" t="str">
        <f>IFERROR(VLOOKUP(E187,Sheet3!A:H,3,0),"")</f>
        <v xml:space="preserve">向居　大晴                    </v>
      </c>
      <c r="G187" s="22" t="str">
        <f>IFERROR(VLOOKUP(E187,Sheet3!A:H,8,0),"")</f>
        <v xml:space="preserve">ﾌｨｯﾀ重信        </v>
      </c>
      <c r="H187" s="22" t="str">
        <f>IFERROR(VLOOKUP(E187,Sheet2!A:B,2,0),"")</f>
        <v/>
      </c>
      <c r="I187" s="22" t="str">
        <f t="shared" si="15"/>
        <v>66614</v>
      </c>
      <c r="J187" s="22">
        <f t="shared" si="16"/>
        <v>6</v>
      </c>
      <c r="K187" s="22">
        <f t="shared" si="17"/>
        <v>4</v>
      </c>
      <c r="M187" s="22" t="str">
        <f>IFERROR(VLOOKUP(A187,Sheet1!B:F,5,0),"")</f>
        <v xml:space="preserve">  50m</v>
      </c>
      <c r="N187" s="22" t="str">
        <f>IFERROR(VLOOKUP(A187,Sheet1!B:F,4,0),"")</f>
        <v>背泳ぎ</v>
      </c>
      <c r="O187" s="22" t="str">
        <f t="shared" si="14"/>
        <v xml:space="preserve">  50m 背泳ぎ</v>
      </c>
    </row>
    <row r="188" spans="1:15" s="22" customFormat="1" x14ac:dyDescent="0.15">
      <c r="A188" s="22">
        <f>IFERROR(テーブル_Swim015[[#This Row],[競技番号]],"")</f>
        <v>14</v>
      </c>
      <c r="B188" s="22">
        <f>IFERROR(テーブル_Swim015[[#This Row],[組]],"")</f>
        <v>6</v>
      </c>
      <c r="C188" s="22">
        <f>IFERROR(テーブル_Swim015[[#This Row],[水路]],"")</f>
        <v>5</v>
      </c>
      <c r="D188" s="22" t="str">
        <f t="shared" si="10"/>
        <v>1465</v>
      </c>
      <c r="E188" s="22">
        <f>IFERROR(テーブル_Swim015[[#This Row],[選手番号]],"")</f>
        <v>1401</v>
      </c>
      <c r="F188" s="22" t="str">
        <f>IFERROR(VLOOKUP(E188,Sheet3!A:H,3,0),"")</f>
        <v xml:space="preserve">越智　翔優                    </v>
      </c>
      <c r="G188" s="22" t="str">
        <f>IFERROR(VLOOKUP(E188,Sheet3!A:H,8,0),"")</f>
        <v xml:space="preserve">南海DC          </v>
      </c>
      <c r="H188" s="22" t="str">
        <f>IFERROR(VLOOKUP(E188,Sheet2!A:B,2,0),"")</f>
        <v/>
      </c>
      <c r="I188" s="22" t="str">
        <f t="shared" si="15"/>
        <v>140114</v>
      </c>
      <c r="J188" s="22">
        <f t="shared" si="16"/>
        <v>6</v>
      </c>
      <c r="K188" s="22">
        <f t="shared" si="17"/>
        <v>5</v>
      </c>
      <c r="M188" s="22" t="str">
        <f>IFERROR(VLOOKUP(A188,Sheet1!B:F,5,0),"")</f>
        <v xml:space="preserve">  50m</v>
      </c>
      <c r="N188" s="22" t="str">
        <f>IFERROR(VLOOKUP(A188,Sheet1!B:F,4,0),"")</f>
        <v>背泳ぎ</v>
      </c>
      <c r="O188" s="22" t="str">
        <f t="shared" si="14"/>
        <v xml:space="preserve">  50m 背泳ぎ</v>
      </c>
    </row>
    <row r="189" spans="1:15" s="22" customFormat="1" x14ac:dyDescent="0.15">
      <c r="A189" s="22">
        <f>IFERROR(テーブル_Swim015[[#This Row],[競技番号]],"")</f>
        <v>14</v>
      </c>
      <c r="B189" s="22">
        <f>IFERROR(テーブル_Swim015[[#This Row],[組]],"")</f>
        <v>6</v>
      </c>
      <c r="C189" s="22">
        <f>IFERROR(テーブル_Swim015[[#This Row],[水路]],"")</f>
        <v>6</v>
      </c>
      <c r="D189" s="22" t="str">
        <f t="shared" si="10"/>
        <v>1466</v>
      </c>
      <c r="E189" s="22">
        <f>IFERROR(テーブル_Swim015[[#This Row],[選手番号]],"")</f>
        <v>1403</v>
      </c>
      <c r="F189" s="22" t="str">
        <f>IFERROR(VLOOKUP(E189,Sheet3!A:H,3,0),"")</f>
        <v xml:space="preserve">大門　伊吹                    </v>
      </c>
      <c r="G189" s="22" t="str">
        <f>IFERROR(VLOOKUP(E189,Sheet3!A:H,8,0),"")</f>
        <v xml:space="preserve">南海DC          </v>
      </c>
      <c r="H189" s="22" t="str">
        <f>IFERROR(VLOOKUP(E189,Sheet2!A:B,2,0),"")</f>
        <v/>
      </c>
      <c r="I189" s="22" t="str">
        <f t="shared" si="15"/>
        <v>140314</v>
      </c>
      <c r="J189" s="22">
        <f t="shared" si="16"/>
        <v>6</v>
      </c>
      <c r="K189" s="22">
        <f t="shared" si="17"/>
        <v>6</v>
      </c>
      <c r="M189" s="22" t="str">
        <f>IFERROR(VLOOKUP(A189,Sheet1!B:F,5,0),"")</f>
        <v xml:space="preserve">  50m</v>
      </c>
      <c r="N189" s="22" t="str">
        <f>IFERROR(VLOOKUP(A189,Sheet1!B:F,4,0),"")</f>
        <v>背泳ぎ</v>
      </c>
      <c r="O189" s="22" t="str">
        <f t="shared" si="14"/>
        <v xml:space="preserve">  50m 背泳ぎ</v>
      </c>
    </row>
    <row r="190" spans="1:15" s="22" customFormat="1" x14ac:dyDescent="0.15">
      <c r="A190" s="22">
        <f>IFERROR(テーブル_Swim015[[#This Row],[競技番号]],"")</f>
        <v>14</v>
      </c>
      <c r="B190" s="22">
        <f>IFERROR(テーブル_Swim015[[#This Row],[組]],"")</f>
        <v>6</v>
      </c>
      <c r="C190" s="22">
        <f>IFERROR(テーブル_Swim015[[#This Row],[水路]],"")</f>
        <v>7</v>
      </c>
      <c r="D190" s="22" t="str">
        <f t="shared" si="10"/>
        <v>1467</v>
      </c>
      <c r="E190" s="22">
        <f>IFERROR(テーブル_Swim015[[#This Row],[選手番号]],"")</f>
        <v>1396</v>
      </c>
      <c r="F190" s="22" t="str">
        <f>IFERROR(VLOOKUP(E190,Sheet3!A:H,3,0),"")</f>
        <v xml:space="preserve">松井　颯志                    </v>
      </c>
      <c r="G190" s="22" t="str">
        <f>IFERROR(VLOOKUP(E190,Sheet3!A:H,8,0),"")</f>
        <v xml:space="preserve">南海DC          </v>
      </c>
      <c r="H190" s="22" t="str">
        <f>IFERROR(VLOOKUP(E190,Sheet2!A:B,2,0),"")</f>
        <v/>
      </c>
      <c r="I190" s="22" t="str">
        <f t="shared" si="15"/>
        <v>139614</v>
      </c>
      <c r="J190" s="22">
        <f t="shared" si="16"/>
        <v>6</v>
      </c>
      <c r="K190" s="22">
        <f t="shared" si="17"/>
        <v>7</v>
      </c>
      <c r="M190" s="22" t="str">
        <f>IFERROR(VLOOKUP(A190,Sheet1!B:F,5,0),"")</f>
        <v xml:space="preserve">  50m</v>
      </c>
      <c r="N190" s="22" t="str">
        <f>IFERROR(VLOOKUP(A190,Sheet1!B:F,4,0),"")</f>
        <v>背泳ぎ</v>
      </c>
      <c r="O190" s="22" t="str">
        <f t="shared" si="14"/>
        <v xml:space="preserve">  50m 背泳ぎ</v>
      </c>
    </row>
    <row r="191" spans="1:15" s="22" customFormat="1" x14ac:dyDescent="0.15">
      <c r="A191" s="22">
        <f>IFERROR(テーブル_Swim015[[#This Row],[競技番号]],"")</f>
        <v>15</v>
      </c>
      <c r="B191" s="22">
        <f>IFERROR(テーブル_Swim015[[#This Row],[組]],"")</f>
        <v>1</v>
      </c>
      <c r="C191" s="22">
        <f>IFERROR(テーブル_Swim015[[#This Row],[水路]],"")</f>
        <v>1</v>
      </c>
      <c r="D191" s="22" t="str">
        <f t="shared" si="10"/>
        <v>1511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5"/>
        <v>015</v>
      </c>
      <c r="J191" s="22">
        <f t="shared" si="16"/>
        <v>1</v>
      </c>
      <c r="K191" s="22">
        <f t="shared" si="17"/>
        <v>1</v>
      </c>
      <c r="M191" s="22" t="str">
        <f>IFERROR(VLOOKUP(A191,Sheet1!B:F,5,0),"")</f>
        <v xml:space="preserve"> 200m</v>
      </c>
      <c r="N191" s="22" t="str">
        <f>IFERROR(VLOOKUP(A191,Sheet1!B:F,4,0),"")</f>
        <v>背泳ぎ</v>
      </c>
      <c r="O191" s="22" t="str">
        <f t="shared" si="14"/>
        <v xml:space="preserve"> 200m 背泳ぎ</v>
      </c>
    </row>
    <row r="192" spans="1:15" s="22" customFormat="1" x14ac:dyDescent="0.15">
      <c r="A192" s="22">
        <f>IFERROR(テーブル_Swim015[[#This Row],[競技番号]],"")</f>
        <v>15</v>
      </c>
      <c r="B192" s="22">
        <f>IFERROR(テーブル_Swim015[[#This Row],[組]],"")</f>
        <v>1</v>
      </c>
      <c r="C192" s="22">
        <f>IFERROR(テーブル_Swim015[[#This Row],[水路]],"")</f>
        <v>2</v>
      </c>
      <c r="D192" s="22" t="str">
        <f t="shared" si="10"/>
        <v>1512</v>
      </c>
      <c r="E192" s="22">
        <f>IFERROR(テーブル_Swim015[[#This Row],[選手番号]],"")</f>
        <v>704</v>
      </c>
      <c r="F192" s="22" t="str">
        <f>IFERROR(VLOOKUP(E192,Sheet3!A:H,3,0),"")</f>
        <v xml:space="preserve">細川さくら                    </v>
      </c>
      <c r="G192" s="22" t="str">
        <f>IFERROR(VLOOKUP(E192,Sheet3!A:H,8,0),"")</f>
        <v xml:space="preserve">伊予ＳＣ        </v>
      </c>
      <c r="H192" s="22" t="str">
        <f>IFERROR(VLOOKUP(E192,Sheet2!A:B,2,0),"")</f>
        <v/>
      </c>
      <c r="I192" s="22" t="str">
        <f t="shared" si="15"/>
        <v>70415</v>
      </c>
      <c r="J192" s="22">
        <f t="shared" si="16"/>
        <v>1</v>
      </c>
      <c r="K192" s="22">
        <f t="shared" si="17"/>
        <v>2</v>
      </c>
      <c r="M192" s="22" t="str">
        <f>IFERROR(VLOOKUP(A192,Sheet1!B:F,5,0),"")</f>
        <v xml:space="preserve"> 200m</v>
      </c>
      <c r="N192" s="22" t="str">
        <f>IFERROR(VLOOKUP(A192,Sheet1!B:F,4,0),"")</f>
        <v>背泳ぎ</v>
      </c>
      <c r="O192" s="22" t="str">
        <f t="shared" si="14"/>
        <v xml:space="preserve"> 200m 背泳ぎ</v>
      </c>
    </row>
    <row r="193" spans="1:15" s="22" customFormat="1" x14ac:dyDescent="0.15">
      <c r="A193" s="22">
        <f>IFERROR(テーブル_Swim015[[#This Row],[競技番号]],"")</f>
        <v>15</v>
      </c>
      <c r="B193" s="22">
        <f>IFERROR(テーブル_Swim015[[#This Row],[組]],"")</f>
        <v>1</v>
      </c>
      <c r="C193" s="22">
        <f>IFERROR(テーブル_Swim015[[#This Row],[水路]],"")</f>
        <v>3</v>
      </c>
      <c r="D193" s="22" t="str">
        <f t="shared" si="10"/>
        <v>1513</v>
      </c>
      <c r="E193" s="22">
        <f>IFERROR(テーブル_Swim015[[#This Row],[選手番号]],"")</f>
        <v>0</v>
      </c>
      <c r="F193" s="22" t="str">
        <f>IFERROR(VLOOKUP(E193,Sheet3!A:H,3,0),"")</f>
        <v/>
      </c>
      <c r="G193" s="22" t="str">
        <f>IFERROR(VLOOKUP(E193,Sheet3!A:H,8,0),"")</f>
        <v/>
      </c>
      <c r="H193" s="22" t="str">
        <f>IFERROR(VLOOKUP(E193,Sheet2!A:B,2,0),"")</f>
        <v/>
      </c>
      <c r="I193" s="22" t="str">
        <f t="shared" si="15"/>
        <v>015</v>
      </c>
      <c r="J193" s="22">
        <f t="shared" si="16"/>
        <v>1</v>
      </c>
      <c r="K193" s="22">
        <f t="shared" si="17"/>
        <v>3</v>
      </c>
      <c r="M193" s="22" t="str">
        <f>IFERROR(VLOOKUP(A193,Sheet1!B:F,5,0),"")</f>
        <v xml:space="preserve"> 200m</v>
      </c>
      <c r="N193" s="22" t="str">
        <f>IFERROR(VLOOKUP(A193,Sheet1!B:F,4,0),"")</f>
        <v>背泳ぎ</v>
      </c>
      <c r="O193" s="22" t="str">
        <f t="shared" si="14"/>
        <v xml:space="preserve"> 200m 背泳ぎ</v>
      </c>
    </row>
    <row r="194" spans="1:15" s="22" customFormat="1" x14ac:dyDescent="0.15">
      <c r="A194" s="22">
        <f>IFERROR(テーブル_Swim015[[#This Row],[競技番号]],"")</f>
        <v>15</v>
      </c>
      <c r="B194" s="22">
        <f>IFERROR(テーブル_Swim015[[#This Row],[組]],"")</f>
        <v>1</v>
      </c>
      <c r="C194" s="22">
        <f>IFERROR(テーブル_Swim015[[#This Row],[水路]],"")</f>
        <v>4</v>
      </c>
      <c r="D194" s="22" t="str">
        <f t="shared" si="10"/>
        <v>1514</v>
      </c>
      <c r="E194" s="22">
        <f>IFERROR(テーブル_Swim015[[#This Row],[選手番号]],"")</f>
        <v>0</v>
      </c>
      <c r="F194" s="22" t="str">
        <f>IFERROR(VLOOKUP(E194,Sheet3!A:H,3,0),"")</f>
        <v/>
      </c>
      <c r="G194" s="22" t="str">
        <f>IFERROR(VLOOKUP(E194,Sheet3!A:H,8,0),"")</f>
        <v/>
      </c>
      <c r="H194" s="22" t="str">
        <f>IFERROR(VLOOKUP(E194,Sheet2!A:B,2,0),"")</f>
        <v/>
      </c>
      <c r="I194" s="22" t="str">
        <f t="shared" si="15"/>
        <v>015</v>
      </c>
      <c r="J194" s="22">
        <f t="shared" si="16"/>
        <v>1</v>
      </c>
      <c r="K194" s="22">
        <f t="shared" si="17"/>
        <v>4</v>
      </c>
      <c r="M194" s="22" t="str">
        <f>IFERROR(VLOOKUP(A194,Sheet1!B:F,5,0),"")</f>
        <v xml:space="preserve"> 200m</v>
      </c>
      <c r="N194" s="22" t="str">
        <f>IFERROR(VLOOKUP(A194,Sheet1!B:F,4,0),"")</f>
        <v>背泳ぎ</v>
      </c>
      <c r="O194" s="22" t="str">
        <f t="shared" si="14"/>
        <v xml:space="preserve"> 200m 背泳ぎ</v>
      </c>
    </row>
    <row r="195" spans="1:15" s="22" customFormat="1" x14ac:dyDescent="0.15">
      <c r="A195" s="22">
        <f>IFERROR(テーブル_Swim015[[#This Row],[競技番号]],"")</f>
        <v>15</v>
      </c>
      <c r="B195" s="22">
        <f>IFERROR(テーブル_Swim015[[#This Row],[組]],"")</f>
        <v>1</v>
      </c>
      <c r="C195" s="22">
        <f>IFERROR(テーブル_Swim015[[#This Row],[水路]],"")</f>
        <v>5</v>
      </c>
      <c r="D195" s="22" t="str">
        <f t="shared" ref="D195:D258" si="18">CONCATENATE(A195,B195,C195)</f>
        <v>1515</v>
      </c>
      <c r="E195" s="22">
        <f>IFERROR(テーブル_Swim015[[#This Row],[選手番号]],"")</f>
        <v>689</v>
      </c>
      <c r="F195" s="22" t="str">
        <f>IFERROR(VLOOKUP(E195,Sheet3!A:H,3,0),"")</f>
        <v xml:space="preserve">福井　康介                    </v>
      </c>
      <c r="G195" s="22" t="str">
        <f>IFERROR(VLOOKUP(E195,Sheet3!A:H,8,0),"")</f>
        <v xml:space="preserve">伊予ＳＣ        </v>
      </c>
      <c r="H195" s="22" t="str">
        <f>IFERROR(VLOOKUP(E195,Sheet2!A:B,2,0),"")</f>
        <v/>
      </c>
      <c r="I195" s="22" t="str">
        <f t="shared" si="15"/>
        <v>68915</v>
      </c>
      <c r="J195" s="22">
        <f t="shared" si="16"/>
        <v>1</v>
      </c>
      <c r="K195" s="22">
        <f t="shared" si="17"/>
        <v>5</v>
      </c>
      <c r="M195" s="22" t="str">
        <f>IFERROR(VLOOKUP(A195,Sheet1!B:F,5,0),"")</f>
        <v xml:space="preserve"> 200m</v>
      </c>
      <c r="N195" s="22" t="str">
        <f>IFERROR(VLOOKUP(A195,Sheet1!B:F,4,0),"")</f>
        <v>背泳ぎ</v>
      </c>
      <c r="O195" s="22" t="str">
        <f t="shared" ref="O195:O258" si="19">CONCATENATE(M195," ",N195)</f>
        <v xml:space="preserve"> 200m 背泳ぎ</v>
      </c>
    </row>
    <row r="196" spans="1:15" s="22" customFormat="1" x14ac:dyDescent="0.15">
      <c r="A196" s="22">
        <f>IFERROR(テーブル_Swim015[[#This Row],[競技番号]],"")</f>
        <v>15</v>
      </c>
      <c r="B196" s="22">
        <f>IFERROR(テーブル_Swim015[[#This Row],[組]],"")</f>
        <v>1</v>
      </c>
      <c r="C196" s="22">
        <f>IFERROR(テーブル_Swim015[[#This Row],[水路]],"")</f>
        <v>6</v>
      </c>
      <c r="D196" s="22" t="str">
        <f t="shared" si="18"/>
        <v>1516</v>
      </c>
      <c r="E196" s="22">
        <f>IFERROR(テーブル_Swim015[[#This Row],[選手番号]],"")</f>
        <v>0</v>
      </c>
      <c r="F196" s="22" t="str">
        <f>IFERROR(VLOOKUP(E196,Sheet3!A:H,3,0),"")</f>
        <v/>
      </c>
      <c r="G196" s="22" t="str">
        <f>IFERROR(VLOOKUP(E196,Sheet3!A:H,8,0),"")</f>
        <v/>
      </c>
      <c r="H196" s="22" t="str">
        <f>IFERROR(VLOOKUP(E196,Sheet2!A:B,2,0),"")</f>
        <v/>
      </c>
      <c r="I196" s="22" t="str">
        <f t="shared" si="15"/>
        <v>015</v>
      </c>
      <c r="J196" s="22">
        <f t="shared" si="16"/>
        <v>1</v>
      </c>
      <c r="K196" s="22">
        <f t="shared" si="17"/>
        <v>6</v>
      </c>
      <c r="M196" s="22" t="str">
        <f>IFERROR(VLOOKUP(A196,Sheet1!B:F,5,0),"")</f>
        <v xml:space="preserve"> 200m</v>
      </c>
      <c r="N196" s="22" t="str">
        <f>IFERROR(VLOOKUP(A196,Sheet1!B:F,4,0),"")</f>
        <v>背泳ぎ</v>
      </c>
      <c r="O196" s="22" t="str">
        <f t="shared" si="19"/>
        <v xml:space="preserve"> 200m 背泳ぎ</v>
      </c>
    </row>
    <row r="197" spans="1:15" s="22" customFormat="1" x14ac:dyDescent="0.15">
      <c r="A197" s="22">
        <f>IFERROR(テーブル_Swim015[[#This Row],[競技番号]],"")</f>
        <v>15</v>
      </c>
      <c r="B197" s="22">
        <f>IFERROR(テーブル_Swim015[[#This Row],[組]],"")</f>
        <v>1</v>
      </c>
      <c r="C197" s="22">
        <f>IFERROR(テーブル_Swim015[[#This Row],[水路]],"")</f>
        <v>7</v>
      </c>
      <c r="D197" s="22" t="str">
        <f t="shared" si="18"/>
        <v>1517</v>
      </c>
      <c r="E197" s="22">
        <f>IFERROR(テーブル_Swim015[[#This Row],[選手番号]],"")</f>
        <v>0</v>
      </c>
      <c r="F197" s="22" t="str">
        <f>IFERROR(VLOOKUP(E197,Sheet3!A:H,3,0),"")</f>
        <v/>
      </c>
      <c r="G197" s="22" t="str">
        <f>IFERROR(VLOOKUP(E197,Sheet3!A:H,8,0),"")</f>
        <v/>
      </c>
      <c r="H197" s="22" t="str">
        <f>IFERROR(VLOOKUP(E197,Sheet2!A:B,2,0),"")</f>
        <v/>
      </c>
      <c r="I197" s="22" t="str">
        <f t="shared" si="15"/>
        <v>015</v>
      </c>
      <c r="J197" s="22">
        <f t="shared" si="16"/>
        <v>1</v>
      </c>
      <c r="K197" s="22">
        <f t="shared" si="17"/>
        <v>7</v>
      </c>
      <c r="M197" s="22" t="str">
        <f>IFERROR(VLOOKUP(A197,Sheet1!B:F,5,0),"")</f>
        <v xml:space="preserve"> 200m</v>
      </c>
      <c r="N197" s="22" t="str">
        <f>IFERROR(VLOOKUP(A197,Sheet1!B:F,4,0),"")</f>
        <v>背泳ぎ</v>
      </c>
      <c r="O197" s="22" t="str">
        <f t="shared" si="19"/>
        <v xml:space="preserve"> 200m 背泳ぎ</v>
      </c>
    </row>
    <row r="198" spans="1:15" s="22" customFormat="1" x14ac:dyDescent="0.15">
      <c r="A198" s="22">
        <f>IFERROR(テーブル_Swim015[[#This Row],[競技番号]],"")</f>
        <v>16</v>
      </c>
      <c r="B198" s="22">
        <f>IFERROR(テーブル_Swim015[[#This Row],[組]],"")</f>
        <v>1</v>
      </c>
      <c r="C198" s="22">
        <f>IFERROR(テーブル_Swim015[[#This Row],[水路]],"")</f>
        <v>1</v>
      </c>
      <c r="D198" s="22" t="str">
        <f t="shared" si="18"/>
        <v>1611</v>
      </c>
      <c r="E198" s="22">
        <f>IFERROR(テーブル_Swim015[[#This Row],[選手番号]],"")</f>
        <v>1318</v>
      </c>
      <c r="F198" s="22" t="str">
        <f>IFERROR(VLOOKUP(E198,Sheet3!A:H,3,0),"")</f>
        <v xml:space="preserve">韓　　小雪                    </v>
      </c>
      <c r="G198" s="22" t="str">
        <f>IFERROR(VLOOKUP(E198,Sheet3!A:H,8,0),"")</f>
        <v xml:space="preserve">南海DC          </v>
      </c>
      <c r="H198" s="22" t="str">
        <f>IFERROR(VLOOKUP(E198,Sheet2!A:B,2,0),"")</f>
        <v/>
      </c>
      <c r="I198" s="22" t="str">
        <f t="shared" si="15"/>
        <v>131816</v>
      </c>
      <c r="J198" s="22">
        <f t="shared" si="16"/>
        <v>1</v>
      </c>
      <c r="K198" s="22">
        <f t="shared" si="17"/>
        <v>1</v>
      </c>
      <c r="M198" s="22" t="str">
        <f>IFERROR(VLOOKUP(A198,Sheet1!B:F,5,0),"")</f>
        <v xml:space="preserve">  50m</v>
      </c>
      <c r="N198" s="22" t="str">
        <f>IFERROR(VLOOKUP(A198,Sheet1!B:F,4,0),"")</f>
        <v>平泳ぎ</v>
      </c>
      <c r="O198" s="22" t="str">
        <f t="shared" si="19"/>
        <v xml:space="preserve">  50m 平泳ぎ</v>
      </c>
    </row>
    <row r="199" spans="1:15" s="22" customFormat="1" x14ac:dyDescent="0.15">
      <c r="A199" s="22">
        <f>IFERROR(テーブル_Swim015[[#This Row],[競技番号]],"")</f>
        <v>16</v>
      </c>
      <c r="B199" s="22">
        <f>IFERROR(テーブル_Swim015[[#This Row],[組]],"")</f>
        <v>1</v>
      </c>
      <c r="C199" s="22">
        <f>IFERROR(テーブル_Swim015[[#This Row],[水路]],"")</f>
        <v>2</v>
      </c>
      <c r="D199" s="22" t="str">
        <f t="shared" si="18"/>
        <v>1612</v>
      </c>
      <c r="E199" s="22">
        <f>IFERROR(テーブル_Swim015[[#This Row],[選手番号]],"")</f>
        <v>156</v>
      </c>
      <c r="F199" s="22" t="str">
        <f>IFERROR(VLOOKUP(E199,Sheet3!A:H,3,0),"")</f>
        <v xml:space="preserve">目見田綺莉                    </v>
      </c>
      <c r="G199" s="22" t="str">
        <f>IFERROR(VLOOKUP(E199,Sheet3!A:H,8,0),"")</f>
        <v xml:space="preserve">石原SC          </v>
      </c>
      <c r="H199" s="22" t="str">
        <f>IFERROR(VLOOKUP(E199,Sheet2!A:B,2,0),"")</f>
        <v/>
      </c>
      <c r="I199" s="22" t="str">
        <f t="shared" si="15"/>
        <v>15616</v>
      </c>
      <c r="J199" s="22">
        <f t="shared" si="16"/>
        <v>1</v>
      </c>
      <c r="K199" s="22">
        <f t="shared" si="17"/>
        <v>2</v>
      </c>
      <c r="M199" s="22" t="str">
        <f>IFERROR(VLOOKUP(A199,Sheet1!B:F,5,0),"")</f>
        <v xml:space="preserve">  50m</v>
      </c>
      <c r="N199" s="22" t="str">
        <f>IFERROR(VLOOKUP(A199,Sheet1!B:F,4,0),"")</f>
        <v>平泳ぎ</v>
      </c>
      <c r="O199" s="22" t="str">
        <f t="shared" si="19"/>
        <v xml:space="preserve">  50m 平泳ぎ</v>
      </c>
    </row>
    <row r="200" spans="1:15" s="22" customFormat="1" x14ac:dyDescent="0.15">
      <c r="A200" s="22">
        <f>IFERROR(テーブル_Swim015[[#This Row],[競技番号]],"")</f>
        <v>16</v>
      </c>
      <c r="B200" s="22">
        <f>IFERROR(テーブル_Swim015[[#This Row],[組]],"")</f>
        <v>1</v>
      </c>
      <c r="C200" s="22">
        <f>IFERROR(テーブル_Swim015[[#This Row],[水路]],"")</f>
        <v>3</v>
      </c>
      <c r="D200" s="22" t="str">
        <f t="shared" si="18"/>
        <v>1613</v>
      </c>
      <c r="E200" s="22">
        <f>IFERROR(テーブル_Swim015[[#This Row],[選手番号]],"")</f>
        <v>809</v>
      </c>
      <c r="F200" s="22" t="str">
        <f>IFERROR(VLOOKUP(E200,Sheet3!A:H,3,0),"")</f>
        <v xml:space="preserve">松浦　有里                    </v>
      </c>
      <c r="G200" s="22" t="str">
        <f>IFERROR(VLOOKUP(E200,Sheet3!A:H,8,0),"")</f>
        <v xml:space="preserve">フィッタ松前    </v>
      </c>
      <c r="H200" s="22" t="str">
        <f>IFERROR(VLOOKUP(E200,Sheet2!A:B,2,0),"")</f>
        <v/>
      </c>
      <c r="I200" s="22" t="str">
        <f t="shared" si="15"/>
        <v>80916</v>
      </c>
      <c r="J200" s="22">
        <f t="shared" si="16"/>
        <v>1</v>
      </c>
      <c r="K200" s="22">
        <f t="shared" si="17"/>
        <v>3</v>
      </c>
      <c r="M200" s="22" t="str">
        <f>IFERROR(VLOOKUP(A200,Sheet1!B:F,5,0),"")</f>
        <v xml:space="preserve">  50m</v>
      </c>
      <c r="N200" s="22" t="str">
        <f>IFERROR(VLOOKUP(A200,Sheet1!B:F,4,0),"")</f>
        <v>平泳ぎ</v>
      </c>
      <c r="O200" s="22" t="str">
        <f t="shared" si="19"/>
        <v xml:space="preserve">  50m 平泳ぎ</v>
      </c>
    </row>
    <row r="201" spans="1:15" s="22" customFormat="1" x14ac:dyDescent="0.15">
      <c r="A201" s="22">
        <f>IFERROR(テーブル_Swim015[[#This Row],[競技番号]],"")</f>
        <v>16</v>
      </c>
      <c r="B201" s="22">
        <f>IFERROR(テーブル_Swim015[[#This Row],[組]],"")</f>
        <v>1</v>
      </c>
      <c r="C201" s="22">
        <f>IFERROR(テーブル_Swim015[[#This Row],[水路]],"")</f>
        <v>4</v>
      </c>
      <c r="D201" s="22" t="str">
        <f t="shared" si="18"/>
        <v>1614</v>
      </c>
      <c r="E201" s="22">
        <f>IFERROR(テーブル_Swim015[[#This Row],[選手番号]],"")</f>
        <v>1328</v>
      </c>
      <c r="F201" s="22" t="str">
        <f>IFERROR(VLOOKUP(E201,Sheet3!A:H,3,0),"")</f>
        <v xml:space="preserve">橋本すみれ                    </v>
      </c>
      <c r="G201" s="22" t="str">
        <f>IFERROR(VLOOKUP(E201,Sheet3!A:H,8,0),"")</f>
        <v xml:space="preserve">南海DC          </v>
      </c>
      <c r="H201" s="22" t="str">
        <f>IFERROR(VLOOKUP(E201,Sheet2!A:B,2,0),"")</f>
        <v/>
      </c>
      <c r="I201" s="22" t="str">
        <f t="shared" si="15"/>
        <v>132816</v>
      </c>
      <c r="J201" s="22">
        <f t="shared" si="16"/>
        <v>1</v>
      </c>
      <c r="K201" s="22">
        <f t="shared" si="17"/>
        <v>4</v>
      </c>
      <c r="M201" s="22" t="str">
        <f>IFERROR(VLOOKUP(A201,Sheet1!B:F,5,0),"")</f>
        <v xml:space="preserve">  50m</v>
      </c>
      <c r="N201" s="22" t="str">
        <f>IFERROR(VLOOKUP(A201,Sheet1!B:F,4,0),"")</f>
        <v>平泳ぎ</v>
      </c>
      <c r="O201" s="22" t="str">
        <f t="shared" si="19"/>
        <v xml:space="preserve">  50m 平泳ぎ</v>
      </c>
    </row>
    <row r="202" spans="1:15" s="22" customFormat="1" x14ac:dyDescent="0.15">
      <c r="A202" s="22">
        <f>IFERROR(テーブル_Swim015[[#This Row],[競技番号]],"")</f>
        <v>16</v>
      </c>
      <c r="B202" s="22">
        <f>IFERROR(テーブル_Swim015[[#This Row],[組]],"")</f>
        <v>1</v>
      </c>
      <c r="C202" s="22">
        <f>IFERROR(テーブル_Swim015[[#This Row],[水路]],"")</f>
        <v>5</v>
      </c>
      <c r="D202" s="22" t="str">
        <f t="shared" si="18"/>
        <v>1615</v>
      </c>
      <c r="E202" s="22">
        <f>IFERROR(テーブル_Swim015[[#This Row],[選手番号]],"")</f>
        <v>166</v>
      </c>
      <c r="F202" s="22" t="str">
        <f>IFERROR(VLOOKUP(E202,Sheet3!A:H,3,0),"")</f>
        <v xml:space="preserve">内田　好美                    </v>
      </c>
      <c r="G202" s="22" t="str">
        <f>IFERROR(VLOOKUP(E202,Sheet3!A:H,8,0),"")</f>
        <v xml:space="preserve">石原SC          </v>
      </c>
      <c r="H202" s="22" t="str">
        <f>IFERROR(VLOOKUP(E202,Sheet2!A:B,2,0),"")</f>
        <v/>
      </c>
      <c r="I202" s="22" t="str">
        <f t="shared" si="15"/>
        <v>16616</v>
      </c>
      <c r="J202" s="22">
        <f t="shared" si="16"/>
        <v>1</v>
      </c>
      <c r="K202" s="22">
        <f t="shared" si="17"/>
        <v>5</v>
      </c>
      <c r="M202" s="22" t="str">
        <f>IFERROR(VLOOKUP(A202,Sheet1!B:F,5,0),"")</f>
        <v xml:space="preserve">  50m</v>
      </c>
      <c r="N202" s="22" t="str">
        <f>IFERROR(VLOOKUP(A202,Sheet1!B:F,4,0),"")</f>
        <v>平泳ぎ</v>
      </c>
      <c r="O202" s="22" t="str">
        <f t="shared" si="19"/>
        <v xml:space="preserve">  50m 平泳ぎ</v>
      </c>
    </row>
    <row r="203" spans="1:15" s="22" customFormat="1" x14ac:dyDescent="0.15">
      <c r="A203" s="22">
        <f>IFERROR(テーブル_Swim015[[#This Row],[競技番号]],"")</f>
        <v>16</v>
      </c>
      <c r="B203" s="22">
        <f>IFERROR(テーブル_Swim015[[#This Row],[組]],"")</f>
        <v>1</v>
      </c>
      <c r="C203" s="22">
        <f>IFERROR(テーブル_Swim015[[#This Row],[水路]],"")</f>
        <v>6</v>
      </c>
      <c r="D203" s="22" t="str">
        <f t="shared" si="18"/>
        <v>1616</v>
      </c>
      <c r="E203" s="22">
        <f>IFERROR(テーブル_Swim015[[#This Row],[選手番号]],"")</f>
        <v>816</v>
      </c>
      <c r="F203" s="22" t="str">
        <f>IFERROR(VLOOKUP(E203,Sheet3!A:H,3,0),"")</f>
        <v xml:space="preserve">谷本　梨紗                    </v>
      </c>
      <c r="G203" s="22" t="str">
        <f>IFERROR(VLOOKUP(E203,Sheet3!A:H,8,0),"")</f>
        <v xml:space="preserve">フィッタ松前    </v>
      </c>
      <c r="H203" s="22" t="str">
        <f>IFERROR(VLOOKUP(E203,Sheet2!A:B,2,0),"")</f>
        <v/>
      </c>
      <c r="I203" s="22" t="str">
        <f t="shared" si="15"/>
        <v>81616</v>
      </c>
      <c r="J203" s="22">
        <f t="shared" si="16"/>
        <v>1</v>
      </c>
      <c r="K203" s="22">
        <f t="shared" si="17"/>
        <v>6</v>
      </c>
      <c r="M203" s="22" t="str">
        <f>IFERROR(VLOOKUP(A203,Sheet1!B:F,5,0),"")</f>
        <v xml:space="preserve">  50m</v>
      </c>
      <c r="N203" s="22" t="str">
        <f>IFERROR(VLOOKUP(A203,Sheet1!B:F,4,0),"")</f>
        <v>平泳ぎ</v>
      </c>
      <c r="O203" s="22" t="str">
        <f t="shared" si="19"/>
        <v xml:space="preserve">  50m 平泳ぎ</v>
      </c>
    </row>
    <row r="204" spans="1:15" s="22" customFormat="1" x14ac:dyDescent="0.15">
      <c r="A204" s="22">
        <f>IFERROR(テーブル_Swim015[[#This Row],[競技番号]],"")</f>
        <v>16</v>
      </c>
      <c r="B204" s="22">
        <f>IFERROR(テーブル_Swim015[[#This Row],[組]],"")</f>
        <v>1</v>
      </c>
      <c r="C204" s="22">
        <f>IFERROR(テーブル_Swim015[[#This Row],[水路]],"")</f>
        <v>7</v>
      </c>
      <c r="D204" s="22" t="str">
        <f t="shared" si="18"/>
        <v>1617</v>
      </c>
      <c r="E204" s="22">
        <f>IFERROR(テーブル_Swim015[[#This Row],[選手番号]],"")</f>
        <v>591</v>
      </c>
      <c r="F204" s="22" t="str">
        <f>IFERROR(VLOOKUP(E204,Sheet3!A:H,3,0),"")</f>
        <v xml:space="preserve">和田　芽依                    </v>
      </c>
      <c r="G204" s="22" t="str">
        <f>IFERROR(VLOOKUP(E204,Sheet3!A:H,8,0),"")</f>
        <v xml:space="preserve">ﾌｨｯﾀ重信        </v>
      </c>
      <c r="H204" s="22" t="str">
        <f>IFERROR(VLOOKUP(E204,Sheet2!A:B,2,0),"")</f>
        <v/>
      </c>
      <c r="I204" s="22" t="str">
        <f t="shared" si="15"/>
        <v>59116</v>
      </c>
      <c r="J204" s="22">
        <f t="shared" si="16"/>
        <v>1</v>
      </c>
      <c r="K204" s="22">
        <f t="shared" si="17"/>
        <v>7</v>
      </c>
      <c r="M204" s="22" t="str">
        <f>IFERROR(VLOOKUP(A204,Sheet1!B:F,5,0),"")</f>
        <v xml:space="preserve">  50m</v>
      </c>
      <c r="N204" s="22" t="str">
        <f>IFERROR(VLOOKUP(A204,Sheet1!B:F,4,0),"")</f>
        <v>平泳ぎ</v>
      </c>
      <c r="O204" s="22" t="str">
        <f t="shared" si="19"/>
        <v xml:space="preserve">  50m 平泳ぎ</v>
      </c>
    </row>
    <row r="205" spans="1:15" s="22" customFormat="1" x14ac:dyDescent="0.15">
      <c r="A205" s="22">
        <f>IFERROR(テーブル_Swim015[[#This Row],[競技番号]],"")</f>
        <v>16</v>
      </c>
      <c r="B205" s="22">
        <f>IFERROR(テーブル_Swim015[[#This Row],[組]],"")</f>
        <v>2</v>
      </c>
      <c r="C205" s="22">
        <f>IFERROR(テーブル_Swim015[[#This Row],[水路]],"")</f>
        <v>1</v>
      </c>
      <c r="D205" s="22" t="str">
        <f t="shared" si="18"/>
        <v>1621</v>
      </c>
      <c r="E205" s="22">
        <f>IFERROR(テーブル_Swim015[[#This Row],[選手番号]],"")</f>
        <v>1365</v>
      </c>
      <c r="F205" s="22" t="str">
        <f>IFERROR(VLOOKUP(E205,Sheet3!A:H,3,0),"")</f>
        <v xml:space="preserve">渡部　愛梨                    </v>
      </c>
      <c r="G205" s="22" t="str">
        <f>IFERROR(VLOOKUP(E205,Sheet3!A:H,8,0),"")</f>
        <v xml:space="preserve">南海DC          </v>
      </c>
      <c r="H205" s="22" t="str">
        <f>IFERROR(VLOOKUP(E205,Sheet2!A:B,2,0),"")</f>
        <v/>
      </c>
      <c r="I205" s="22" t="str">
        <f t="shared" si="15"/>
        <v>136516</v>
      </c>
      <c r="J205" s="22">
        <f t="shared" si="16"/>
        <v>2</v>
      </c>
      <c r="K205" s="22">
        <f t="shared" si="17"/>
        <v>1</v>
      </c>
      <c r="M205" s="22" t="str">
        <f>IFERROR(VLOOKUP(A205,Sheet1!B:F,5,0),"")</f>
        <v xml:space="preserve">  50m</v>
      </c>
      <c r="N205" s="22" t="str">
        <f>IFERROR(VLOOKUP(A205,Sheet1!B:F,4,0),"")</f>
        <v>平泳ぎ</v>
      </c>
      <c r="O205" s="22" t="str">
        <f t="shared" si="19"/>
        <v xml:space="preserve">  50m 平泳ぎ</v>
      </c>
    </row>
    <row r="206" spans="1:15" s="22" customFormat="1" x14ac:dyDescent="0.15">
      <c r="A206" s="22">
        <f>IFERROR(テーブル_Swim015[[#This Row],[競技番号]],"")</f>
        <v>16</v>
      </c>
      <c r="B206" s="22">
        <f>IFERROR(テーブル_Swim015[[#This Row],[組]],"")</f>
        <v>2</v>
      </c>
      <c r="C206" s="22">
        <f>IFERROR(テーブル_Swim015[[#This Row],[水路]],"")</f>
        <v>2</v>
      </c>
      <c r="D206" s="22" t="str">
        <f t="shared" si="18"/>
        <v>1622</v>
      </c>
      <c r="E206" s="22">
        <f>IFERROR(テーブル_Swim015[[#This Row],[選手番号]],"")</f>
        <v>598</v>
      </c>
      <c r="F206" s="22" t="str">
        <f>IFERROR(VLOOKUP(E206,Sheet3!A:H,3,0),"")</f>
        <v xml:space="preserve">大石　千尋                    </v>
      </c>
      <c r="G206" s="22" t="str">
        <f>IFERROR(VLOOKUP(E206,Sheet3!A:H,8,0),"")</f>
        <v xml:space="preserve">ﾌｨｯﾀ重信        </v>
      </c>
      <c r="H206" s="22" t="str">
        <f>IFERROR(VLOOKUP(E206,Sheet2!A:B,2,0),"")</f>
        <v/>
      </c>
      <c r="I206" s="22" t="str">
        <f t="shared" si="15"/>
        <v>59816</v>
      </c>
      <c r="J206" s="22">
        <f t="shared" si="16"/>
        <v>2</v>
      </c>
      <c r="K206" s="22">
        <f t="shared" si="17"/>
        <v>2</v>
      </c>
      <c r="M206" s="22" t="str">
        <f>IFERROR(VLOOKUP(A206,Sheet1!B:F,5,0),"")</f>
        <v xml:space="preserve">  50m</v>
      </c>
      <c r="N206" s="22" t="str">
        <f>IFERROR(VLOOKUP(A206,Sheet1!B:F,4,0),"")</f>
        <v>平泳ぎ</v>
      </c>
      <c r="O206" s="22" t="str">
        <f t="shared" si="19"/>
        <v xml:space="preserve">  50m 平泳ぎ</v>
      </c>
    </row>
    <row r="207" spans="1:15" s="22" customFormat="1" x14ac:dyDescent="0.15">
      <c r="A207" s="22">
        <f>IFERROR(テーブル_Swim015[[#This Row],[競技番号]],"")</f>
        <v>16</v>
      </c>
      <c r="B207" s="22">
        <f>IFERROR(テーブル_Swim015[[#This Row],[組]],"")</f>
        <v>2</v>
      </c>
      <c r="C207" s="22">
        <f>IFERROR(テーブル_Swim015[[#This Row],[水路]],"")</f>
        <v>3</v>
      </c>
      <c r="D207" s="22" t="str">
        <f t="shared" si="18"/>
        <v>1623</v>
      </c>
      <c r="E207" s="22">
        <f>IFERROR(テーブル_Swim015[[#This Row],[選手番号]],"")</f>
        <v>605</v>
      </c>
      <c r="F207" s="22" t="str">
        <f>IFERROR(VLOOKUP(E207,Sheet3!A:H,3,0),"")</f>
        <v xml:space="preserve">田中　伶奈                    </v>
      </c>
      <c r="G207" s="22" t="str">
        <f>IFERROR(VLOOKUP(E207,Sheet3!A:H,8,0),"")</f>
        <v xml:space="preserve">ﾌｨｯﾀ重信        </v>
      </c>
      <c r="H207" s="22" t="str">
        <f>IFERROR(VLOOKUP(E207,Sheet2!A:B,2,0),"")</f>
        <v/>
      </c>
      <c r="I207" s="22" t="str">
        <f t="shared" si="15"/>
        <v>60516</v>
      </c>
      <c r="J207" s="22">
        <f t="shared" si="16"/>
        <v>2</v>
      </c>
      <c r="K207" s="22">
        <f t="shared" si="17"/>
        <v>3</v>
      </c>
      <c r="M207" s="22" t="str">
        <f>IFERROR(VLOOKUP(A207,Sheet1!B:F,5,0),"")</f>
        <v xml:space="preserve">  50m</v>
      </c>
      <c r="N207" s="22" t="str">
        <f>IFERROR(VLOOKUP(A207,Sheet1!B:F,4,0),"")</f>
        <v>平泳ぎ</v>
      </c>
      <c r="O207" s="22" t="str">
        <f t="shared" si="19"/>
        <v xml:space="preserve">  50m 平泳ぎ</v>
      </c>
    </row>
    <row r="208" spans="1:15" s="22" customFormat="1" x14ac:dyDescent="0.15">
      <c r="A208" s="22">
        <f>IFERROR(テーブル_Swim015[[#This Row],[競技番号]],"")</f>
        <v>16</v>
      </c>
      <c r="B208" s="22">
        <f>IFERROR(テーブル_Swim015[[#This Row],[組]],"")</f>
        <v>2</v>
      </c>
      <c r="C208" s="22">
        <f>IFERROR(テーブル_Swim015[[#This Row],[水路]],"")</f>
        <v>4</v>
      </c>
      <c r="D208" s="22" t="str">
        <f t="shared" si="18"/>
        <v>1624</v>
      </c>
      <c r="E208" s="22">
        <f>IFERROR(テーブル_Swim015[[#This Row],[選手番号]],"")</f>
        <v>826</v>
      </c>
      <c r="F208" s="22" t="str">
        <f>IFERROR(VLOOKUP(E208,Sheet3!A:H,3,0),"")</f>
        <v xml:space="preserve">兵頭　杏南                    </v>
      </c>
      <c r="G208" s="22" t="str">
        <f>IFERROR(VLOOKUP(E208,Sheet3!A:H,8,0),"")</f>
        <v xml:space="preserve">フィッタ松前    </v>
      </c>
      <c r="H208" s="22" t="str">
        <f>IFERROR(VLOOKUP(E208,Sheet2!A:B,2,0),"")</f>
        <v/>
      </c>
      <c r="I208" s="22" t="str">
        <f t="shared" si="15"/>
        <v>82616</v>
      </c>
      <c r="J208" s="22">
        <f t="shared" si="16"/>
        <v>2</v>
      </c>
      <c r="K208" s="22">
        <f t="shared" si="17"/>
        <v>4</v>
      </c>
      <c r="M208" s="22" t="str">
        <f>IFERROR(VLOOKUP(A208,Sheet1!B:F,5,0),"")</f>
        <v xml:space="preserve">  50m</v>
      </c>
      <c r="N208" s="22" t="str">
        <f>IFERROR(VLOOKUP(A208,Sheet1!B:F,4,0),"")</f>
        <v>平泳ぎ</v>
      </c>
      <c r="O208" s="22" t="str">
        <f t="shared" si="19"/>
        <v xml:space="preserve">  50m 平泳ぎ</v>
      </c>
    </row>
    <row r="209" spans="1:15" s="22" customFormat="1" x14ac:dyDescent="0.15">
      <c r="A209" s="22">
        <f>IFERROR(テーブル_Swim015[[#This Row],[競技番号]],"")</f>
        <v>16</v>
      </c>
      <c r="B209" s="22">
        <f>IFERROR(テーブル_Swim015[[#This Row],[組]],"")</f>
        <v>2</v>
      </c>
      <c r="C209" s="22">
        <f>IFERROR(テーブル_Swim015[[#This Row],[水路]],"")</f>
        <v>5</v>
      </c>
      <c r="D209" s="22" t="str">
        <f t="shared" si="18"/>
        <v>1625</v>
      </c>
      <c r="E209" s="22">
        <f>IFERROR(テーブル_Swim015[[#This Row],[選手番号]],"")</f>
        <v>153</v>
      </c>
      <c r="F209" s="22" t="str">
        <f>IFERROR(VLOOKUP(E209,Sheet3!A:H,3,0),"")</f>
        <v xml:space="preserve">井上　凛香                    </v>
      </c>
      <c r="G209" s="22" t="str">
        <f>IFERROR(VLOOKUP(E209,Sheet3!A:H,8,0),"")</f>
        <v xml:space="preserve">石原SC          </v>
      </c>
      <c r="H209" s="22" t="str">
        <f>IFERROR(VLOOKUP(E209,Sheet2!A:B,2,0),"")</f>
        <v/>
      </c>
      <c r="I209" s="22" t="str">
        <f t="shared" si="15"/>
        <v>15316</v>
      </c>
      <c r="J209" s="22">
        <f t="shared" si="16"/>
        <v>2</v>
      </c>
      <c r="K209" s="22">
        <f t="shared" si="17"/>
        <v>5</v>
      </c>
      <c r="M209" s="22" t="str">
        <f>IFERROR(VLOOKUP(A209,Sheet1!B:F,5,0),"")</f>
        <v xml:space="preserve">  50m</v>
      </c>
      <c r="N209" s="22" t="str">
        <f>IFERROR(VLOOKUP(A209,Sheet1!B:F,4,0),"")</f>
        <v>平泳ぎ</v>
      </c>
      <c r="O209" s="22" t="str">
        <f t="shared" si="19"/>
        <v xml:space="preserve">  50m 平泳ぎ</v>
      </c>
    </row>
    <row r="210" spans="1:15" s="22" customFormat="1" x14ac:dyDescent="0.15">
      <c r="A210" s="22">
        <f>IFERROR(テーブル_Swim015[[#This Row],[競技番号]],"")</f>
        <v>16</v>
      </c>
      <c r="B210" s="22">
        <f>IFERROR(テーブル_Swim015[[#This Row],[組]],"")</f>
        <v>2</v>
      </c>
      <c r="C210" s="22">
        <f>IFERROR(テーブル_Swim015[[#This Row],[水路]],"")</f>
        <v>6</v>
      </c>
      <c r="D210" s="22" t="str">
        <f t="shared" si="18"/>
        <v>1626</v>
      </c>
      <c r="E210" s="22">
        <f>IFERROR(テーブル_Swim015[[#This Row],[選手番号]],"")</f>
        <v>1341</v>
      </c>
      <c r="F210" s="22" t="str">
        <f>IFERROR(VLOOKUP(E210,Sheet3!A:H,3,0),"")</f>
        <v xml:space="preserve">野澤しおり                    </v>
      </c>
      <c r="G210" s="22" t="str">
        <f>IFERROR(VLOOKUP(E210,Sheet3!A:H,8,0),"")</f>
        <v xml:space="preserve">南海DC          </v>
      </c>
      <c r="H210" s="22" t="str">
        <f>IFERROR(VLOOKUP(E210,Sheet2!A:B,2,0),"")</f>
        <v/>
      </c>
      <c r="I210" s="22" t="str">
        <f t="shared" si="15"/>
        <v>134116</v>
      </c>
      <c r="J210" s="22">
        <f t="shared" si="16"/>
        <v>2</v>
      </c>
      <c r="K210" s="22">
        <f t="shared" si="17"/>
        <v>6</v>
      </c>
      <c r="M210" s="22" t="str">
        <f>IFERROR(VLOOKUP(A210,Sheet1!B:F,5,0),"")</f>
        <v xml:space="preserve">  50m</v>
      </c>
      <c r="N210" s="22" t="str">
        <f>IFERROR(VLOOKUP(A210,Sheet1!B:F,4,0),"")</f>
        <v>平泳ぎ</v>
      </c>
      <c r="O210" s="22" t="str">
        <f t="shared" si="19"/>
        <v xml:space="preserve">  50m 平泳ぎ</v>
      </c>
    </row>
    <row r="211" spans="1:15" s="22" customFormat="1" x14ac:dyDescent="0.15">
      <c r="A211" s="22">
        <f>IFERROR(テーブル_Swim015[[#This Row],[競技番号]],"")</f>
        <v>16</v>
      </c>
      <c r="B211" s="22">
        <f>IFERROR(テーブル_Swim015[[#This Row],[組]],"")</f>
        <v>2</v>
      </c>
      <c r="C211" s="22">
        <f>IFERROR(テーブル_Swim015[[#This Row],[水路]],"")</f>
        <v>7</v>
      </c>
      <c r="D211" s="22" t="str">
        <f t="shared" si="18"/>
        <v>1627</v>
      </c>
      <c r="E211" s="22">
        <f>IFERROR(テーブル_Swim015[[#This Row],[選手番号]],"")</f>
        <v>158</v>
      </c>
      <c r="F211" s="22" t="str">
        <f>IFERROR(VLOOKUP(E211,Sheet3!A:H,3,0),"")</f>
        <v xml:space="preserve">坪井　愛結                    </v>
      </c>
      <c r="G211" s="22" t="str">
        <f>IFERROR(VLOOKUP(E211,Sheet3!A:H,8,0),"")</f>
        <v xml:space="preserve">石原SC          </v>
      </c>
      <c r="H211" s="22" t="str">
        <f>IFERROR(VLOOKUP(E211,Sheet2!A:B,2,0),"")</f>
        <v/>
      </c>
      <c r="I211" s="22" t="str">
        <f t="shared" ref="I211:I274" si="20">CONCATENATE(E211,A211)</f>
        <v>15816</v>
      </c>
      <c r="J211" s="22">
        <f t="shared" ref="J211:J274" si="21">B211</f>
        <v>2</v>
      </c>
      <c r="K211" s="22">
        <f t="shared" ref="K211:K274" si="22">C211</f>
        <v>7</v>
      </c>
      <c r="M211" s="22" t="str">
        <f>IFERROR(VLOOKUP(A211,Sheet1!B:F,5,0),"")</f>
        <v xml:space="preserve">  50m</v>
      </c>
      <c r="N211" s="22" t="str">
        <f>IFERROR(VLOOKUP(A211,Sheet1!B:F,4,0),"")</f>
        <v>平泳ぎ</v>
      </c>
      <c r="O211" s="22" t="str">
        <f t="shared" si="19"/>
        <v xml:space="preserve">  50m 平泳ぎ</v>
      </c>
    </row>
    <row r="212" spans="1:15" s="22" customFormat="1" x14ac:dyDescent="0.15">
      <c r="A212" s="22">
        <f>IFERROR(テーブル_Swim015[[#This Row],[競技番号]],"")</f>
        <v>16</v>
      </c>
      <c r="B212" s="22">
        <f>IFERROR(テーブル_Swim015[[#This Row],[組]],"")</f>
        <v>3</v>
      </c>
      <c r="C212" s="22">
        <f>IFERROR(テーブル_Swim015[[#This Row],[水路]],"")</f>
        <v>1</v>
      </c>
      <c r="D212" s="22" t="str">
        <f t="shared" si="18"/>
        <v>1631</v>
      </c>
      <c r="E212" s="22">
        <f>IFERROR(テーブル_Swim015[[#This Row],[選手番号]],"")</f>
        <v>1331</v>
      </c>
      <c r="F212" s="22" t="str">
        <f>IFERROR(VLOOKUP(E212,Sheet3!A:H,3,0),"")</f>
        <v xml:space="preserve">神野　未羽                    </v>
      </c>
      <c r="G212" s="22" t="str">
        <f>IFERROR(VLOOKUP(E212,Sheet3!A:H,8,0),"")</f>
        <v xml:space="preserve">南海DC          </v>
      </c>
      <c r="H212" s="22" t="str">
        <f>IFERROR(VLOOKUP(E212,Sheet2!A:B,2,0),"")</f>
        <v/>
      </c>
      <c r="I212" s="22" t="str">
        <f t="shared" si="20"/>
        <v>133116</v>
      </c>
      <c r="J212" s="22">
        <f t="shared" si="21"/>
        <v>3</v>
      </c>
      <c r="K212" s="22">
        <f t="shared" si="22"/>
        <v>1</v>
      </c>
      <c r="M212" s="22" t="str">
        <f>IFERROR(VLOOKUP(A212,Sheet1!B:F,5,0),"")</f>
        <v xml:space="preserve">  50m</v>
      </c>
      <c r="N212" s="22" t="str">
        <f>IFERROR(VLOOKUP(A212,Sheet1!B:F,4,0),"")</f>
        <v>平泳ぎ</v>
      </c>
      <c r="O212" s="22" t="str">
        <f t="shared" si="19"/>
        <v xml:space="preserve">  50m 平泳ぎ</v>
      </c>
    </row>
    <row r="213" spans="1:15" s="22" customFormat="1" x14ac:dyDescent="0.15">
      <c r="A213" s="22">
        <f>IFERROR(テーブル_Swim015[[#This Row],[競技番号]],"")</f>
        <v>16</v>
      </c>
      <c r="B213" s="22">
        <f>IFERROR(テーブル_Swim015[[#This Row],[組]],"")</f>
        <v>3</v>
      </c>
      <c r="C213" s="22">
        <f>IFERROR(テーブル_Swim015[[#This Row],[水路]],"")</f>
        <v>2</v>
      </c>
      <c r="D213" s="22" t="str">
        <f t="shared" si="18"/>
        <v>1632</v>
      </c>
      <c r="E213" s="22">
        <f>IFERROR(テーブル_Swim015[[#This Row],[選手番号]],"")</f>
        <v>614</v>
      </c>
      <c r="F213" s="22" t="str">
        <f>IFERROR(VLOOKUP(E213,Sheet3!A:H,3,0),"")</f>
        <v xml:space="preserve">小田　　楓                    </v>
      </c>
      <c r="G213" s="22" t="str">
        <f>IFERROR(VLOOKUP(E213,Sheet3!A:H,8,0),"")</f>
        <v xml:space="preserve">ﾌｨｯﾀ重信        </v>
      </c>
      <c r="H213" s="22" t="str">
        <f>IFERROR(VLOOKUP(E213,Sheet2!A:B,2,0),"")</f>
        <v/>
      </c>
      <c r="I213" s="22" t="str">
        <f t="shared" si="20"/>
        <v>61416</v>
      </c>
      <c r="J213" s="22">
        <f t="shared" si="21"/>
        <v>3</v>
      </c>
      <c r="K213" s="22">
        <f t="shared" si="22"/>
        <v>2</v>
      </c>
      <c r="M213" s="22" t="str">
        <f>IFERROR(VLOOKUP(A213,Sheet1!B:F,5,0),"")</f>
        <v xml:space="preserve">  50m</v>
      </c>
      <c r="N213" s="22" t="str">
        <f>IFERROR(VLOOKUP(A213,Sheet1!B:F,4,0),"")</f>
        <v>平泳ぎ</v>
      </c>
      <c r="O213" s="22" t="str">
        <f t="shared" si="19"/>
        <v xml:space="preserve">  50m 平泳ぎ</v>
      </c>
    </row>
    <row r="214" spans="1:15" s="22" customFormat="1" x14ac:dyDescent="0.15">
      <c r="A214" s="22">
        <f>IFERROR(テーブル_Swim015[[#This Row],[競技番号]],"")</f>
        <v>16</v>
      </c>
      <c r="B214" s="22">
        <f>IFERROR(テーブル_Swim015[[#This Row],[組]],"")</f>
        <v>3</v>
      </c>
      <c r="C214" s="22">
        <f>IFERROR(テーブル_Swim015[[#This Row],[水路]],"")</f>
        <v>3</v>
      </c>
      <c r="D214" s="22" t="str">
        <f t="shared" si="18"/>
        <v>1633</v>
      </c>
      <c r="E214" s="22">
        <f>IFERROR(テーブル_Swim015[[#This Row],[選手番号]],"")</f>
        <v>578</v>
      </c>
      <c r="F214" s="22" t="str">
        <f>IFERROR(VLOOKUP(E214,Sheet3!A:H,3,0),"")</f>
        <v xml:space="preserve">宮岡　　優                    </v>
      </c>
      <c r="G214" s="22" t="str">
        <f>IFERROR(VLOOKUP(E214,Sheet3!A:H,8,0),"")</f>
        <v xml:space="preserve">ﾌｨｯﾀ重信        </v>
      </c>
      <c r="H214" s="22" t="str">
        <f>IFERROR(VLOOKUP(E214,Sheet2!A:B,2,0),"")</f>
        <v/>
      </c>
      <c r="I214" s="22" t="str">
        <f t="shared" si="20"/>
        <v>57816</v>
      </c>
      <c r="J214" s="22">
        <f t="shared" si="21"/>
        <v>3</v>
      </c>
      <c r="K214" s="22">
        <f t="shared" si="22"/>
        <v>3</v>
      </c>
      <c r="M214" s="22" t="str">
        <f>IFERROR(VLOOKUP(A214,Sheet1!B:F,5,0),"")</f>
        <v xml:space="preserve">  50m</v>
      </c>
      <c r="N214" s="22" t="str">
        <f>IFERROR(VLOOKUP(A214,Sheet1!B:F,4,0),"")</f>
        <v>平泳ぎ</v>
      </c>
      <c r="O214" s="22" t="str">
        <f t="shared" si="19"/>
        <v xml:space="preserve">  50m 平泳ぎ</v>
      </c>
    </row>
    <row r="215" spans="1:15" s="22" customFormat="1" x14ac:dyDescent="0.15">
      <c r="A215" s="22">
        <f>IFERROR(テーブル_Swim015[[#This Row],[競技番号]],"")</f>
        <v>16</v>
      </c>
      <c r="B215" s="22">
        <f>IFERROR(テーブル_Swim015[[#This Row],[組]],"")</f>
        <v>3</v>
      </c>
      <c r="C215" s="22">
        <f>IFERROR(テーブル_Swim015[[#This Row],[水路]],"")</f>
        <v>4</v>
      </c>
      <c r="D215" s="22" t="str">
        <f t="shared" si="18"/>
        <v>1634</v>
      </c>
      <c r="E215" s="22">
        <f>IFERROR(テーブル_Swim015[[#This Row],[選手番号]],"")</f>
        <v>803</v>
      </c>
      <c r="F215" s="22" t="str">
        <f>IFERROR(VLOOKUP(E215,Sheet3!A:H,3,0),"")</f>
        <v xml:space="preserve">渡邊　柚希                    </v>
      </c>
      <c r="G215" s="22" t="str">
        <f>IFERROR(VLOOKUP(E215,Sheet3!A:H,8,0),"")</f>
        <v xml:space="preserve">フィッタ松前    </v>
      </c>
      <c r="H215" s="22" t="str">
        <f>IFERROR(VLOOKUP(E215,Sheet2!A:B,2,0),"")</f>
        <v/>
      </c>
      <c r="I215" s="22" t="str">
        <f t="shared" si="20"/>
        <v>80316</v>
      </c>
      <c r="J215" s="22">
        <f t="shared" si="21"/>
        <v>3</v>
      </c>
      <c r="K215" s="22">
        <f t="shared" si="22"/>
        <v>4</v>
      </c>
      <c r="M215" s="22" t="str">
        <f>IFERROR(VLOOKUP(A215,Sheet1!B:F,5,0),"")</f>
        <v xml:space="preserve">  50m</v>
      </c>
      <c r="N215" s="22" t="str">
        <f>IFERROR(VLOOKUP(A215,Sheet1!B:F,4,0),"")</f>
        <v>平泳ぎ</v>
      </c>
      <c r="O215" s="22" t="str">
        <f t="shared" si="19"/>
        <v xml:space="preserve">  50m 平泳ぎ</v>
      </c>
    </row>
    <row r="216" spans="1:15" s="22" customFormat="1" x14ac:dyDescent="0.15">
      <c r="A216" s="22">
        <f>IFERROR(テーブル_Swim015[[#This Row],[競技番号]],"")</f>
        <v>16</v>
      </c>
      <c r="B216" s="22">
        <f>IFERROR(テーブル_Swim015[[#This Row],[組]],"")</f>
        <v>3</v>
      </c>
      <c r="C216" s="22">
        <f>IFERROR(テーブル_Swim015[[#This Row],[水路]],"")</f>
        <v>5</v>
      </c>
      <c r="D216" s="22" t="str">
        <f t="shared" si="18"/>
        <v>1635</v>
      </c>
      <c r="E216" s="22">
        <f>IFERROR(テーブル_Swim015[[#This Row],[選手番号]],"")</f>
        <v>603</v>
      </c>
      <c r="F216" s="22" t="str">
        <f>IFERROR(VLOOKUP(E216,Sheet3!A:H,3,0),"")</f>
        <v xml:space="preserve">渡部　仁絵                    </v>
      </c>
      <c r="G216" s="22" t="str">
        <f>IFERROR(VLOOKUP(E216,Sheet3!A:H,8,0),"")</f>
        <v xml:space="preserve">ﾌｨｯﾀ重信        </v>
      </c>
      <c r="H216" s="22" t="str">
        <f>IFERROR(VLOOKUP(E216,Sheet2!A:B,2,0),"")</f>
        <v/>
      </c>
      <c r="I216" s="22" t="str">
        <f t="shared" si="20"/>
        <v>60316</v>
      </c>
      <c r="J216" s="22">
        <f t="shared" si="21"/>
        <v>3</v>
      </c>
      <c r="K216" s="22">
        <f t="shared" si="22"/>
        <v>5</v>
      </c>
      <c r="M216" s="22" t="str">
        <f>IFERROR(VLOOKUP(A216,Sheet1!B:F,5,0),"")</f>
        <v xml:space="preserve">  50m</v>
      </c>
      <c r="N216" s="22" t="str">
        <f>IFERROR(VLOOKUP(A216,Sheet1!B:F,4,0),"")</f>
        <v>平泳ぎ</v>
      </c>
      <c r="O216" s="22" t="str">
        <f t="shared" si="19"/>
        <v xml:space="preserve">  50m 平泳ぎ</v>
      </c>
    </row>
    <row r="217" spans="1:15" s="22" customFormat="1" x14ac:dyDescent="0.15">
      <c r="A217" s="22">
        <f>IFERROR(テーブル_Swim015[[#This Row],[競技番号]],"")</f>
        <v>16</v>
      </c>
      <c r="B217" s="22">
        <f>IFERROR(テーブル_Swim015[[#This Row],[組]],"")</f>
        <v>3</v>
      </c>
      <c r="C217" s="22">
        <f>IFERROR(テーブル_Swim015[[#This Row],[水路]],"")</f>
        <v>6</v>
      </c>
      <c r="D217" s="22" t="str">
        <f t="shared" si="18"/>
        <v>1636</v>
      </c>
      <c r="E217" s="22">
        <f>IFERROR(テーブル_Swim015[[#This Row],[選手番号]],"")</f>
        <v>1375</v>
      </c>
      <c r="F217" s="22" t="str">
        <f>IFERROR(VLOOKUP(E217,Sheet3!A:H,3,0),"")</f>
        <v xml:space="preserve">渡部　莉央                    </v>
      </c>
      <c r="G217" s="22" t="str">
        <f>IFERROR(VLOOKUP(E217,Sheet3!A:H,8,0),"")</f>
        <v xml:space="preserve">南海DC          </v>
      </c>
      <c r="H217" s="22" t="str">
        <f>IFERROR(VLOOKUP(E217,Sheet2!A:B,2,0),"")</f>
        <v/>
      </c>
      <c r="I217" s="22" t="str">
        <f t="shared" si="20"/>
        <v>137516</v>
      </c>
      <c r="J217" s="22">
        <f t="shared" si="21"/>
        <v>3</v>
      </c>
      <c r="K217" s="22">
        <f t="shared" si="22"/>
        <v>6</v>
      </c>
      <c r="M217" s="22" t="str">
        <f>IFERROR(VLOOKUP(A217,Sheet1!B:F,5,0),"")</f>
        <v xml:space="preserve">  50m</v>
      </c>
      <c r="N217" s="22" t="str">
        <f>IFERROR(VLOOKUP(A217,Sheet1!B:F,4,0),"")</f>
        <v>平泳ぎ</v>
      </c>
      <c r="O217" s="22" t="str">
        <f t="shared" si="19"/>
        <v xml:space="preserve">  50m 平泳ぎ</v>
      </c>
    </row>
    <row r="218" spans="1:15" s="22" customFormat="1" x14ac:dyDescent="0.15">
      <c r="A218" s="22">
        <f>IFERROR(テーブル_Swim015[[#This Row],[競技番号]],"")</f>
        <v>16</v>
      </c>
      <c r="B218" s="22">
        <f>IFERROR(テーブル_Swim015[[#This Row],[組]],"")</f>
        <v>3</v>
      </c>
      <c r="C218" s="22">
        <f>IFERROR(テーブル_Swim015[[#This Row],[水路]],"")</f>
        <v>7</v>
      </c>
      <c r="D218" s="22" t="str">
        <f t="shared" si="18"/>
        <v>1637</v>
      </c>
      <c r="E218" s="22">
        <f>IFERROR(テーブル_Swim015[[#This Row],[選手番号]],"")</f>
        <v>796</v>
      </c>
      <c r="F218" s="22" t="str">
        <f>IFERROR(VLOOKUP(E218,Sheet3!A:H,3,0),"")</f>
        <v xml:space="preserve">江戸　絆夏                    </v>
      </c>
      <c r="G218" s="22" t="str">
        <f>IFERROR(VLOOKUP(E218,Sheet3!A:H,8,0),"")</f>
        <v xml:space="preserve">フィッタ松前    </v>
      </c>
      <c r="H218" s="22" t="str">
        <f>IFERROR(VLOOKUP(E218,Sheet2!A:B,2,0),"")</f>
        <v/>
      </c>
      <c r="I218" s="22" t="str">
        <f t="shared" si="20"/>
        <v>79616</v>
      </c>
      <c r="J218" s="22">
        <f t="shared" si="21"/>
        <v>3</v>
      </c>
      <c r="K218" s="22">
        <f t="shared" si="22"/>
        <v>7</v>
      </c>
      <c r="M218" s="22" t="str">
        <f>IFERROR(VLOOKUP(A218,Sheet1!B:F,5,0),"")</f>
        <v xml:space="preserve">  50m</v>
      </c>
      <c r="N218" s="22" t="str">
        <f>IFERROR(VLOOKUP(A218,Sheet1!B:F,4,0),"")</f>
        <v>平泳ぎ</v>
      </c>
      <c r="O218" s="22" t="str">
        <f t="shared" si="19"/>
        <v xml:space="preserve">  50m 平泳ぎ</v>
      </c>
    </row>
    <row r="219" spans="1:15" s="22" customFormat="1" x14ac:dyDescent="0.15">
      <c r="A219" s="22">
        <f>IFERROR(テーブル_Swim015[[#This Row],[競技番号]],"")</f>
        <v>16</v>
      </c>
      <c r="B219" s="22">
        <f>IFERROR(テーブル_Swim015[[#This Row],[組]],"")</f>
        <v>4</v>
      </c>
      <c r="C219" s="22">
        <f>IFERROR(テーブル_Swim015[[#This Row],[水路]],"")</f>
        <v>1</v>
      </c>
      <c r="D219" s="22" t="str">
        <f t="shared" si="18"/>
        <v>1641</v>
      </c>
      <c r="E219" s="22">
        <f>IFERROR(テーブル_Swim015[[#This Row],[選手番号]],"")</f>
        <v>145</v>
      </c>
      <c r="F219" s="22" t="str">
        <f>IFERROR(VLOOKUP(E219,Sheet3!A:H,3,0),"")</f>
        <v xml:space="preserve">加地彩希子                    </v>
      </c>
      <c r="G219" s="22" t="str">
        <f>IFERROR(VLOOKUP(E219,Sheet3!A:H,8,0),"")</f>
        <v xml:space="preserve">石原SC          </v>
      </c>
      <c r="H219" s="22" t="str">
        <f>IFERROR(VLOOKUP(E219,Sheet2!A:B,2,0),"")</f>
        <v/>
      </c>
      <c r="I219" s="22" t="str">
        <f t="shared" si="20"/>
        <v>14516</v>
      </c>
      <c r="J219" s="22">
        <f t="shared" si="21"/>
        <v>4</v>
      </c>
      <c r="K219" s="22">
        <f t="shared" si="22"/>
        <v>1</v>
      </c>
      <c r="M219" s="22" t="str">
        <f>IFERROR(VLOOKUP(A219,Sheet1!B:F,5,0),"")</f>
        <v xml:space="preserve">  50m</v>
      </c>
      <c r="N219" s="22" t="str">
        <f>IFERROR(VLOOKUP(A219,Sheet1!B:F,4,0),"")</f>
        <v>平泳ぎ</v>
      </c>
      <c r="O219" s="22" t="str">
        <f t="shared" si="19"/>
        <v xml:space="preserve">  50m 平泳ぎ</v>
      </c>
    </row>
    <row r="220" spans="1:15" s="22" customFormat="1" x14ac:dyDescent="0.15">
      <c r="A220" s="22">
        <f>IFERROR(テーブル_Swim015[[#This Row],[競技番号]],"")</f>
        <v>16</v>
      </c>
      <c r="B220" s="22">
        <f>IFERROR(テーブル_Swim015[[#This Row],[組]],"")</f>
        <v>4</v>
      </c>
      <c r="C220" s="22">
        <f>IFERROR(テーブル_Swim015[[#This Row],[水路]],"")</f>
        <v>2</v>
      </c>
      <c r="D220" s="22" t="str">
        <f t="shared" si="18"/>
        <v>1642</v>
      </c>
      <c r="E220" s="22">
        <f>IFERROR(テーブル_Swim015[[#This Row],[選手番号]],"")</f>
        <v>800</v>
      </c>
      <c r="F220" s="22" t="str">
        <f>IFERROR(VLOOKUP(E220,Sheet3!A:H,3,0),"")</f>
        <v xml:space="preserve">木村さくら                    </v>
      </c>
      <c r="G220" s="22" t="str">
        <f>IFERROR(VLOOKUP(E220,Sheet3!A:H,8,0),"")</f>
        <v xml:space="preserve">フィッタ松前    </v>
      </c>
      <c r="H220" s="22" t="str">
        <f>IFERROR(VLOOKUP(E220,Sheet2!A:B,2,0),"")</f>
        <v/>
      </c>
      <c r="I220" s="22" t="str">
        <f t="shared" si="20"/>
        <v>80016</v>
      </c>
      <c r="J220" s="22">
        <f t="shared" si="21"/>
        <v>4</v>
      </c>
      <c r="K220" s="22">
        <f t="shared" si="22"/>
        <v>2</v>
      </c>
      <c r="M220" s="22" t="str">
        <f>IFERROR(VLOOKUP(A220,Sheet1!B:F,5,0),"")</f>
        <v xml:space="preserve">  50m</v>
      </c>
      <c r="N220" s="22" t="str">
        <f>IFERROR(VLOOKUP(A220,Sheet1!B:F,4,0),"")</f>
        <v>平泳ぎ</v>
      </c>
      <c r="O220" s="22" t="str">
        <f t="shared" si="19"/>
        <v xml:space="preserve">  50m 平泳ぎ</v>
      </c>
    </row>
    <row r="221" spans="1:15" s="22" customFormat="1" x14ac:dyDescent="0.15">
      <c r="A221" s="22">
        <f>IFERROR(テーブル_Swim015[[#This Row],[競技番号]],"")</f>
        <v>16</v>
      </c>
      <c r="B221" s="22">
        <f>IFERROR(テーブル_Swim015[[#This Row],[組]],"")</f>
        <v>4</v>
      </c>
      <c r="C221" s="22">
        <f>IFERROR(テーブル_Swim015[[#This Row],[水路]],"")</f>
        <v>3</v>
      </c>
      <c r="D221" s="22" t="str">
        <f t="shared" si="18"/>
        <v>1643</v>
      </c>
      <c r="E221" s="22">
        <f>IFERROR(テーブル_Swim015[[#This Row],[選手番号]],"")</f>
        <v>1411</v>
      </c>
      <c r="F221" s="22" t="str">
        <f>IFERROR(VLOOKUP(E221,Sheet3!A:H,3,0),"")</f>
        <v xml:space="preserve">眞木　彩羽                    </v>
      </c>
      <c r="G221" s="22" t="str">
        <f>IFERROR(VLOOKUP(E221,Sheet3!A:H,8,0),"")</f>
        <v xml:space="preserve">南海DC          </v>
      </c>
      <c r="H221" s="22" t="str">
        <f>IFERROR(VLOOKUP(E221,Sheet2!A:B,2,0),"")</f>
        <v/>
      </c>
      <c r="I221" s="22" t="str">
        <f t="shared" si="20"/>
        <v>141116</v>
      </c>
      <c r="J221" s="22">
        <f t="shared" si="21"/>
        <v>4</v>
      </c>
      <c r="K221" s="22">
        <f t="shared" si="22"/>
        <v>3</v>
      </c>
      <c r="M221" s="22" t="str">
        <f>IFERROR(VLOOKUP(A221,Sheet1!B:F,5,0),"")</f>
        <v xml:space="preserve">  50m</v>
      </c>
      <c r="N221" s="22" t="str">
        <f>IFERROR(VLOOKUP(A221,Sheet1!B:F,4,0),"")</f>
        <v>平泳ぎ</v>
      </c>
      <c r="O221" s="22" t="str">
        <f t="shared" si="19"/>
        <v xml:space="preserve">  50m 平泳ぎ</v>
      </c>
    </row>
    <row r="222" spans="1:15" s="22" customFormat="1" x14ac:dyDescent="0.15">
      <c r="A222" s="22">
        <f>IFERROR(テーブル_Swim015[[#This Row],[競技番号]],"")</f>
        <v>16</v>
      </c>
      <c r="B222" s="22">
        <f>IFERROR(テーブル_Swim015[[#This Row],[組]],"")</f>
        <v>4</v>
      </c>
      <c r="C222" s="22">
        <f>IFERROR(テーブル_Swim015[[#This Row],[水路]],"")</f>
        <v>4</v>
      </c>
      <c r="D222" s="22" t="str">
        <f t="shared" si="18"/>
        <v>1644</v>
      </c>
      <c r="E222" s="22">
        <f>IFERROR(テーブル_Swim015[[#This Row],[選手番号]],"")</f>
        <v>1351</v>
      </c>
      <c r="F222" s="22" t="str">
        <f>IFERROR(VLOOKUP(E222,Sheet3!A:H,3,0),"")</f>
        <v xml:space="preserve">三浦千咲　                    </v>
      </c>
      <c r="G222" s="22" t="str">
        <f>IFERROR(VLOOKUP(E222,Sheet3!A:H,8,0),"")</f>
        <v xml:space="preserve">南海DC          </v>
      </c>
      <c r="H222" s="22" t="str">
        <f>IFERROR(VLOOKUP(E222,Sheet2!A:B,2,0),"")</f>
        <v/>
      </c>
      <c r="I222" s="22" t="str">
        <f t="shared" si="20"/>
        <v>135116</v>
      </c>
      <c r="J222" s="22">
        <f t="shared" si="21"/>
        <v>4</v>
      </c>
      <c r="K222" s="22">
        <f t="shared" si="22"/>
        <v>4</v>
      </c>
      <c r="M222" s="22" t="str">
        <f>IFERROR(VLOOKUP(A222,Sheet1!B:F,5,0),"")</f>
        <v xml:space="preserve">  50m</v>
      </c>
      <c r="N222" s="22" t="str">
        <f>IFERROR(VLOOKUP(A222,Sheet1!B:F,4,0),"")</f>
        <v>平泳ぎ</v>
      </c>
      <c r="O222" s="22" t="str">
        <f t="shared" si="19"/>
        <v xml:space="preserve">  50m 平泳ぎ</v>
      </c>
    </row>
    <row r="223" spans="1:15" s="22" customFormat="1" x14ac:dyDescent="0.15">
      <c r="A223" s="22">
        <f>IFERROR(テーブル_Swim015[[#This Row],[競技番号]],"")</f>
        <v>16</v>
      </c>
      <c r="B223" s="22">
        <f>IFERROR(テーブル_Swim015[[#This Row],[組]],"")</f>
        <v>4</v>
      </c>
      <c r="C223" s="22">
        <f>IFERROR(テーブル_Swim015[[#This Row],[水路]],"")</f>
        <v>5</v>
      </c>
      <c r="D223" s="22" t="str">
        <f t="shared" si="18"/>
        <v>1645</v>
      </c>
      <c r="E223" s="22">
        <f>IFERROR(テーブル_Swim015[[#This Row],[選手番号]],"")</f>
        <v>584</v>
      </c>
      <c r="F223" s="22" t="str">
        <f>IFERROR(VLOOKUP(E223,Sheet3!A:H,3,0),"")</f>
        <v xml:space="preserve">神野　心愛                    </v>
      </c>
      <c r="G223" s="22" t="str">
        <f>IFERROR(VLOOKUP(E223,Sheet3!A:H,8,0),"")</f>
        <v xml:space="preserve">ﾌｨｯﾀ重信        </v>
      </c>
      <c r="H223" s="22" t="str">
        <f>IFERROR(VLOOKUP(E223,Sheet2!A:B,2,0),"")</f>
        <v/>
      </c>
      <c r="I223" s="22" t="str">
        <f t="shared" si="20"/>
        <v>58416</v>
      </c>
      <c r="J223" s="22">
        <f t="shared" si="21"/>
        <v>4</v>
      </c>
      <c r="K223" s="22">
        <f t="shared" si="22"/>
        <v>5</v>
      </c>
      <c r="M223" s="22" t="str">
        <f>IFERROR(VLOOKUP(A223,Sheet1!B:F,5,0),"")</f>
        <v xml:space="preserve">  50m</v>
      </c>
      <c r="N223" s="22" t="str">
        <f>IFERROR(VLOOKUP(A223,Sheet1!B:F,4,0),"")</f>
        <v>平泳ぎ</v>
      </c>
      <c r="O223" s="22" t="str">
        <f t="shared" si="19"/>
        <v xml:space="preserve">  50m 平泳ぎ</v>
      </c>
    </row>
    <row r="224" spans="1:15" s="22" customFormat="1" x14ac:dyDescent="0.15">
      <c r="A224" s="22">
        <f>IFERROR(テーブル_Swim015[[#This Row],[競技番号]],"")</f>
        <v>16</v>
      </c>
      <c r="B224" s="22">
        <f>IFERROR(テーブル_Swim015[[#This Row],[組]],"")</f>
        <v>4</v>
      </c>
      <c r="C224" s="22">
        <f>IFERROR(テーブル_Swim015[[#This Row],[水路]],"")</f>
        <v>6</v>
      </c>
      <c r="D224" s="22" t="str">
        <f t="shared" si="18"/>
        <v>1646</v>
      </c>
      <c r="E224" s="22">
        <f>IFERROR(テーブル_Swim015[[#This Row],[選手番号]],"")</f>
        <v>150</v>
      </c>
      <c r="F224" s="22" t="str">
        <f>IFERROR(VLOOKUP(E224,Sheet3!A:H,3,0),"")</f>
        <v xml:space="preserve">樋口万悠香                    </v>
      </c>
      <c r="G224" s="22" t="str">
        <f>IFERROR(VLOOKUP(E224,Sheet3!A:H,8,0),"")</f>
        <v xml:space="preserve">石原SC          </v>
      </c>
      <c r="H224" s="22" t="str">
        <f>IFERROR(VLOOKUP(E224,Sheet2!A:B,2,0),"")</f>
        <v/>
      </c>
      <c r="I224" s="22" t="str">
        <f t="shared" si="20"/>
        <v>15016</v>
      </c>
      <c r="J224" s="22">
        <f t="shared" si="21"/>
        <v>4</v>
      </c>
      <c r="K224" s="22">
        <f t="shared" si="22"/>
        <v>6</v>
      </c>
      <c r="M224" s="22" t="str">
        <f>IFERROR(VLOOKUP(A224,Sheet1!B:F,5,0),"")</f>
        <v xml:space="preserve">  50m</v>
      </c>
      <c r="N224" s="22" t="str">
        <f>IFERROR(VLOOKUP(A224,Sheet1!B:F,4,0),"")</f>
        <v>平泳ぎ</v>
      </c>
      <c r="O224" s="22" t="str">
        <f t="shared" si="19"/>
        <v xml:space="preserve">  50m 平泳ぎ</v>
      </c>
    </row>
    <row r="225" spans="1:15" s="22" customFormat="1" x14ac:dyDescent="0.15">
      <c r="A225" s="22">
        <f>IFERROR(テーブル_Swim015[[#This Row],[競技番号]],"")</f>
        <v>16</v>
      </c>
      <c r="B225" s="22">
        <f>IFERROR(テーブル_Swim015[[#This Row],[組]],"")</f>
        <v>4</v>
      </c>
      <c r="C225" s="22">
        <f>IFERROR(テーブル_Swim015[[#This Row],[水路]],"")</f>
        <v>7</v>
      </c>
      <c r="D225" s="22" t="str">
        <f t="shared" si="18"/>
        <v>1647</v>
      </c>
      <c r="E225" s="22">
        <f>IFERROR(テーブル_Swim015[[#This Row],[選手番号]],"")</f>
        <v>582</v>
      </c>
      <c r="F225" s="22" t="str">
        <f>IFERROR(VLOOKUP(E225,Sheet3!A:H,3,0),"")</f>
        <v xml:space="preserve">小糸　凛子                    </v>
      </c>
      <c r="G225" s="22" t="str">
        <f>IFERROR(VLOOKUP(E225,Sheet3!A:H,8,0),"")</f>
        <v xml:space="preserve">ﾌｨｯﾀ重信        </v>
      </c>
      <c r="H225" s="22" t="str">
        <f>IFERROR(VLOOKUP(E225,Sheet2!A:B,2,0),"")</f>
        <v/>
      </c>
      <c r="I225" s="22" t="str">
        <f t="shared" si="20"/>
        <v>58216</v>
      </c>
      <c r="J225" s="22">
        <f t="shared" si="21"/>
        <v>4</v>
      </c>
      <c r="K225" s="22">
        <f t="shared" si="22"/>
        <v>7</v>
      </c>
      <c r="M225" s="22" t="str">
        <f>IFERROR(VLOOKUP(A225,Sheet1!B:F,5,0),"")</f>
        <v xml:space="preserve">  50m</v>
      </c>
      <c r="N225" s="22" t="str">
        <f>IFERROR(VLOOKUP(A225,Sheet1!B:F,4,0),"")</f>
        <v>平泳ぎ</v>
      </c>
      <c r="O225" s="22" t="str">
        <f t="shared" si="19"/>
        <v xml:space="preserve">  50m 平泳ぎ</v>
      </c>
    </row>
    <row r="226" spans="1:15" s="22" customFormat="1" x14ac:dyDescent="0.15">
      <c r="A226" s="22">
        <f>IFERROR(テーブル_Swim015[[#This Row],[競技番号]],"")</f>
        <v>16</v>
      </c>
      <c r="B226" s="22">
        <f>IFERROR(テーブル_Swim015[[#This Row],[組]],"")</f>
        <v>5</v>
      </c>
      <c r="C226" s="22">
        <f>IFERROR(テーブル_Swim015[[#This Row],[水路]],"")</f>
        <v>1</v>
      </c>
      <c r="D226" s="22" t="str">
        <f t="shared" si="18"/>
        <v>1651</v>
      </c>
      <c r="E226" s="22">
        <f>IFERROR(テーブル_Swim015[[#This Row],[選手番号]],"")</f>
        <v>780</v>
      </c>
      <c r="F226" s="22" t="str">
        <f>IFERROR(VLOOKUP(E226,Sheet3!A:H,3,0),"")</f>
        <v xml:space="preserve">森實　乃愛                    </v>
      </c>
      <c r="G226" s="22" t="str">
        <f>IFERROR(VLOOKUP(E226,Sheet3!A:H,8,0),"")</f>
        <v xml:space="preserve">フィッタ松前    </v>
      </c>
      <c r="H226" s="22" t="str">
        <f>IFERROR(VLOOKUP(E226,Sheet2!A:B,2,0),"")</f>
        <v/>
      </c>
      <c r="I226" s="22" t="str">
        <f t="shared" si="20"/>
        <v>78016</v>
      </c>
      <c r="J226" s="22">
        <f t="shared" si="21"/>
        <v>5</v>
      </c>
      <c r="K226" s="22">
        <f t="shared" si="22"/>
        <v>1</v>
      </c>
      <c r="M226" s="22" t="str">
        <f>IFERROR(VLOOKUP(A226,Sheet1!B:F,5,0),"")</f>
        <v xml:space="preserve">  50m</v>
      </c>
      <c r="N226" s="22" t="str">
        <f>IFERROR(VLOOKUP(A226,Sheet1!B:F,4,0),"")</f>
        <v>平泳ぎ</v>
      </c>
      <c r="O226" s="22" t="str">
        <f t="shared" si="19"/>
        <v xml:space="preserve">  50m 平泳ぎ</v>
      </c>
    </row>
    <row r="227" spans="1:15" s="22" customFormat="1" x14ac:dyDescent="0.15">
      <c r="A227" s="22">
        <f>IFERROR(テーブル_Swim015[[#This Row],[競技番号]],"")</f>
        <v>16</v>
      </c>
      <c r="B227" s="22">
        <f>IFERROR(テーブル_Swim015[[#This Row],[組]],"")</f>
        <v>5</v>
      </c>
      <c r="C227" s="22">
        <f>IFERROR(テーブル_Swim015[[#This Row],[水路]],"")</f>
        <v>2</v>
      </c>
      <c r="D227" s="22" t="str">
        <f t="shared" si="18"/>
        <v>1652</v>
      </c>
      <c r="E227" s="22">
        <f>IFERROR(テーブル_Swim015[[#This Row],[選手番号]],"")</f>
        <v>140</v>
      </c>
      <c r="F227" s="22" t="str">
        <f>IFERROR(VLOOKUP(E227,Sheet3!A:H,3,0),"")</f>
        <v xml:space="preserve">牟田衣知花                    </v>
      </c>
      <c r="G227" s="22" t="str">
        <f>IFERROR(VLOOKUP(E227,Sheet3!A:H,8,0),"")</f>
        <v xml:space="preserve">石原SC          </v>
      </c>
      <c r="H227" s="22" t="str">
        <f>IFERROR(VLOOKUP(E227,Sheet2!A:B,2,0),"")</f>
        <v/>
      </c>
      <c r="I227" s="22" t="str">
        <f t="shared" si="20"/>
        <v>14016</v>
      </c>
      <c r="J227" s="22">
        <f t="shared" si="21"/>
        <v>5</v>
      </c>
      <c r="K227" s="22">
        <f t="shared" si="22"/>
        <v>2</v>
      </c>
      <c r="M227" s="22" t="str">
        <f>IFERROR(VLOOKUP(A227,Sheet1!B:F,5,0),"")</f>
        <v xml:space="preserve">  50m</v>
      </c>
      <c r="N227" s="22" t="str">
        <f>IFERROR(VLOOKUP(A227,Sheet1!B:F,4,0),"")</f>
        <v>平泳ぎ</v>
      </c>
      <c r="O227" s="22" t="str">
        <f t="shared" si="19"/>
        <v xml:space="preserve">  50m 平泳ぎ</v>
      </c>
    </row>
    <row r="228" spans="1:15" s="22" customFormat="1" x14ac:dyDescent="0.15">
      <c r="A228" s="22">
        <f>IFERROR(テーブル_Swim015[[#This Row],[競技番号]],"")</f>
        <v>16</v>
      </c>
      <c r="B228" s="22">
        <f>IFERROR(テーブル_Swim015[[#This Row],[組]],"")</f>
        <v>5</v>
      </c>
      <c r="C228" s="22">
        <f>IFERROR(テーブル_Swim015[[#This Row],[水路]],"")</f>
        <v>3</v>
      </c>
      <c r="D228" s="22" t="str">
        <f t="shared" si="18"/>
        <v>1653</v>
      </c>
      <c r="E228" s="22">
        <f>IFERROR(テーブル_Swim015[[#This Row],[選手番号]],"")</f>
        <v>847</v>
      </c>
      <c r="F228" s="22" t="str">
        <f>IFERROR(VLOOKUP(E228,Sheet3!A:H,3,0),"")</f>
        <v xml:space="preserve">大石　晶夢                    </v>
      </c>
      <c r="G228" s="22" t="str">
        <f>IFERROR(VLOOKUP(E228,Sheet3!A:H,8,0),"")</f>
        <v xml:space="preserve">フィッタ松前    </v>
      </c>
      <c r="H228" s="22" t="str">
        <f>IFERROR(VLOOKUP(E228,Sheet2!A:B,2,0),"")</f>
        <v/>
      </c>
      <c r="I228" s="22" t="str">
        <f t="shared" si="20"/>
        <v>84716</v>
      </c>
      <c r="J228" s="22">
        <f t="shared" si="21"/>
        <v>5</v>
      </c>
      <c r="K228" s="22">
        <f t="shared" si="22"/>
        <v>3</v>
      </c>
      <c r="M228" s="22" t="str">
        <f>IFERROR(VLOOKUP(A228,Sheet1!B:F,5,0),"")</f>
        <v xml:space="preserve">  50m</v>
      </c>
      <c r="N228" s="22" t="str">
        <f>IFERROR(VLOOKUP(A228,Sheet1!B:F,4,0),"")</f>
        <v>平泳ぎ</v>
      </c>
      <c r="O228" s="22" t="str">
        <f t="shared" si="19"/>
        <v xml:space="preserve">  50m 平泳ぎ</v>
      </c>
    </row>
    <row r="229" spans="1:15" s="22" customFormat="1" x14ac:dyDescent="0.15">
      <c r="A229" s="22">
        <f>IFERROR(テーブル_Swim015[[#This Row],[競技番号]],"")</f>
        <v>16</v>
      </c>
      <c r="B229" s="22">
        <f>IFERROR(テーブル_Swim015[[#This Row],[組]],"")</f>
        <v>5</v>
      </c>
      <c r="C229" s="22">
        <f>IFERROR(テーブル_Swim015[[#This Row],[水路]],"")</f>
        <v>4</v>
      </c>
      <c r="D229" s="22" t="str">
        <f t="shared" si="18"/>
        <v>1654</v>
      </c>
      <c r="E229" s="22">
        <f>IFERROR(テーブル_Swim015[[#This Row],[選手番号]],"")</f>
        <v>662</v>
      </c>
      <c r="F229" s="22" t="str">
        <f>IFERROR(VLOOKUP(E229,Sheet3!A:H,3,0),"")</f>
        <v xml:space="preserve">田丸　一花                    </v>
      </c>
      <c r="G229" s="22" t="str">
        <f>IFERROR(VLOOKUP(E229,Sheet3!A:H,8,0),"")</f>
        <v xml:space="preserve">ﾌｨｯﾀ重信        </v>
      </c>
      <c r="H229" s="22" t="str">
        <f>IFERROR(VLOOKUP(E229,Sheet2!A:B,2,0),"")</f>
        <v/>
      </c>
      <c r="I229" s="22" t="str">
        <f t="shared" si="20"/>
        <v>66216</v>
      </c>
      <c r="J229" s="22">
        <f t="shared" si="21"/>
        <v>5</v>
      </c>
      <c r="K229" s="22">
        <f t="shared" si="22"/>
        <v>4</v>
      </c>
      <c r="M229" s="22" t="str">
        <f>IFERROR(VLOOKUP(A229,Sheet1!B:F,5,0),"")</f>
        <v xml:space="preserve">  50m</v>
      </c>
      <c r="N229" s="22" t="str">
        <f>IFERROR(VLOOKUP(A229,Sheet1!B:F,4,0),"")</f>
        <v>平泳ぎ</v>
      </c>
      <c r="O229" s="22" t="str">
        <f t="shared" si="19"/>
        <v xml:space="preserve">  50m 平泳ぎ</v>
      </c>
    </row>
    <row r="230" spans="1:15" s="22" customFormat="1" x14ac:dyDescent="0.15">
      <c r="A230" s="22">
        <f>IFERROR(テーブル_Swim015[[#This Row],[競技番号]],"")</f>
        <v>16</v>
      </c>
      <c r="B230" s="22">
        <f>IFERROR(テーブル_Swim015[[#This Row],[組]],"")</f>
        <v>5</v>
      </c>
      <c r="C230" s="22">
        <f>IFERROR(テーブル_Swim015[[#This Row],[水路]],"")</f>
        <v>5</v>
      </c>
      <c r="D230" s="22" t="str">
        <f t="shared" si="18"/>
        <v>1655</v>
      </c>
      <c r="E230" s="22">
        <f>IFERROR(テーブル_Swim015[[#This Row],[選手番号]],"")</f>
        <v>1345</v>
      </c>
      <c r="F230" s="22" t="str">
        <f>IFERROR(VLOOKUP(E230,Sheet3!A:H,3,0),"")</f>
        <v xml:space="preserve">伊須　彩葉                    </v>
      </c>
      <c r="G230" s="22" t="str">
        <f>IFERROR(VLOOKUP(E230,Sheet3!A:H,8,0),"")</f>
        <v xml:space="preserve">南海DC          </v>
      </c>
      <c r="H230" s="22" t="str">
        <f>IFERROR(VLOOKUP(E230,Sheet2!A:B,2,0),"")</f>
        <v/>
      </c>
      <c r="I230" s="22" t="str">
        <f t="shared" si="20"/>
        <v>134516</v>
      </c>
      <c r="J230" s="22">
        <f t="shared" si="21"/>
        <v>5</v>
      </c>
      <c r="K230" s="22">
        <f t="shared" si="22"/>
        <v>5</v>
      </c>
      <c r="M230" s="22" t="str">
        <f>IFERROR(VLOOKUP(A230,Sheet1!B:F,5,0),"")</f>
        <v xml:space="preserve">  50m</v>
      </c>
      <c r="N230" s="22" t="str">
        <f>IFERROR(VLOOKUP(A230,Sheet1!B:F,4,0),"")</f>
        <v>平泳ぎ</v>
      </c>
      <c r="O230" s="22" t="str">
        <f t="shared" si="19"/>
        <v xml:space="preserve">  50m 平泳ぎ</v>
      </c>
    </row>
    <row r="231" spans="1:15" s="22" customFormat="1" x14ac:dyDescent="0.15">
      <c r="A231" s="22">
        <f>IFERROR(テーブル_Swim015[[#This Row],[競技番号]],"")</f>
        <v>16</v>
      </c>
      <c r="B231" s="22">
        <f>IFERROR(テーブル_Swim015[[#This Row],[組]],"")</f>
        <v>5</v>
      </c>
      <c r="C231" s="22">
        <f>IFERROR(テーブル_Swim015[[#This Row],[水路]],"")</f>
        <v>6</v>
      </c>
      <c r="D231" s="22" t="str">
        <f t="shared" si="18"/>
        <v>1656</v>
      </c>
      <c r="E231" s="22">
        <f>IFERROR(テーブル_Swim015[[#This Row],[選手番号]],"")</f>
        <v>791</v>
      </c>
      <c r="F231" s="22" t="str">
        <f>IFERROR(VLOOKUP(E231,Sheet3!A:H,3,0),"")</f>
        <v xml:space="preserve">黒田　　菫                    </v>
      </c>
      <c r="G231" s="22" t="str">
        <f>IFERROR(VLOOKUP(E231,Sheet3!A:H,8,0),"")</f>
        <v xml:space="preserve">フィッタ松前    </v>
      </c>
      <c r="H231" s="22" t="str">
        <f>IFERROR(VLOOKUP(E231,Sheet2!A:B,2,0),"")</f>
        <v/>
      </c>
      <c r="I231" s="22" t="str">
        <f t="shared" si="20"/>
        <v>79116</v>
      </c>
      <c r="J231" s="22">
        <f t="shared" si="21"/>
        <v>5</v>
      </c>
      <c r="K231" s="22">
        <f t="shared" si="22"/>
        <v>6</v>
      </c>
      <c r="M231" s="22" t="str">
        <f>IFERROR(VLOOKUP(A231,Sheet1!B:F,5,0),"")</f>
        <v xml:space="preserve">  50m</v>
      </c>
      <c r="N231" s="22" t="str">
        <f>IFERROR(VLOOKUP(A231,Sheet1!B:F,4,0),"")</f>
        <v>平泳ぎ</v>
      </c>
      <c r="O231" s="22" t="str">
        <f t="shared" si="19"/>
        <v xml:space="preserve">  50m 平泳ぎ</v>
      </c>
    </row>
    <row r="232" spans="1:15" s="22" customFormat="1" x14ac:dyDescent="0.15">
      <c r="A232" s="22">
        <f>IFERROR(テーブル_Swim015[[#This Row],[競技番号]],"")</f>
        <v>16</v>
      </c>
      <c r="B232" s="22">
        <f>IFERROR(テーブル_Swim015[[#This Row],[組]],"")</f>
        <v>5</v>
      </c>
      <c r="C232" s="22">
        <f>IFERROR(テーブル_Swim015[[#This Row],[水路]],"")</f>
        <v>7</v>
      </c>
      <c r="D232" s="22" t="str">
        <f t="shared" si="18"/>
        <v>1657</v>
      </c>
      <c r="E232" s="22">
        <f>IFERROR(テーブル_Swim015[[#This Row],[選手番号]],"")</f>
        <v>776</v>
      </c>
      <c r="F232" s="22" t="str">
        <f>IFERROR(VLOOKUP(E232,Sheet3!A:H,3,0),"")</f>
        <v xml:space="preserve">藤本　結香                    </v>
      </c>
      <c r="G232" s="22" t="str">
        <f>IFERROR(VLOOKUP(E232,Sheet3!A:H,8,0),"")</f>
        <v xml:space="preserve">フィッタ松前    </v>
      </c>
      <c r="H232" s="22" t="str">
        <f>IFERROR(VLOOKUP(E232,Sheet2!A:B,2,0),"")</f>
        <v/>
      </c>
      <c r="I232" s="22" t="str">
        <f t="shared" si="20"/>
        <v>77616</v>
      </c>
      <c r="J232" s="22">
        <f t="shared" si="21"/>
        <v>5</v>
      </c>
      <c r="K232" s="22">
        <f t="shared" si="22"/>
        <v>7</v>
      </c>
      <c r="M232" s="22" t="str">
        <f>IFERROR(VLOOKUP(A232,Sheet1!B:F,5,0),"")</f>
        <v xml:space="preserve">  50m</v>
      </c>
      <c r="N232" s="22" t="str">
        <f>IFERROR(VLOOKUP(A232,Sheet1!B:F,4,0),"")</f>
        <v>平泳ぎ</v>
      </c>
      <c r="O232" s="22" t="str">
        <f t="shared" si="19"/>
        <v xml:space="preserve">  50m 平泳ぎ</v>
      </c>
    </row>
    <row r="233" spans="1:15" s="22" customFormat="1" x14ac:dyDescent="0.15">
      <c r="A233" s="22">
        <f>IFERROR(テーブル_Swim015[[#This Row],[競技番号]],"")</f>
        <v>17</v>
      </c>
      <c r="B233" s="22">
        <f>IFERROR(テーブル_Swim015[[#This Row],[組]],"")</f>
        <v>1</v>
      </c>
      <c r="C233" s="22">
        <f>IFERROR(テーブル_Swim015[[#This Row],[水路]],"")</f>
        <v>1</v>
      </c>
      <c r="D233" s="22" t="str">
        <f t="shared" si="18"/>
        <v>1711</v>
      </c>
      <c r="E233" s="22">
        <f>IFERROR(テーブル_Swim015[[#This Row],[選手番号]],"")</f>
        <v>0</v>
      </c>
      <c r="F233" s="22" t="str">
        <f>IFERROR(VLOOKUP(E233,Sheet3!A:H,3,0),"")</f>
        <v/>
      </c>
      <c r="G233" s="22" t="str">
        <f>IFERROR(VLOOKUP(E233,Sheet3!A:H,8,0),"")</f>
        <v/>
      </c>
      <c r="H233" s="22" t="str">
        <f>IFERROR(VLOOKUP(E233,Sheet2!A:B,2,0),"")</f>
        <v/>
      </c>
      <c r="I233" s="22" t="str">
        <f t="shared" si="20"/>
        <v>017</v>
      </c>
      <c r="J233" s="22">
        <f t="shared" si="21"/>
        <v>1</v>
      </c>
      <c r="K233" s="22">
        <f t="shared" si="22"/>
        <v>1</v>
      </c>
      <c r="M233" s="22" t="str">
        <f>IFERROR(VLOOKUP(A233,Sheet1!B:F,5,0),"")</f>
        <v xml:space="preserve">  50m</v>
      </c>
      <c r="N233" s="22" t="str">
        <f>IFERROR(VLOOKUP(A233,Sheet1!B:F,4,0),"")</f>
        <v>平泳ぎ</v>
      </c>
      <c r="O233" s="22" t="str">
        <f t="shared" si="19"/>
        <v xml:space="preserve">  50m 平泳ぎ</v>
      </c>
    </row>
    <row r="234" spans="1:15" s="22" customFormat="1" x14ac:dyDescent="0.15">
      <c r="A234" s="22">
        <f>IFERROR(テーブル_Swim015[[#This Row],[競技番号]],"")</f>
        <v>17</v>
      </c>
      <c r="B234" s="22">
        <f>IFERROR(テーブル_Swim015[[#This Row],[組]],"")</f>
        <v>1</v>
      </c>
      <c r="C234" s="22">
        <f>IFERROR(テーブル_Swim015[[#This Row],[水路]],"")</f>
        <v>2</v>
      </c>
      <c r="D234" s="22" t="str">
        <f t="shared" si="18"/>
        <v>1712</v>
      </c>
      <c r="E234" s="22">
        <f>IFERROR(テーブル_Swim015[[#This Row],[選手番号]],"")</f>
        <v>1246</v>
      </c>
      <c r="F234" s="22" t="str">
        <f>IFERROR(VLOOKUP(E234,Sheet3!A:H,3,0),"")</f>
        <v xml:space="preserve">沖　　秀朔                    </v>
      </c>
      <c r="G234" s="22" t="str">
        <f>IFERROR(VLOOKUP(E234,Sheet3!A:H,8,0),"")</f>
        <v xml:space="preserve">南海DC          </v>
      </c>
      <c r="H234" s="22" t="str">
        <f>IFERROR(VLOOKUP(E234,Sheet2!A:B,2,0),"")</f>
        <v/>
      </c>
      <c r="I234" s="22" t="str">
        <f t="shared" si="20"/>
        <v>124617</v>
      </c>
      <c r="J234" s="22">
        <f t="shared" si="21"/>
        <v>1</v>
      </c>
      <c r="K234" s="22">
        <f t="shared" si="22"/>
        <v>2</v>
      </c>
      <c r="M234" s="22" t="str">
        <f>IFERROR(VLOOKUP(A234,Sheet1!B:F,5,0),"")</f>
        <v xml:space="preserve">  50m</v>
      </c>
      <c r="N234" s="22" t="str">
        <f>IFERROR(VLOOKUP(A234,Sheet1!B:F,4,0),"")</f>
        <v>平泳ぎ</v>
      </c>
      <c r="O234" s="22" t="str">
        <f t="shared" si="19"/>
        <v xml:space="preserve">  50m 平泳ぎ</v>
      </c>
    </row>
    <row r="235" spans="1:15" s="22" customFormat="1" x14ac:dyDescent="0.15">
      <c r="A235" s="22">
        <f>IFERROR(テーブル_Swim015[[#This Row],[競技番号]],"")</f>
        <v>17</v>
      </c>
      <c r="B235" s="22">
        <f>IFERROR(テーブル_Swim015[[#This Row],[組]],"")</f>
        <v>1</v>
      </c>
      <c r="C235" s="22">
        <f>IFERROR(テーブル_Swim015[[#This Row],[水路]],"")</f>
        <v>3</v>
      </c>
      <c r="D235" s="22" t="str">
        <f t="shared" si="18"/>
        <v>1713</v>
      </c>
      <c r="E235" s="22">
        <f>IFERROR(テーブル_Swim015[[#This Row],[選手番号]],"")</f>
        <v>116</v>
      </c>
      <c r="F235" s="22" t="str">
        <f>IFERROR(VLOOKUP(E235,Sheet3!A:H,3,0),"")</f>
        <v xml:space="preserve">曽我部航平                    </v>
      </c>
      <c r="G235" s="22" t="str">
        <f>IFERROR(VLOOKUP(E235,Sheet3!A:H,8,0),"")</f>
        <v xml:space="preserve">石原SC          </v>
      </c>
      <c r="H235" s="22" t="str">
        <f>IFERROR(VLOOKUP(E235,Sheet2!A:B,2,0),"")</f>
        <v/>
      </c>
      <c r="I235" s="22" t="str">
        <f t="shared" si="20"/>
        <v>11617</v>
      </c>
      <c r="J235" s="22">
        <f t="shared" si="21"/>
        <v>1</v>
      </c>
      <c r="K235" s="22">
        <f t="shared" si="22"/>
        <v>3</v>
      </c>
      <c r="M235" s="22" t="str">
        <f>IFERROR(VLOOKUP(A235,Sheet1!B:F,5,0),"")</f>
        <v xml:space="preserve">  50m</v>
      </c>
      <c r="N235" s="22" t="str">
        <f>IFERROR(VLOOKUP(A235,Sheet1!B:F,4,0),"")</f>
        <v>平泳ぎ</v>
      </c>
      <c r="O235" s="22" t="str">
        <f t="shared" si="19"/>
        <v xml:space="preserve">  50m 平泳ぎ</v>
      </c>
    </row>
    <row r="236" spans="1:15" s="22" customFormat="1" x14ac:dyDescent="0.15">
      <c r="A236" s="22">
        <f>IFERROR(テーブル_Swim015[[#This Row],[競技番号]],"")</f>
        <v>17</v>
      </c>
      <c r="B236" s="22">
        <f>IFERROR(テーブル_Swim015[[#This Row],[組]],"")</f>
        <v>1</v>
      </c>
      <c r="C236" s="22">
        <f>IFERROR(テーブル_Swim015[[#This Row],[水路]],"")</f>
        <v>4</v>
      </c>
      <c r="D236" s="22" t="str">
        <f t="shared" si="18"/>
        <v>1714</v>
      </c>
      <c r="E236" s="22">
        <f>IFERROR(テーブル_Swim015[[#This Row],[選手番号]],"")</f>
        <v>1256</v>
      </c>
      <c r="F236" s="22" t="str">
        <f>IFERROR(VLOOKUP(E236,Sheet3!A:H,3,0),"")</f>
        <v xml:space="preserve">河内　康伸                    </v>
      </c>
      <c r="G236" s="22" t="str">
        <f>IFERROR(VLOOKUP(E236,Sheet3!A:H,8,0),"")</f>
        <v xml:space="preserve">南海DC          </v>
      </c>
      <c r="H236" s="22" t="str">
        <f>IFERROR(VLOOKUP(E236,Sheet2!A:B,2,0),"")</f>
        <v/>
      </c>
      <c r="I236" s="22" t="str">
        <f t="shared" si="20"/>
        <v>125617</v>
      </c>
      <c r="J236" s="22">
        <f t="shared" si="21"/>
        <v>1</v>
      </c>
      <c r="K236" s="22">
        <f t="shared" si="22"/>
        <v>4</v>
      </c>
      <c r="M236" s="22" t="str">
        <f>IFERROR(VLOOKUP(A236,Sheet1!B:F,5,0),"")</f>
        <v xml:space="preserve">  50m</v>
      </c>
      <c r="N236" s="22" t="str">
        <f>IFERROR(VLOOKUP(A236,Sheet1!B:F,4,0),"")</f>
        <v>平泳ぎ</v>
      </c>
      <c r="O236" s="22" t="str">
        <f t="shared" si="19"/>
        <v xml:space="preserve">  50m 平泳ぎ</v>
      </c>
    </row>
    <row r="237" spans="1:15" s="22" customFormat="1" x14ac:dyDescent="0.15">
      <c r="A237" s="22">
        <f>IFERROR(テーブル_Swim015[[#This Row],[競技番号]],"")</f>
        <v>17</v>
      </c>
      <c r="B237" s="22">
        <f>IFERROR(テーブル_Swim015[[#This Row],[組]],"")</f>
        <v>1</v>
      </c>
      <c r="C237" s="22">
        <f>IFERROR(テーブル_Swim015[[#This Row],[水路]],"")</f>
        <v>5</v>
      </c>
      <c r="D237" s="22" t="str">
        <f t="shared" si="18"/>
        <v>1715</v>
      </c>
      <c r="E237" s="22">
        <f>IFERROR(テーブル_Swim015[[#This Row],[選手番号]],"")</f>
        <v>1258</v>
      </c>
      <c r="F237" s="22" t="str">
        <f>IFERROR(VLOOKUP(E237,Sheet3!A:H,3,0),"")</f>
        <v xml:space="preserve">木村虎太朗                    </v>
      </c>
      <c r="G237" s="22" t="str">
        <f>IFERROR(VLOOKUP(E237,Sheet3!A:H,8,0),"")</f>
        <v xml:space="preserve">南海DC          </v>
      </c>
      <c r="H237" s="22" t="str">
        <f>IFERROR(VLOOKUP(E237,Sheet2!A:B,2,0),"")</f>
        <v/>
      </c>
      <c r="I237" s="22" t="str">
        <f t="shared" si="20"/>
        <v>125817</v>
      </c>
      <c r="J237" s="22">
        <f t="shared" si="21"/>
        <v>1</v>
      </c>
      <c r="K237" s="22">
        <f t="shared" si="22"/>
        <v>5</v>
      </c>
      <c r="M237" s="22" t="str">
        <f>IFERROR(VLOOKUP(A237,Sheet1!B:F,5,0),"")</f>
        <v xml:space="preserve">  50m</v>
      </c>
      <c r="N237" s="22" t="str">
        <f>IFERROR(VLOOKUP(A237,Sheet1!B:F,4,0),"")</f>
        <v>平泳ぎ</v>
      </c>
      <c r="O237" s="22" t="str">
        <f t="shared" si="19"/>
        <v xml:space="preserve">  50m 平泳ぎ</v>
      </c>
    </row>
    <row r="238" spans="1:15" s="22" customFormat="1" x14ac:dyDescent="0.15">
      <c r="A238" s="22">
        <f>IFERROR(テーブル_Swim015[[#This Row],[競技番号]],"")</f>
        <v>17</v>
      </c>
      <c r="B238" s="22">
        <f>IFERROR(テーブル_Swim015[[#This Row],[組]],"")</f>
        <v>1</v>
      </c>
      <c r="C238" s="22">
        <f>IFERROR(テーブル_Swim015[[#This Row],[水路]],"")</f>
        <v>6</v>
      </c>
      <c r="D238" s="22" t="str">
        <f t="shared" si="18"/>
        <v>1716</v>
      </c>
      <c r="E238" s="22">
        <f>IFERROR(テーブル_Swim015[[#This Row],[選手番号]],"")</f>
        <v>648</v>
      </c>
      <c r="F238" s="22" t="str">
        <f>IFERROR(VLOOKUP(E238,Sheet3!A:H,3,0),"")</f>
        <v xml:space="preserve">宇都宮雅陽                    </v>
      </c>
      <c r="G238" s="22" t="str">
        <f>IFERROR(VLOOKUP(E238,Sheet3!A:H,8,0),"")</f>
        <v xml:space="preserve">ﾌｨｯﾀ重信        </v>
      </c>
      <c r="H238" s="22" t="str">
        <f>IFERROR(VLOOKUP(E238,Sheet2!A:B,2,0),"")</f>
        <v/>
      </c>
      <c r="I238" s="22" t="str">
        <f t="shared" si="20"/>
        <v>64817</v>
      </c>
      <c r="J238" s="22">
        <f t="shared" si="21"/>
        <v>1</v>
      </c>
      <c r="K238" s="22">
        <f t="shared" si="22"/>
        <v>6</v>
      </c>
      <c r="M238" s="22" t="str">
        <f>IFERROR(VLOOKUP(A238,Sheet1!B:F,5,0),"")</f>
        <v xml:space="preserve">  50m</v>
      </c>
      <c r="N238" s="22" t="str">
        <f>IFERROR(VLOOKUP(A238,Sheet1!B:F,4,0),"")</f>
        <v>平泳ぎ</v>
      </c>
      <c r="O238" s="22" t="str">
        <f t="shared" si="19"/>
        <v xml:space="preserve">  50m 平泳ぎ</v>
      </c>
    </row>
    <row r="239" spans="1:15" s="22" customFormat="1" x14ac:dyDescent="0.15">
      <c r="A239" s="22">
        <f>IFERROR(テーブル_Swim015[[#This Row],[競技番号]],"")</f>
        <v>17</v>
      </c>
      <c r="B239" s="22">
        <f>IFERROR(テーブル_Swim015[[#This Row],[組]],"")</f>
        <v>1</v>
      </c>
      <c r="C239" s="22">
        <f>IFERROR(テーブル_Swim015[[#This Row],[水路]],"")</f>
        <v>7</v>
      </c>
      <c r="D239" s="22" t="str">
        <f t="shared" si="18"/>
        <v>1717</v>
      </c>
      <c r="E239" s="22">
        <f>IFERROR(テーブル_Swim015[[#This Row],[選手番号]],"")</f>
        <v>125</v>
      </c>
      <c r="F239" s="22" t="str">
        <f>IFERROR(VLOOKUP(E239,Sheet3!A:H,3,0),"")</f>
        <v xml:space="preserve">牟田　朝陽                    </v>
      </c>
      <c r="G239" s="22" t="str">
        <f>IFERROR(VLOOKUP(E239,Sheet3!A:H,8,0),"")</f>
        <v xml:space="preserve">石原SC          </v>
      </c>
      <c r="H239" s="22" t="str">
        <f>IFERROR(VLOOKUP(E239,Sheet2!A:B,2,0),"")</f>
        <v/>
      </c>
      <c r="I239" s="22" t="str">
        <f t="shared" si="20"/>
        <v>12517</v>
      </c>
      <c r="J239" s="22">
        <f t="shared" si="21"/>
        <v>1</v>
      </c>
      <c r="K239" s="22">
        <f t="shared" si="22"/>
        <v>7</v>
      </c>
      <c r="M239" s="22" t="str">
        <f>IFERROR(VLOOKUP(A239,Sheet1!B:F,5,0),"")</f>
        <v xml:space="preserve">  50m</v>
      </c>
      <c r="N239" s="22" t="str">
        <f>IFERROR(VLOOKUP(A239,Sheet1!B:F,4,0),"")</f>
        <v>平泳ぎ</v>
      </c>
      <c r="O239" s="22" t="str">
        <f t="shared" si="19"/>
        <v xml:space="preserve">  50m 平泳ぎ</v>
      </c>
    </row>
    <row r="240" spans="1:15" s="22" customFormat="1" x14ac:dyDescent="0.15">
      <c r="A240" s="22">
        <f>IFERROR(テーブル_Swim015[[#This Row],[競技番号]],"")</f>
        <v>17</v>
      </c>
      <c r="B240" s="22">
        <f>IFERROR(テーブル_Swim015[[#This Row],[組]],"")</f>
        <v>2</v>
      </c>
      <c r="C240" s="22">
        <f>IFERROR(テーブル_Swim015[[#This Row],[水路]],"")</f>
        <v>1</v>
      </c>
      <c r="D240" s="22" t="str">
        <f t="shared" si="18"/>
        <v>1721</v>
      </c>
      <c r="E240" s="22">
        <f>IFERROR(テーブル_Swim015[[#This Row],[選手番号]],"")</f>
        <v>0</v>
      </c>
      <c r="F240" s="22" t="str">
        <f>IFERROR(VLOOKUP(E240,Sheet3!A:H,3,0),"")</f>
        <v/>
      </c>
      <c r="G240" s="22" t="str">
        <f>IFERROR(VLOOKUP(E240,Sheet3!A:H,8,0),"")</f>
        <v/>
      </c>
      <c r="H240" s="22" t="str">
        <f>IFERROR(VLOOKUP(E240,Sheet2!A:B,2,0),"")</f>
        <v/>
      </c>
      <c r="I240" s="22" t="str">
        <f t="shared" si="20"/>
        <v>017</v>
      </c>
      <c r="J240" s="22">
        <f t="shared" si="21"/>
        <v>2</v>
      </c>
      <c r="K240" s="22">
        <f t="shared" si="22"/>
        <v>1</v>
      </c>
      <c r="M240" s="22" t="str">
        <f>IFERROR(VLOOKUP(A240,Sheet1!B:F,5,0),"")</f>
        <v xml:space="preserve">  50m</v>
      </c>
      <c r="N240" s="22" t="str">
        <f>IFERROR(VLOOKUP(A240,Sheet1!B:F,4,0),"")</f>
        <v>平泳ぎ</v>
      </c>
      <c r="O240" s="22" t="str">
        <f t="shared" si="19"/>
        <v xml:space="preserve">  50m 平泳ぎ</v>
      </c>
    </row>
    <row r="241" spans="1:15" s="22" customFormat="1" x14ac:dyDescent="0.15">
      <c r="A241" s="22">
        <f>IFERROR(テーブル_Swim015[[#This Row],[競技番号]],"")</f>
        <v>17</v>
      </c>
      <c r="B241" s="22">
        <f>IFERROR(テーブル_Swim015[[#This Row],[組]],"")</f>
        <v>2</v>
      </c>
      <c r="C241" s="22">
        <f>IFERROR(テーブル_Swim015[[#This Row],[水路]],"")</f>
        <v>2</v>
      </c>
      <c r="D241" s="22" t="str">
        <f t="shared" si="18"/>
        <v>1722</v>
      </c>
      <c r="E241" s="22">
        <f>IFERROR(テーブル_Swim015[[#This Row],[選手番号]],"")</f>
        <v>134</v>
      </c>
      <c r="F241" s="22" t="str">
        <f>IFERROR(VLOOKUP(E241,Sheet3!A:H,3,0),"")</f>
        <v xml:space="preserve">堀川　卓幹                    </v>
      </c>
      <c r="G241" s="22" t="str">
        <f>IFERROR(VLOOKUP(E241,Sheet3!A:H,8,0),"")</f>
        <v xml:space="preserve">石原SC          </v>
      </c>
      <c r="H241" s="22" t="str">
        <f>IFERROR(VLOOKUP(E241,Sheet2!A:B,2,0),"")</f>
        <v/>
      </c>
      <c r="I241" s="22" t="str">
        <f t="shared" si="20"/>
        <v>13417</v>
      </c>
      <c r="J241" s="22">
        <f t="shared" si="21"/>
        <v>2</v>
      </c>
      <c r="K241" s="22">
        <f t="shared" si="22"/>
        <v>2</v>
      </c>
      <c r="M241" s="22" t="str">
        <f>IFERROR(VLOOKUP(A241,Sheet1!B:F,5,0),"")</f>
        <v xml:space="preserve">  50m</v>
      </c>
      <c r="N241" s="22" t="str">
        <f>IFERROR(VLOOKUP(A241,Sheet1!B:F,4,0),"")</f>
        <v>平泳ぎ</v>
      </c>
      <c r="O241" s="22" t="str">
        <f t="shared" si="19"/>
        <v xml:space="preserve">  50m 平泳ぎ</v>
      </c>
    </row>
    <row r="242" spans="1:15" s="22" customFormat="1" x14ac:dyDescent="0.15">
      <c r="A242" s="22">
        <f>IFERROR(テーブル_Swim015[[#This Row],[競技番号]],"")</f>
        <v>17</v>
      </c>
      <c r="B242" s="22">
        <f>IFERROR(テーブル_Swim015[[#This Row],[組]],"")</f>
        <v>2</v>
      </c>
      <c r="C242" s="22">
        <f>IFERROR(テーブル_Swim015[[#This Row],[水路]],"")</f>
        <v>3</v>
      </c>
      <c r="D242" s="22" t="str">
        <f t="shared" si="18"/>
        <v>1723</v>
      </c>
      <c r="E242" s="22">
        <f>IFERROR(テーブル_Swim015[[#This Row],[選手番号]],"")</f>
        <v>1314</v>
      </c>
      <c r="F242" s="22" t="str">
        <f>IFERROR(VLOOKUP(E242,Sheet3!A:H,3,0),"")</f>
        <v xml:space="preserve">中野　晴翔                    </v>
      </c>
      <c r="G242" s="22" t="str">
        <f>IFERROR(VLOOKUP(E242,Sheet3!A:H,8,0),"")</f>
        <v xml:space="preserve">南海DC          </v>
      </c>
      <c r="H242" s="22" t="str">
        <f>IFERROR(VLOOKUP(E242,Sheet2!A:B,2,0),"")</f>
        <v/>
      </c>
      <c r="I242" s="22" t="str">
        <f t="shared" si="20"/>
        <v>131417</v>
      </c>
      <c r="J242" s="22">
        <f t="shared" si="21"/>
        <v>2</v>
      </c>
      <c r="K242" s="22">
        <f t="shared" si="22"/>
        <v>3</v>
      </c>
      <c r="M242" s="22" t="str">
        <f>IFERROR(VLOOKUP(A242,Sheet1!B:F,5,0),"")</f>
        <v xml:space="preserve">  50m</v>
      </c>
      <c r="N242" s="22" t="str">
        <f>IFERROR(VLOOKUP(A242,Sheet1!B:F,4,0),"")</f>
        <v>平泳ぎ</v>
      </c>
      <c r="O242" s="22" t="str">
        <f t="shared" si="19"/>
        <v xml:space="preserve">  50m 平泳ぎ</v>
      </c>
    </row>
    <row r="243" spans="1:15" s="22" customFormat="1" x14ac:dyDescent="0.15">
      <c r="A243" s="22">
        <f>IFERROR(テーブル_Swim015[[#This Row],[競技番号]],"")</f>
        <v>17</v>
      </c>
      <c r="B243" s="22">
        <f>IFERROR(テーブル_Swim015[[#This Row],[組]],"")</f>
        <v>2</v>
      </c>
      <c r="C243" s="22">
        <f>IFERROR(テーブル_Swim015[[#This Row],[水路]],"")</f>
        <v>4</v>
      </c>
      <c r="D243" s="22" t="str">
        <f t="shared" si="18"/>
        <v>1724</v>
      </c>
      <c r="E243" s="22">
        <f>IFERROR(テーブル_Swim015[[#This Row],[選手番号]],"")</f>
        <v>747</v>
      </c>
      <c r="F243" s="22" t="str">
        <f>IFERROR(VLOOKUP(E243,Sheet3!A:H,3,0),"")</f>
        <v xml:space="preserve">山下　　陸                    </v>
      </c>
      <c r="G243" s="22" t="str">
        <f>IFERROR(VLOOKUP(E243,Sheet3!A:H,8,0),"")</f>
        <v xml:space="preserve">フィッタ松前    </v>
      </c>
      <c r="H243" s="22" t="str">
        <f>IFERROR(VLOOKUP(E243,Sheet2!A:B,2,0),"")</f>
        <v/>
      </c>
      <c r="I243" s="22" t="str">
        <f t="shared" si="20"/>
        <v>74717</v>
      </c>
      <c r="J243" s="22">
        <f t="shared" si="21"/>
        <v>2</v>
      </c>
      <c r="K243" s="22">
        <f t="shared" si="22"/>
        <v>4</v>
      </c>
      <c r="M243" s="22" t="str">
        <f>IFERROR(VLOOKUP(A243,Sheet1!B:F,5,0),"")</f>
        <v xml:space="preserve">  50m</v>
      </c>
      <c r="N243" s="22" t="str">
        <f>IFERROR(VLOOKUP(A243,Sheet1!B:F,4,0),"")</f>
        <v>平泳ぎ</v>
      </c>
      <c r="O243" s="22" t="str">
        <f t="shared" si="19"/>
        <v xml:space="preserve">  50m 平泳ぎ</v>
      </c>
    </row>
    <row r="244" spans="1:15" s="22" customFormat="1" x14ac:dyDescent="0.15">
      <c r="A244" s="22">
        <f>IFERROR(テーブル_Swim015[[#This Row],[競技番号]],"")</f>
        <v>17</v>
      </c>
      <c r="B244" s="22">
        <f>IFERROR(テーブル_Swim015[[#This Row],[組]],"")</f>
        <v>2</v>
      </c>
      <c r="C244" s="22">
        <f>IFERROR(テーブル_Swim015[[#This Row],[水路]],"")</f>
        <v>5</v>
      </c>
      <c r="D244" s="22" t="str">
        <f t="shared" si="18"/>
        <v>1725</v>
      </c>
      <c r="E244" s="22">
        <f>IFERROR(テーブル_Swim015[[#This Row],[選手番号]],"")</f>
        <v>750</v>
      </c>
      <c r="F244" s="22" t="str">
        <f>IFERROR(VLOOKUP(E244,Sheet3!A:H,3,0),"")</f>
        <v xml:space="preserve">井上　恭吾                    </v>
      </c>
      <c r="G244" s="22" t="str">
        <f>IFERROR(VLOOKUP(E244,Sheet3!A:H,8,0),"")</f>
        <v xml:space="preserve">フィッタ松前    </v>
      </c>
      <c r="H244" s="22" t="str">
        <f>IFERROR(VLOOKUP(E244,Sheet2!A:B,2,0),"")</f>
        <v/>
      </c>
      <c r="I244" s="22" t="str">
        <f t="shared" si="20"/>
        <v>75017</v>
      </c>
      <c r="J244" s="22">
        <f t="shared" si="21"/>
        <v>2</v>
      </c>
      <c r="K244" s="22">
        <f t="shared" si="22"/>
        <v>5</v>
      </c>
      <c r="M244" s="22" t="str">
        <f>IFERROR(VLOOKUP(A244,Sheet1!B:F,5,0),"")</f>
        <v xml:space="preserve">  50m</v>
      </c>
      <c r="N244" s="22" t="str">
        <f>IFERROR(VLOOKUP(A244,Sheet1!B:F,4,0),"")</f>
        <v>平泳ぎ</v>
      </c>
      <c r="O244" s="22" t="str">
        <f t="shared" si="19"/>
        <v xml:space="preserve">  50m 平泳ぎ</v>
      </c>
    </row>
    <row r="245" spans="1:15" s="22" customFormat="1" x14ac:dyDescent="0.15">
      <c r="A245" s="22">
        <f>IFERROR(テーブル_Swim015[[#This Row],[競技番号]],"")</f>
        <v>17</v>
      </c>
      <c r="B245" s="22">
        <f>IFERROR(テーブル_Swim015[[#This Row],[組]],"")</f>
        <v>2</v>
      </c>
      <c r="C245" s="22">
        <f>IFERROR(テーブル_Swim015[[#This Row],[水路]],"")</f>
        <v>6</v>
      </c>
      <c r="D245" s="22" t="str">
        <f t="shared" si="18"/>
        <v>1726</v>
      </c>
      <c r="E245" s="22">
        <f>IFERROR(テーブル_Swim015[[#This Row],[選手番号]],"")</f>
        <v>761</v>
      </c>
      <c r="F245" s="22" t="str">
        <f>IFERROR(VLOOKUP(E245,Sheet3!A:H,3,0),"")</f>
        <v xml:space="preserve">西岡　　駿                    </v>
      </c>
      <c r="G245" s="22" t="str">
        <f>IFERROR(VLOOKUP(E245,Sheet3!A:H,8,0),"")</f>
        <v xml:space="preserve">フィッタ松前    </v>
      </c>
      <c r="H245" s="22" t="str">
        <f>IFERROR(VLOOKUP(E245,Sheet2!A:B,2,0),"")</f>
        <v/>
      </c>
      <c r="I245" s="22" t="str">
        <f t="shared" si="20"/>
        <v>76117</v>
      </c>
      <c r="J245" s="22">
        <f t="shared" si="21"/>
        <v>2</v>
      </c>
      <c r="K245" s="22">
        <f t="shared" si="22"/>
        <v>6</v>
      </c>
      <c r="M245" s="22" t="str">
        <f>IFERROR(VLOOKUP(A245,Sheet1!B:F,5,0),"")</f>
        <v xml:space="preserve">  50m</v>
      </c>
      <c r="N245" s="22" t="str">
        <f>IFERROR(VLOOKUP(A245,Sheet1!B:F,4,0),"")</f>
        <v>平泳ぎ</v>
      </c>
      <c r="O245" s="22" t="str">
        <f t="shared" si="19"/>
        <v xml:space="preserve">  50m 平泳ぎ</v>
      </c>
    </row>
    <row r="246" spans="1:15" s="22" customFormat="1" x14ac:dyDescent="0.15">
      <c r="A246" s="22">
        <f>IFERROR(テーブル_Swim015[[#This Row],[競技番号]],"")</f>
        <v>17</v>
      </c>
      <c r="B246" s="22">
        <f>IFERROR(テーブル_Swim015[[#This Row],[組]],"")</f>
        <v>2</v>
      </c>
      <c r="C246" s="22">
        <f>IFERROR(テーブル_Swim015[[#This Row],[水路]],"")</f>
        <v>7</v>
      </c>
      <c r="D246" s="22" t="str">
        <f t="shared" si="18"/>
        <v>1727</v>
      </c>
      <c r="E246" s="22">
        <f>IFERROR(テーブル_Swim015[[#This Row],[選手番号]],"")</f>
        <v>768</v>
      </c>
      <c r="F246" s="22" t="str">
        <f>IFERROR(VLOOKUP(E246,Sheet3!A:H,3,0),"")</f>
        <v xml:space="preserve">森實　駿斗                    </v>
      </c>
      <c r="G246" s="22" t="str">
        <f>IFERROR(VLOOKUP(E246,Sheet3!A:H,8,0),"")</f>
        <v xml:space="preserve">フィッタ松前    </v>
      </c>
      <c r="H246" s="22" t="str">
        <f>IFERROR(VLOOKUP(E246,Sheet2!A:B,2,0),"")</f>
        <v/>
      </c>
      <c r="I246" s="22" t="str">
        <f t="shared" si="20"/>
        <v>76817</v>
      </c>
      <c r="J246" s="22">
        <f t="shared" si="21"/>
        <v>2</v>
      </c>
      <c r="K246" s="22">
        <f t="shared" si="22"/>
        <v>7</v>
      </c>
      <c r="M246" s="22" t="str">
        <f>IFERROR(VLOOKUP(A246,Sheet1!B:F,5,0),"")</f>
        <v xml:space="preserve">  50m</v>
      </c>
      <c r="N246" s="22" t="str">
        <f>IFERROR(VLOOKUP(A246,Sheet1!B:F,4,0),"")</f>
        <v>平泳ぎ</v>
      </c>
      <c r="O246" s="22" t="str">
        <f t="shared" si="19"/>
        <v xml:space="preserve">  50m 平泳ぎ</v>
      </c>
    </row>
    <row r="247" spans="1:15" s="22" customFormat="1" x14ac:dyDescent="0.15">
      <c r="A247" s="22">
        <f>IFERROR(テーブル_Swim015[[#This Row],[競技番号]],"")</f>
        <v>17</v>
      </c>
      <c r="B247" s="22">
        <f>IFERROR(テーブル_Swim015[[#This Row],[組]],"")</f>
        <v>3</v>
      </c>
      <c r="C247" s="22">
        <f>IFERROR(テーブル_Swim015[[#This Row],[水路]],"")</f>
        <v>1</v>
      </c>
      <c r="D247" s="22" t="str">
        <f t="shared" si="18"/>
        <v>1731</v>
      </c>
      <c r="E247" s="22">
        <f>IFERROR(テーブル_Swim015[[#This Row],[選手番号]],"")</f>
        <v>0</v>
      </c>
      <c r="F247" s="22" t="str">
        <f>IFERROR(VLOOKUP(E247,Sheet3!A:H,3,0),"")</f>
        <v/>
      </c>
      <c r="G247" s="22" t="str">
        <f>IFERROR(VLOOKUP(E247,Sheet3!A:H,8,0),"")</f>
        <v/>
      </c>
      <c r="H247" s="22" t="str">
        <f>IFERROR(VLOOKUP(E247,Sheet2!A:B,2,0),"")</f>
        <v/>
      </c>
      <c r="I247" s="22" t="str">
        <f t="shared" si="20"/>
        <v>017</v>
      </c>
      <c r="J247" s="22">
        <f t="shared" si="21"/>
        <v>3</v>
      </c>
      <c r="K247" s="22">
        <f t="shared" si="22"/>
        <v>1</v>
      </c>
      <c r="M247" s="22" t="str">
        <f>IFERROR(VLOOKUP(A247,Sheet1!B:F,5,0),"")</f>
        <v xml:space="preserve">  50m</v>
      </c>
      <c r="N247" s="22" t="str">
        <f>IFERROR(VLOOKUP(A247,Sheet1!B:F,4,0),"")</f>
        <v>平泳ぎ</v>
      </c>
      <c r="O247" s="22" t="str">
        <f t="shared" si="19"/>
        <v xml:space="preserve">  50m 平泳ぎ</v>
      </c>
    </row>
    <row r="248" spans="1:15" s="22" customFormat="1" x14ac:dyDescent="0.15">
      <c r="A248" s="22">
        <f>IFERROR(テーブル_Swim015[[#This Row],[競技番号]],"")</f>
        <v>17</v>
      </c>
      <c r="B248" s="22">
        <f>IFERROR(テーブル_Swim015[[#This Row],[組]],"")</f>
        <v>3</v>
      </c>
      <c r="C248" s="22">
        <f>IFERROR(テーブル_Swim015[[#This Row],[水路]],"")</f>
        <v>2</v>
      </c>
      <c r="D248" s="22" t="str">
        <f t="shared" si="18"/>
        <v>1732</v>
      </c>
      <c r="E248" s="22">
        <f>IFERROR(テーブル_Swim015[[#This Row],[選手番号]],"")</f>
        <v>122</v>
      </c>
      <c r="F248" s="22" t="str">
        <f>IFERROR(VLOOKUP(E248,Sheet3!A:H,3,0),"")</f>
        <v xml:space="preserve">井出　滉介                    </v>
      </c>
      <c r="G248" s="22" t="str">
        <f>IFERROR(VLOOKUP(E248,Sheet3!A:H,8,0),"")</f>
        <v xml:space="preserve">石原SC          </v>
      </c>
      <c r="H248" s="22" t="str">
        <f>IFERROR(VLOOKUP(E248,Sheet2!A:B,2,0),"")</f>
        <v/>
      </c>
      <c r="I248" s="22" t="str">
        <f t="shared" si="20"/>
        <v>12217</v>
      </c>
      <c r="J248" s="22">
        <f t="shared" si="21"/>
        <v>3</v>
      </c>
      <c r="K248" s="22">
        <f t="shared" si="22"/>
        <v>2</v>
      </c>
      <c r="M248" s="22" t="str">
        <f>IFERROR(VLOOKUP(A248,Sheet1!B:F,5,0),"")</f>
        <v xml:space="preserve">  50m</v>
      </c>
      <c r="N248" s="22" t="str">
        <f>IFERROR(VLOOKUP(A248,Sheet1!B:F,4,0),"")</f>
        <v>平泳ぎ</v>
      </c>
      <c r="O248" s="22" t="str">
        <f t="shared" si="19"/>
        <v xml:space="preserve">  50m 平泳ぎ</v>
      </c>
    </row>
    <row r="249" spans="1:15" s="22" customFormat="1" x14ac:dyDescent="0.15">
      <c r="A249" s="22">
        <f>IFERROR(テーブル_Swim015[[#This Row],[競技番号]],"")</f>
        <v>17</v>
      </c>
      <c r="B249" s="22">
        <f>IFERROR(テーブル_Swim015[[#This Row],[組]],"")</f>
        <v>3</v>
      </c>
      <c r="C249" s="22">
        <f>IFERROR(テーブル_Swim015[[#This Row],[水路]],"")</f>
        <v>3</v>
      </c>
      <c r="D249" s="22" t="str">
        <f t="shared" si="18"/>
        <v>1733</v>
      </c>
      <c r="E249" s="22">
        <f>IFERROR(テーブル_Swim015[[#This Row],[選手番号]],"")</f>
        <v>642</v>
      </c>
      <c r="F249" s="22" t="str">
        <f>IFERROR(VLOOKUP(E249,Sheet3!A:H,3,0),"")</f>
        <v xml:space="preserve">亀田　翔太                    </v>
      </c>
      <c r="G249" s="22" t="str">
        <f>IFERROR(VLOOKUP(E249,Sheet3!A:H,8,0),"")</f>
        <v xml:space="preserve">ﾌｨｯﾀ重信        </v>
      </c>
      <c r="H249" s="22" t="str">
        <f>IFERROR(VLOOKUP(E249,Sheet2!A:B,2,0),"")</f>
        <v/>
      </c>
      <c r="I249" s="22" t="str">
        <f t="shared" si="20"/>
        <v>64217</v>
      </c>
      <c r="J249" s="22">
        <f t="shared" si="21"/>
        <v>3</v>
      </c>
      <c r="K249" s="22">
        <f t="shared" si="22"/>
        <v>3</v>
      </c>
      <c r="M249" s="22" t="str">
        <f>IFERROR(VLOOKUP(A249,Sheet1!B:F,5,0),"")</f>
        <v xml:space="preserve">  50m</v>
      </c>
      <c r="N249" s="22" t="str">
        <f>IFERROR(VLOOKUP(A249,Sheet1!B:F,4,0),"")</f>
        <v>平泳ぎ</v>
      </c>
      <c r="O249" s="22" t="str">
        <f t="shared" si="19"/>
        <v xml:space="preserve">  50m 平泳ぎ</v>
      </c>
    </row>
    <row r="250" spans="1:15" s="22" customFormat="1" x14ac:dyDescent="0.15">
      <c r="A250" s="22">
        <f>IFERROR(テーブル_Swim015[[#This Row],[競技番号]],"")</f>
        <v>17</v>
      </c>
      <c r="B250" s="22">
        <f>IFERROR(テーブル_Swim015[[#This Row],[組]],"")</f>
        <v>3</v>
      </c>
      <c r="C250" s="22">
        <f>IFERROR(テーブル_Swim015[[#This Row],[水路]],"")</f>
        <v>4</v>
      </c>
      <c r="D250" s="22" t="str">
        <f t="shared" si="18"/>
        <v>1734</v>
      </c>
      <c r="E250" s="22">
        <f>IFERROR(テーブル_Swim015[[#This Row],[選手番号]],"")</f>
        <v>1267</v>
      </c>
      <c r="F250" s="22" t="str">
        <f>IFERROR(VLOOKUP(E250,Sheet3!A:H,3,0),"")</f>
        <v xml:space="preserve">玉井　悠慎                    </v>
      </c>
      <c r="G250" s="22" t="str">
        <f>IFERROR(VLOOKUP(E250,Sheet3!A:H,8,0),"")</f>
        <v xml:space="preserve">南海DC          </v>
      </c>
      <c r="H250" s="22" t="str">
        <f>IFERROR(VLOOKUP(E250,Sheet2!A:B,2,0),"")</f>
        <v/>
      </c>
      <c r="I250" s="22" t="str">
        <f t="shared" si="20"/>
        <v>126717</v>
      </c>
      <c r="J250" s="22">
        <f t="shared" si="21"/>
        <v>3</v>
      </c>
      <c r="K250" s="22">
        <f t="shared" si="22"/>
        <v>4</v>
      </c>
      <c r="M250" s="22" t="str">
        <f>IFERROR(VLOOKUP(A250,Sheet1!B:F,5,0),"")</f>
        <v xml:space="preserve">  50m</v>
      </c>
      <c r="N250" s="22" t="str">
        <f>IFERROR(VLOOKUP(A250,Sheet1!B:F,4,0),"")</f>
        <v>平泳ぎ</v>
      </c>
      <c r="O250" s="22" t="str">
        <f t="shared" si="19"/>
        <v xml:space="preserve">  50m 平泳ぎ</v>
      </c>
    </row>
    <row r="251" spans="1:15" s="22" customFormat="1" x14ac:dyDescent="0.15">
      <c r="A251" s="22">
        <f>IFERROR(テーブル_Swim015[[#This Row],[競技番号]],"")</f>
        <v>17</v>
      </c>
      <c r="B251" s="22">
        <f>IFERROR(テーブル_Swim015[[#This Row],[組]],"")</f>
        <v>3</v>
      </c>
      <c r="C251" s="22">
        <f>IFERROR(テーブル_Swim015[[#This Row],[水路]],"")</f>
        <v>5</v>
      </c>
      <c r="D251" s="22" t="str">
        <f t="shared" si="18"/>
        <v>1735</v>
      </c>
      <c r="E251" s="22">
        <f>IFERROR(テーブル_Swim015[[#This Row],[選手番号]],"")</f>
        <v>684</v>
      </c>
      <c r="F251" s="22" t="str">
        <f>IFERROR(VLOOKUP(E251,Sheet3!A:H,3,0),"")</f>
        <v xml:space="preserve">松本　拓真                    </v>
      </c>
      <c r="G251" s="22" t="str">
        <f>IFERROR(VLOOKUP(E251,Sheet3!A:H,8,0),"")</f>
        <v xml:space="preserve">伊予ＳＣ        </v>
      </c>
      <c r="H251" s="22" t="str">
        <f>IFERROR(VLOOKUP(E251,Sheet2!A:B,2,0),"")</f>
        <v/>
      </c>
      <c r="I251" s="22" t="str">
        <f t="shared" si="20"/>
        <v>68417</v>
      </c>
      <c r="J251" s="22">
        <f t="shared" si="21"/>
        <v>3</v>
      </c>
      <c r="K251" s="22">
        <f t="shared" si="22"/>
        <v>5</v>
      </c>
      <c r="M251" s="22" t="str">
        <f>IFERROR(VLOOKUP(A251,Sheet1!B:F,5,0),"")</f>
        <v xml:space="preserve">  50m</v>
      </c>
      <c r="N251" s="22" t="str">
        <f>IFERROR(VLOOKUP(A251,Sheet1!B:F,4,0),"")</f>
        <v>平泳ぎ</v>
      </c>
      <c r="O251" s="22" t="str">
        <f t="shared" si="19"/>
        <v xml:space="preserve">  50m 平泳ぎ</v>
      </c>
    </row>
    <row r="252" spans="1:15" s="22" customFormat="1" x14ac:dyDescent="0.15">
      <c r="A252" s="22">
        <f>IFERROR(テーブル_Swim015[[#This Row],[競技番号]],"")</f>
        <v>17</v>
      </c>
      <c r="B252" s="22">
        <f>IFERROR(テーブル_Swim015[[#This Row],[組]],"")</f>
        <v>3</v>
      </c>
      <c r="C252" s="22">
        <f>IFERROR(テーブル_Swim015[[#This Row],[水路]],"")</f>
        <v>6</v>
      </c>
      <c r="D252" s="22" t="str">
        <f t="shared" si="18"/>
        <v>1736</v>
      </c>
      <c r="E252" s="22">
        <f>IFERROR(テーブル_Swim015[[#This Row],[選手番号]],"")</f>
        <v>757</v>
      </c>
      <c r="F252" s="22" t="str">
        <f>IFERROR(VLOOKUP(E252,Sheet3!A:H,3,0),"")</f>
        <v xml:space="preserve">鶴田　勇心                    </v>
      </c>
      <c r="G252" s="22" t="str">
        <f>IFERROR(VLOOKUP(E252,Sheet3!A:H,8,0),"")</f>
        <v xml:space="preserve">フィッタ松前    </v>
      </c>
      <c r="H252" s="22" t="str">
        <f>IFERROR(VLOOKUP(E252,Sheet2!A:B,2,0),"")</f>
        <v/>
      </c>
      <c r="I252" s="22" t="str">
        <f t="shared" si="20"/>
        <v>75717</v>
      </c>
      <c r="J252" s="22">
        <f t="shared" si="21"/>
        <v>3</v>
      </c>
      <c r="K252" s="22">
        <f t="shared" si="22"/>
        <v>6</v>
      </c>
      <c r="M252" s="22" t="str">
        <f>IFERROR(VLOOKUP(A252,Sheet1!B:F,5,0),"")</f>
        <v xml:space="preserve">  50m</v>
      </c>
      <c r="N252" s="22" t="str">
        <f>IFERROR(VLOOKUP(A252,Sheet1!B:F,4,0),"")</f>
        <v>平泳ぎ</v>
      </c>
      <c r="O252" s="22" t="str">
        <f t="shared" si="19"/>
        <v xml:space="preserve">  50m 平泳ぎ</v>
      </c>
    </row>
    <row r="253" spans="1:15" s="22" customFormat="1" x14ac:dyDescent="0.15">
      <c r="A253" s="22">
        <f>IFERROR(テーブル_Swim015[[#This Row],[競技番号]],"")</f>
        <v>17</v>
      </c>
      <c r="B253" s="22">
        <f>IFERROR(テーブル_Swim015[[#This Row],[組]],"")</f>
        <v>3</v>
      </c>
      <c r="C253" s="22">
        <f>IFERROR(テーブル_Swim015[[#This Row],[水路]],"")</f>
        <v>7</v>
      </c>
      <c r="D253" s="22" t="str">
        <f t="shared" si="18"/>
        <v>1737</v>
      </c>
      <c r="E253" s="22">
        <f>IFERROR(テーブル_Swim015[[#This Row],[選手番号]],"")</f>
        <v>1265</v>
      </c>
      <c r="F253" s="22" t="str">
        <f>IFERROR(VLOOKUP(E253,Sheet3!A:H,3,0),"")</f>
        <v xml:space="preserve">沢田虎志朗                    </v>
      </c>
      <c r="G253" s="22" t="str">
        <f>IFERROR(VLOOKUP(E253,Sheet3!A:H,8,0),"")</f>
        <v xml:space="preserve">南海DC          </v>
      </c>
      <c r="H253" s="22" t="str">
        <f>IFERROR(VLOOKUP(E253,Sheet2!A:B,2,0),"")</f>
        <v/>
      </c>
      <c r="I253" s="22" t="str">
        <f t="shared" si="20"/>
        <v>126517</v>
      </c>
      <c r="J253" s="22">
        <f t="shared" si="21"/>
        <v>3</v>
      </c>
      <c r="K253" s="22">
        <f t="shared" si="22"/>
        <v>7</v>
      </c>
      <c r="M253" s="22" t="str">
        <f>IFERROR(VLOOKUP(A253,Sheet1!B:F,5,0),"")</f>
        <v xml:space="preserve">  50m</v>
      </c>
      <c r="N253" s="22" t="str">
        <f>IFERROR(VLOOKUP(A253,Sheet1!B:F,4,0),"")</f>
        <v>平泳ぎ</v>
      </c>
      <c r="O253" s="22" t="str">
        <f t="shared" si="19"/>
        <v xml:space="preserve">  50m 平泳ぎ</v>
      </c>
    </row>
    <row r="254" spans="1:15" s="22" customFormat="1" x14ac:dyDescent="0.15">
      <c r="A254" s="22">
        <f>IFERROR(テーブル_Swim015[[#This Row],[競技番号]],"")</f>
        <v>17</v>
      </c>
      <c r="B254" s="22">
        <f>IFERROR(テーブル_Swim015[[#This Row],[組]],"")</f>
        <v>4</v>
      </c>
      <c r="C254" s="22">
        <f>IFERROR(テーブル_Swim015[[#This Row],[水路]],"")</f>
        <v>1</v>
      </c>
      <c r="D254" s="22" t="str">
        <f t="shared" si="18"/>
        <v>1741</v>
      </c>
      <c r="E254" s="22">
        <f>IFERROR(テーブル_Swim015[[#This Row],[選手番号]],"")</f>
        <v>1275</v>
      </c>
      <c r="F254" s="22" t="str">
        <f>IFERROR(VLOOKUP(E254,Sheet3!A:H,3,0),"")</f>
        <v xml:space="preserve">大山　葵生                    </v>
      </c>
      <c r="G254" s="22" t="str">
        <f>IFERROR(VLOOKUP(E254,Sheet3!A:H,8,0),"")</f>
        <v xml:space="preserve">南海DC          </v>
      </c>
      <c r="H254" s="22" t="str">
        <f>IFERROR(VLOOKUP(E254,Sheet2!A:B,2,0),"")</f>
        <v/>
      </c>
      <c r="I254" s="22" t="str">
        <f t="shared" si="20"/>
        <v>127517</v>
      </c>
      <c r="J254" s="22">
        <f t="shared" si="21"/>
        <v>4</v>
      </c>
      <c r="K254" s="22">
        <f t="shared" si="22"/>
        <v>1</v>
      </c>
      <c r="M254" s="22" t="str">
        <f>IFERROR(VLOOKUP(A254,Sheet1!B:F,5,0),"")</f>
        <v xml:space="preserve">  50m</v>
      </c>
      <c r="N254" s="22" t="str">
        <f>IFERROR(VLOOKUP(A254,Sheet1!B:F,4,0),"")</f>
        <v>平泳ぎ</v>
      </c>
      <c r="O254" s="22" t="str">
        <f t="shared" si="19"/>
        <v xml:space="preserve">  50m 平泳ぎ</v>
      </c>
    </row>
    <row r="255" spans="1:15" s="22" customFormat="1" x14ac:dyDescent="0.15">
      <c r="A255" s="22">
        <f>IFERROR(テーブル_Swim015[[#This Row],[競技番号]],"")</f>
        <v>17</v>
      </c>
      <c r="B255" s="22">
        <f>IFERROR(テーブル_Swim015[[#This Row],[組]],"")</f>
        <v>4</v>
      </c>
      <c r="C255" s="22">
        <f>IFERROR(テーブル_Swim015[[#This Row],[水路]],"")</f>
        <v>2</v>
      </c>
      <c r="D255" s="22" t="str">
        <f t="shared" si="18"/>
        <v>1742</v>
      </c>
      <c r="E255" s="22">
        <f>IFERROR(テーブル_Swim015[[#This Row],[選手番号]],"")</f>
        <v>1407</v>
      </c>
      <c r="F255" s="22" t="str">
        <f>IFERROR(VLOOKUP(E255,Sheet3!A:H,3,0),"")</f>
        <v xml:space="preserve">安永　翔也                    </v>
      </c>
      <c r="G255" s="22" t="str">
        <f>IFERROR(VLOOKUP(E255,Sheet3!A:H,8,0),"")</f>
        <v xml:space="preserve">南海DC          </v>
      </c>
      <c r="H255" s="22" t="str">
        <f>IFERROR(VLOOKUP(E255,Sheet2!A:B,2,0),"")</f>
        <v/>
      </c>
      <c r="I255" s="22" t="str">
        <f t="shared" si="20"/>
        <v>140717</v>
      </c>
      <c r="J255" s="22">
        <f t="shared" si="21"/>
        <v>4</v>
      </c>
      <c r="K255" s="22">
        <f t="shared" si="22"/>
        <v>2</v>
      </c>
      <c r="M255" s="22" t="str">
        <f>IFERROR(VLOOKUP(A255,Sheet1!B:F,5,0),"")</f>
        <v xml:space="preserve">  50m</v>
      </c>
      <c r="N255" s="22" t="str">
        <f>IFERROR(VLOOKUP(A255,Sheet1!B:F,4,0),"")</f>
        <v>平泳ぎ</v>
      </c>
      <c r="O255" s="22" t="str">
        <f t="shared" si="19"/>
        <v xml:space="preserve">  50m 平泳ぎ</v>
      </c>
    </row>
    <row r="256" spans="1:15" s="22" customFormat="1" x14ac:dyDescent="0.15">
      <c r="A256" s="22">
        <f>IFERROR(テーブル_Swim015[[#This Row],[競技番号]],"")</f>
        <v>17</v>
      </c>
      <c r="B256" s="22">
        <f>IFERROR(テーブル_Swim015[[#This Row],[組]],"")</f>
        <v>4</v>
      </c>
      <c r="C256" s="22">
        <f>IFERROR(テーブル_Swim015[[#This Row],[水路]],"")</f>
        <v>3</v>
      </c>
      <c r="D256" s="22" t="str">
        <f t="shared" si="18"/>
        <v>1743</v>
      </c>
      <c r="E256" s="22">
        <f>IFERROR(テーブル_Swim015[[#This Row],[選手番号]],"")</f>
        <v>626</v>
      </c>
      <c r="F256" s="22" t="str">
        <f>IFERROR(VLOOKUP(E256,Sheet3!A:H,3,0),"")</f>
        <v xml:space="preserve">安永　　櫂                    </v>
      </c>
      <c r="G256" s="22" t="str">
        <f>IFERROR(VLOOKUP(E256,Sheet3!A:H,8,0),"")</f>
        <v xml:space="preserve">ﾌｨｯﾀ重信        </v>
      </c>
      <c r="H256" s="22" t="str">
        <f>IFERROR(VLOOKUP(E256,Sheet2!A:B,2,0),"")</f>
        <v/>
      </c>
      <c r="I256" s="22" t="str">
        <f t="shared" si="20"/>
        <v>62617</v>
      </c>
      <c r="J256" s="22">
        <f t="shared" si="21"/>
        <v>4</v>
      </c>
      <c r="K256" s="22">
        <f t="shared" si="22"/>
        <v>3</v>
      </c>
      <c r="M256" s="22" t="str">
        <f>IFERROR(VLOOKUP(A256,Sheet1!B:F,5,0),"")</f>
        <v xml:space="preserve">  50m</v>
      </c>
      <c r="N256" s="22" t="str">
        <f>IFERROR(VLOOKUP(A256,Sheet1!B:F,4,0),"")</f>
        <v>平泳ぎ</v>
      </c>
      <c r="O256" s="22" t="str">
        <f t="shared" si="19"/>
        <v xml:space="preserve">  50m 平泳ぎ</v>
      </c>
    </row>
    <row r="257" spans="1:15" s="22" customFormat="1" x14ac:dyDescent="0.15">
      <c r="A257" s="22">
        <f>IFERROR(テーブル_Swim015[[#This Row],[競技番号]],"")</f>
        <v>17</v>
      </c>
      <c r="B257" s="22">
        <f>IFERROR(テーブル_Swim015[[#This Row],[組]],"")</f>
        <v>4</v>
      </c>
      <c r="C257" s="22">
        <f>IFERROR(テーブル_Swim015[[#This Row],[水路]],"")</f>
        <v>4</v>
      </c>
      <c r="D257" s="22" t="str">
        <f t="shared" si="18"/>
        <v>1744</v>
      </c>
      <c r="E257" s="22">
        <f>IFERROR(テーブル_Swim015[[#This Row],[選手番号]],"")</f>
        <v>736</v>
      </c>
      <c r="F257" s="22" t="str">
        <f>IFERROR(VLOOKUP(E257,Sheet3!A:H,3,0),"")</f>
        <v xml:space="preserve">牧野　源志                    </v>
      </c>
      <c r="G257" s="22" t="str">
        <f>IFERROR(VLOOKUP(E257,Sheet3!A:H,8,0),"")</f>
        <v xml:space="preserve">フィッタ松前    </v>
      </c>
      <c r="H257" s="22" t="str">
        <f>IFERROR(VLOOKUP(E257,Sheet2!A:B,2,0),"")</f>
        <v/>
      </c>
      <c r="I257" s="22" t="str">
        <f t="shared" si="20"/>
        <v>73617</v>
      </c>
      <c r="J257" s="22">
        <f t="shared" si="21"/>
        <v>4</v>
      </c>
      <c r="K257" s="22">
        <f t="shared" si="22"/>
        <v>4</v>
      </c>
      <c r="M257" s="22" t="str">
        <f>IFERROR(VLOOKUP(A257,Sheet1!B:F,5,0),"")</f>
        <v xml:space="preserve">  50m</v>
      </c>
      <c r="N257" s="22" t="str">
        <f>IFERROR(VLOOKUP(A257,Sheet1!B:F,4,0),"")</f>
        <v>平泳ぎ</v>
      </c>
      <c r="O257" s="22" t="str">
        <f t="shared" si="19"/>
        <v xml:space="preserve">  50m 平泳ぎ</v>
      </c>
    </row>
    <row r="258" spans="1:15" s="22" customFormat="1" x14ac:dyDescent="0.15">
      <c r="A258" s="22">
        <f>IFERROR(テーブル_Swim015[[#This Row],[競技番号]],"")</f>
        <v>17</v>
      </c>
      <c r="B258" s="22">
        <f>IFERROR(テーブル_Swim015[[#This Row],[組]],"")</f>
        <v>4</v>
      </c>
      <c r="C258" s="22">
        <f>IFERROR(テーブル_Swim015[[#This Row],[水路]],"")</f>
        <v>5</v>
      </c>
      <c r="D258" s="22" t="str">
        <f t="shared" si="18"/>
        <v>1745</v>
      </c>
      <c r="E258" s="22">
        <f>IFERROR(テーブル_Swim015[[#This Row],[選手番号]],"")</f>
        <v>729</v>
      </c>
      <c r="F258" s="22" t="str">
        <f>IFERROR(VLOOKUP(E258,Sheet3!A:H,3,0),"")</f>
        <v xml:space="preserve">弓達　歩夢                    </v>
      </c>
      <c r="G258" s="22" t="str">
        <f>IFERROR(VLOOKUP(E258,Sheet3!A:H,8,0),"")</f>
        <v xml:space="preserve">フィッタ松前    </v>
      </c>
      <c r="H258" s="22" t="str">
        <f>IFERROR(VLOOKUP(E258,Sheet2!A:B,2,0),"")</f>
        <v/>
      </c>
      <c r="I258" s="22" t="str">
        <f t="shared" si="20"/>
        <v>72917</v>
      </c>
      <c r="J258" s="22">
        <f t="shared" si="21"/>
        <v>4</v>
      </c>
      <c r="K258" s="22">
        <f t="shared" si="22"/>
        <v>5</v>
      </c>
      <c r="M258" s="22" t="str">
        <f>IFERROR(VLOOKUP(A258,Sheet1!B:F,5,0),"")</f>
        <v xml:space="preserve">  50m</v>
      </c>
      <c r="N258" s="22" t="str">
        <f>IFERROR(VLOOKUP(A258,Sheet1!B:F,4,0),"")</f>
        <v>平泳ぎ</v>
      </c>
      <c r="O258" s="22" t="str">
        <f t="shared" si="19"/>
        <v xml:space="preserve">  50m 平泳ぎ</v>
      </c>
    </row>
    <row r="259" spans="1:15" s="22" customFormat="1" x14ac:dyDescent="0.15">
      <c r="A259" s="22">
        <f>IFERROR(テーブル_Swim015[[#This Row],[競技番号]],"")</f>
        <v>17</v>
      </c>
      <c r="B259" s="22">
        <f>IFERROR(テーブル_Swim015[[#This Row],[組]],"")</f>
        <v>4</v>
      </c>
      <c r="C259" s="22">
        <f>IFERROR(テーブル_Swim015[[#This Row],[水路]],"")</f>
        <v>6</v>
      </c>
      <c r="D259" s="22" t="str">
        <f t="shared" ref="D259:D322" si="23">CONCATENATE(A259,B259,C259)</f>
        <v>1746</v>
      </c>
      <c r="E259" s="22">
        <f>IFERROR(テーブル_Swim015[[#This Row],[選手番号]],"")</f>
        <v>697</v>
      </c>
      <c r="F259" s="22" t="str">
        <f>IFERROR(VLOOKUP(E259,Sheet3!A:H,3,0),"")</f>
        <v xml:space="preserve">鶴間　桜介                    </v>
      </c>
      <c r="G259" s="22" t="str">
        <f>IFERROR(VLOOKUP(E259,Sheet3!A:H,8,0),"")</f>
        <v xml:space="preserve">伊予ＳＣ        </v>
      </c>
      <c r="H259" s="22" t="str">
        <f>IFERROR(VLOOKUP(E259,Sheet2!A:B,2,0),"")</f>
        <v/>
      </c>
      <c r="I259" s="22" t="str">
        <f t="shared" si="20"/>
        <v>69717</v>
      </c>
      <c r="J259" s="22">
        <f t="shared" si="21"/>
        <v>4</v>
      </c>
      <c r="K259" s="22">
        <f t="shared" si="22"/>
        <v>6</v>
      </c>
      <c r="M259" s="22" t="str">
        <f>IFERROR(VLOOKUP(A259,Sheet1!B:F,5,0),"")</f>
        <v xml:space="preserve">  50m</v>
      </c>
      <c r="N259" s="22" t="str">
        <f>IFERROR(VLOOKUP(A259,Sheet1!B:F,4,0),"")</f>
        <v>平泳ぎ</v>
      </c>
      <c r="O259" s="22" t="str">
        <f t="shared" ref="O259:O322" si="24">CONCATENATE(M259," ",N259)</f>
        <v xml:space="preserve">  50m 平泳ぎ</v>
      </c>
    </row>
    <row r="260" spans="1:15" s="22" customFormat="1" x14ac:dyDescent="0.15">
      <c r="A260" s="22">
        <f>IFERROR(テーブル_Swim015[[#This Row],[競技番号]],"")</f>
        <v>17</v>
      </c>
      <c r="B260" s="22">
        <f>IFERROR(テーブル_Swim015[[#This Row],[組]],"")</f>
        <v>4</v>
      </c>
      <c r="C260" s="22">
        <f>IFERROR(テーブル_Swim015[[#This Row],[水路]],"")</f>
        <v>7</v>
      </c>
      <c r="D260" s="22" t="str">
        <f t="shared" si="23"/>
        <v>1747</v>
      </c>
      <c r="E260" s="22">
        <f>IFERROR(テーブル_Swim015[[#This Row],[選手番号]],"")</f>
        <v>1384</v>
      </c>
      <c r="F260" s="22" t="str">
        <f>IFERROR(VLOOKUP(E260,Sheet3!A:H,3,0),"")</f>
        <v xml:space="preserve">越智　晴輝                    </v>
      </c>
      <c r="G260" s="22" t="str">
        <f>IFERROR(VLOOKUP(E260,Sheet3!A:H,8,0),"")</f>
        <v xml:space="preserve">南海DC          </v>
      </c>
      <c r="H260" s="22" t="str">
        <f>IFERROR(VLOOKUP(E260,Sheet2!A:B,2,0),"")</f>
        <v/>
      </c>
      <c r="I260" s="22" t="str">
        <f t="shared" si="20"/>
        <v>138417</v>
      </c>
      <c r="J260" s="22">
        <f t="shared" si="21"/>
        <v>4</v>
      </c>
      <c r="K260" s="22">
        <f t="shared" si="22"/>
        <v>7</v>
      </c>
      <c r="M260" s="22" t="str">
        <f>IFERROR(VLOOKUP(A260,Sheet1!B:F,5,0),"")</f>
        <v xml:space="preserve">  50m</v>
      </c>
      <c r="N260" s="22" t="str">
        <f>IFERROR(VLOOKUP(A260,Sheet1!B:F,4,0),"")</f>
        <v>平泳ぎ</v>
      </c>
      <c r="O260" s="22" t="str">
        <f t="shared" si="24"/>
        <v xml:space="preserve">  50m 平泳ぎ</v>
      </c>
    </row>
    <row r="261" spans="1:15" s="22" customFormat="1" x14ac:dyDescent="0.15">
      <c r="A261" s="22">
        <f>IFERROR(テーブル_Swim015[[#This Row],[競技番号]],"")</f>
        <v>17</v>
      </c>
      <c r="B261" s="22">
        <f>IFERROR(テーブル_Swim015[[#This Row],[組]],"")</f>
        <v>5</v>
      </c>
      <c r="C261" s="22">
        <f>IFERROR(テーブル_Swim015[[#This Row],[水路]],"")</f>
        <v>1</v>
      </c>
      <c r="D261" s="22" t="str">
        <f t="shared" si="23"/>
        <v>1751</v>
      </c>
      <c r="E261" s="22">
        <f>IFERROR(テーブル_Swim015[[#This Row],[選手番号]],"")</f>
        <v>112</v>
      </c>
      <c r="F261" s="22" t="str">
        <f>IFERROR(VLOOKUP(E261,Sheet3!A:H,3,0),"")</f>
        <v xml:space="preserve">目見田彪真                    </v>
      </c>
      <c r="G261" s="22" t="str">
        <f>IFERROR(VLOOKUP(E261,Sheet3!A:H,8,0),"")</f>
        <v xml:space="preserve">石原SC          </v>
      </c>
      <c r="H261" s="22" t="str">
        <f>IFERROR(VLOOKUP(E261,Sheet2!A:B,2,0),"")</f>
        <v/>
      </c>
      <c r="I261" s="22" t="str">
        <f t="shared" si="20"/>
        <v>11217</v>
      </c>
      <c r="J261" s="22">
        <f t="shared" si="21"/>
        <v>5</v>
      </c>
      <c r="K261" s="22">
        <f t="shared" si="22"/>
        <v>1</v>
      </c>
      <c r="M261" s="22" t="str">
        <f>IFERROR(VLOOKUP(A261,Sheet1!B:F,5,0),"")</f>
        <v xml:space="preserve">  50m</v>
      </c>
      <c r="N261" s="22" t="str">
        <f>IFERROR(VLOOKUP(A261,Sheet1!B:F,4,0),"")</f>
        <v>平泳ぎ</v>
      </c>
      <c r="O261" s="22" t="str">
        <f t="shared" si="24"/>
        <v xml:space="preserve">  50m 平泳ぎ</v>
      </c>
    </row>
    <row r="262" spans="1:15" s="22" customFormat="1" x14ac:dyDescent="0.15">
      <c r="A262" s="22">
        <f>IFERROR(テーブル_Swim015[[#This Row],[競技番号]],"")</f>
        <v>17</v>
      </c>
      <c r="B262" s="22">
        <f>IFERROR(テーブル_Swim015[[#This Row],[組]],"")</f>
        <v>5</v>
      </c>
      <c r="C262" s="22">
        <f>IFERROR(テーブル_Swim015[[#This Row],[水路]],"")</f>
        <v>2</v>
      </c>
      <c r="D262" s="22" t="str">
        <f t="shared" si="23"/>
        <v>1752</v>
      </c>
      <c r="E262" s="22">
        <f>IFERROR(テーブル_Swim015[[#This Row],[選手番号]],"")</f>
        <v>719</v>
      </c>
      <c r="F262" s="22" t="str">
        <f>IFERROR(VLOOKUP(E262,Sheet3!A:H,3,0),"")</f>
        <v xml:space="preserve">長野　愛斗                    </v>
      </c>
      <c r="G262" s="22" t="str">
        <f>IFERROR(VLOOKUP(E262,Sheet3!A:H,8,0),"")</f>
        <v xml:space="preserve">フィッタ松前    </v>
      </c>
      <c r="H262" s="22" t="str">
        <f>IFERROR(VLOOKUP(E262,Sheet2!A:B,2,0),"")</f>
        <v/>
      </c>
      <c r="I262" s="22" t="str">
        <f t="shared" si="20"/>
        <v>71917</v>
      </c>
      <c r="J262" s="22">
        <f t="shared" si="21"/>
        <v>5</v>
      </c>
      <c r="K262" s="22">
        <f t="shared" si="22"/>
        <v>2</v>
      </c>
      <c r="M262" s="22" t="str">
        <f>IFERROR(VLOOKUP(A262,Sheet1!B:F,5,0),"")</f>
        <v xml:space="preserve">  50m</v>
      </c>
      <c r="N262" s="22" t="str">
        <f>IFERROR(VLOOKUP(A262,Sheet1!B:F,4,0),"")</f>
        <v>平泳ぎ</v>
      </c>
      <c r="O262" s="22" t="str">
        <f t="shared" si="24"/>
        <v xml:space="preserve">  50m 平泳ぎ</v>
      </c>
    </row>
    <row r="263" spans="1:15" s="22" customFormat="1" x14ac:dyDescent="0.15">
      <c r="A263" s="22">
        <f>IFERROR(テーブル_Swim015[[#This Row],[競技番号]],"")</f>
        <v>17</v>
      </c>
      <c r="B263" s="22">
        <f>IFERROR(テーブル_Swim015[[#This Row],[組]],"")</f>
        <v>5</v>
      </c>
      <c r="C263" s="22">
        <f>IFERROR(テーブル_Swim015[[#This Row],[水路]],"")</f>
        <v>3</v>
      </c>
      <c r="D263" s="22" t="str">
        <f t="shared" si="23"/>
        <v>1753</v>
      </c>
      <c r="E263" s="22">
        <f>IFERROR(テーブル_Swim015[[#This Row],[選手番号]],"")</f>
        <v>725</v>
      </c>
      <c r="F263" s="22" t="str">
        <f>IFERROR(VLOOKUP(E263,Sheet3!A:H,3,0),"")</f>
        <v xml:space="preserve">明比　琉斗                    </v>
      </c>
      <c r="G263" s="22" t="str">
        <f>IFERROR(VLOOKUP(E263,Sheet3!A:H,8,0),"")</f>
        <v xml:space="preserve">フィッタ松前    </v>
      </c>
      <c r="H263" s="22" t="str">
        <f>IFERROR(VLOOKUP(E263,Sheet2!A:B,2,0),"")</f>
        <v/>
      </c>
      <c r="I263" s="22" t="str">
        <f t="shared" si="20"/>
        <v>72517</v>
      </c>
      <c r="J263" s="22">
        <f t="shared" si="21"/>
        <v>5</v>
      </c>
      <c r="K263" s="22">
        <f t="shared" si="22"/>
        <v>3</v>
      </c>
      <c r="M263" s="22" t="str">
        <f>IFERROR(VLOOKUP(A263,Sheet1!B:F,5,0),"")</f>
        <v xml:space="preserve">  50m</v>
      </c>
      <c r="N263" s="22" t="str">
        <f>IFERROR(VLOOKUP(A263,Sheet1!B:F,4,0),"")</f>
        <v>平泳ぎ</v>
      </c>
      <c r="O263" s="22" t="str">
        <f t="shared" si="24"/>
        <v xml:space="preserve">  50m 平泳ぎ</v>
      </c>
    </row>
    <row r="264" spans="1:15" s="22" customFormat="1" x14ac:dyDescent="0.15">
      <c r="A264" s="22">
        <f>IFERROR(テーブル_Swim015[[#This Row],[競技番号]],"")</f>
        <v>17</v>
      </c>
      <c r="B264" s="22">
        <f>IFERROR(テーブル_Swim015[[#This Row],[組]],"")</f>
        <v>5</v>
      </c>
      <c r="C264" s="22">
        <f>IFERROR(テーブル_Swim015[[#This Row],[水路]],"")</f>
        <v>4</v>
      </c>
      <c r="D264" s="22" t="str">
        <f t="shared" si="23"/>
        <v>1754</v>
      </c>
      <c r="E264" s="22">
        <f>IFERROR(テーブル_Swim015[[#This Row],[選手番号]],"")</f>
        <v>202</v>
      </c>
      <c r="F264" s="22" t="str">
        <f>IFERROR(VLOOKUP(E264,Sheet3!A:H,3,0),"")</f>
        <v xml:space="preserve">荒金淳一郎                    </v>
      </c>
      <c r="G264" s="22" t="str">
        <f>IFERROR(VLOOKUP(E264,Sheet3!A:H,8,0),"")</f>
        <v xml:space="preserve">石原SC          </v>
      </c>
      <c r="H264" s="22" t="str">
        <f>IFERROR(VLOOKUP(E264,Sheet2!A:B,2,0),"")</f>
        <v/>
      </c>
      <c r="I264" s="22" t="str">
        <f t="shared" si="20"/>
        <v>20217</v>
      </c>
      <c r="J264" s="22">
        <f t="shared" si="21"/>
        <v>5</v>
      </c>
      <c r="K264" s="22">
        <f t="shared" si="22"/>
        <v>4</v>
      </c>
      <c r="M264" s="22" t="str">
        <f>IFERROR(VLOOKUP(A264,Sheet1!B:F,5,0),"")</f>
        <v xml:space="preserve">  50m</v>
      </c>
      <c r="N264" s="22" t="str">
        <f>IFERROR(VLOOKUP(A264,Sheet1!B:F,4,0),"")</f>
        <v>平泳ぎ</v>
      </c>
      <c r="O264" s="22" t="str">
        <f t="shared" si="24"/>
        <v xml:space="preserve">  50m 平泳ぎ</v>
      </c>
    </row>
    <row r="265" spans="1:15" s="22" customFormat="1" x14ac:dyDescent="0.15">
      <c r="A265" s="22">
        <f>IFERROR(テーブル_Swim015[[#This Row],[競技番号]],"")</f>
        <v>17</v>
      </c>
      <c r="B265" s="22">
        <f>IFERROR(テーブル_Swim015[[#This Row],[組]],"")</f>
        <v>5</v>
      </c>
      <c r="C265" s="22">
        <f>IFERROR(テーブル_Swim015[[#This Row],[水路]],"")</f>
        <v>5</v>
      </c>
      <c r="D265" s="22" t="str">
        <f t="shared" si="23"/>
        <v>1755</v>
      </c>
      <c r="E265" s="22">
        <f>IFERROR(テーブル_Swim015[[#This Row],[選手番号]],"")</f>
        <v>629</v>
      </c>
      <c r="F265" s="22" t="str">
        <f>IFERROR(VLOOKUP(E265,Sheet3!A:H,3,0),"")</f>
        <v xml:space="preserve">十亀　優哉                    </v>
      </c>
      <c r="G265" s="22" t="str">
        <f>IFERROR(VLOOKUP(E265,Sheet3!A:H,8,0),"")</f>
        <v xml:space="preserve">ﾌｨｯﾀ重信        </v>
      </c>
      <c r="H265" s="22" t="str">
        <f>IFERROR(VLOOKUP(E265,Sheet2!A:B,2,0),"")</f>
        <v/>
      </c>
      <c r="I265" s="22" t="str">
        <f t="shared" si="20"/>
        <v>62917</v>
      </c>
      <c r="J265" s="22">
        <f t="shared" si="21"/>
        <v>5</v>
      </c>
      <c r="K265" s="22">
        <f t="shared" si="22"/>
        <v>5</v>
      </c>
      <c r="M265" s="22" t="str">
        <f>IFERROR(VLOOKUP(A265,Sheet1!B:F,5,0),"")</f>
        <v xml:space="preserve">  50m</v>
      </c>
      <c r="N265" s="22" t="str">
        <f>IFERROR(VLOOKUP(A265,Sheet1!B:F,4,0),"")</f>
        <v>平泳ぎ</v>
      </c>
      <c r="O265" s="22" t="str">
        <f t="shared" si="24"/>
        <v xml:space="preserve">  50m 平泳ぎ</v>
      </c>
    </row>
    <row r="266" spans="1:15" s="22" customFormat="1" x14ac:dyDescent="0.15">
      <c r="A266" s="22">
        <f>IFERROR(テーブル_Swim015[[#This Row],[競技番号]],"")</f>
        <v>17</v>
      </c>
      <c r="B266" s="22">
        <f>IFERROR(テーブル_Swim015[[#This Row],[組]],"")</f>
        <v>5</v>
      </c>
      <c r="C266" s="22">
        <f>IFERROR(テーブル_Swim015[[#This Row],[水路]],"")</f>
        <v>6</v>
      </c>
      <c r="D266" s="22" t="str">
        <f t="shared" si="23"/>
        <v>1756</v>
      </c>
      <c r="E266" s="22">
        <f>IFERROR(テーブル_Swim015[[#This Row],[選手番号]],"")</f>
        <v>208</v>
      </c>
      <c r="F266" s="22" t="str">
        <f>IFERROR(VLOOKUP(E266,Sheet3!A:H,3,0),"")</f>
        <v xml:space="preserve">山本　隆成                    </v>
      </c>
      <c r="G266" s="22" t="str">
        <f>IFERROR(VLOOKUP(E266,Sheet3!A:H,8,0),"")</f>
        <v xml:space="preserve">石原SC          </v>
      </c>
      <c r="H266" s="22" t="str">
        <f>IFERROR(VLOOKUP(E266,Sheet2!A:B,2,0),"")</f>
        <v/>
      </c>
      <c r="I266" s="22" t="str">
        <f t="shared" si="20"/>
        <v>20817</v>
      </c>
      <c r="J266" s="22">
        <f t="shared" si="21"/>
        <v>5</v>
      </c>
      <c r="K266" s="22">
        <f t="shared" si="22"/>
        <v>6</v>
      </c>
      <c r="M266" s="22" t="str">
        <f>IFERROR(VLOOKUP(A266,Sheet1!B:F,5,0),"")</f>
        <v xml:space="preserve">  50m</v>
      </c>
      <c r="N266" s="22" t="str">
        <f>IFERROR(VLOOKUP(A266,Sheet1!B:F,4,0),"")</f>
        <v>平泳ぎ</v>
      </c>
      <c r="O266" s="22" t="str">
        <f t="shared" si="24"/>
        <v xml:space="preserve">  50m 平泳ぎ</v>
      </c>
    </row>
    <row r="267" spans="1:15" s="22" customFormat="1" x14ac:dyDescent="0.15">
      <c r="A267" s="22">
        <f>IFERROR(テーブル_Swim015[[#This Row],[競技番号]],"")</f>
        <v>17</v>
      </c>
      <c r="B267" s="22">
        <f>IFERROR(テーブル_Swim015[[#This Row],[組]],"")</f>
        <v>5</v>
      </c>
      <c r="C267" s="22">
        <f>IFERROR(テーブル_Swim015[[#This Row],[水路]],"")</f>
        <v>7</v>
      </c>
      <c r="D267" s="22" t="str">
        <f t="shared" si="23"/>
        <v>1757</v>
      </c>
      <c r="E267" s="22">
        <f>IFERROR(テーブル_Swim015[[#This Row],[選手番号]],"")</f>
        <v>1388</v>
      </c>
      <c r="F267" s="22" t="str">
        <f>IFERROR(VLOOKUP(E267,Sheet3!A:H,3,0),"")</f>
        <v xml:space="preserve">久保　陽希                    </v>
      </c>
      <c r="G267" s="22" t="str">
        <f>IFERROR(VLOOKUP(E267,Sheet3!A:H,8,0),"")</f>
        <v xml:space="preserve">南海DC          </v>
      </c>
      <c r="H267" s="22" t="str">
        <f>IFERROR(VLOOKUP(E267,Sheet2!A:B,2,0),"")</f>
        <v/>
      </c>
      <c r="I267" s="22" t="str">
        <f t="shared" si="20"/>
        <v>138817</v>
      </c>
      <c r="J267" s="22">
        <f t="shared" si="21"/>
        <v>5</v>
      </c>
      <c r="K267" s="22">
        <f t="shared" si="22"/>
        <v>7</v>
      </c>
      <c r="M267" s="22" t="str">
        <f>IFERROR(VLOOKUP(A267,Sheet1!B:F,5,0),"")</f>
        <v xml:space="preserve">  50m</v>
      </c>
      <c r="N267" s="22" t="str">
        <f>IFERROR(VLOOKUP(A267,Sheet1!B:F,4,0),"")</f>
        <v>平泳ぎ</v>
      </c>
      <c r="O267" s="22" t="str">
        <f t="shared" si="24"/>
        <v xml:space="preserve">  50m 平泳ぎ</v>
      </c>
    </row>
    <row r="268" spans="1:15" s="22" customFormat="1" x14ac:dyDescent="0.15">
      <c r="A268" s="22">
        <f>IFERROR(テーブル_Swim015[[#This Row],[競技番号]],"")</f>
        <v>17</v>
      </c>
      <c r="B268" s="22">
        <f>IFERROR(テーブル_Swim015[[#This Row],[組]],"")</f>
        <v>6</v>
      </c>
      <c r="C268" s="22">
        <f>IFERROR(テーブル_Swim015[[#This Row],[水路]],"")</f>
        <v>1</v>
      </c>
      <c r="D268" s="22" t="str">
        <f t="shared" si="23"/>
        <v>1761</v>
      </c>
      <c r="E268" s="22">
        <f>IFERROR(テーブル_Swim015[[#This Row],[選手番号]],"")</f>
        <v>194</v>
      </c>
      <c r="F268" s="22" t="str">
        <f>IFERROR(VLOOKUP(E268,Sheet3!A:H,3,0),"")</f>
        <v xml:space="preserve">和田　洸人                    </v>
      </c>
      <c r="G268" s="22" t="str">
        <f>IFERROR(VLOOKUP(E268,Sheet3!A:H,8,0),"")</f>
        <v xml:space="preserve">石原SC          </v>
      </c>
      <c r="H268" s="22" t="str">
        <f>IFERROR(VLOOKUP(E268,Sheet2!A:B,2,0),"")</f>
        <v/>
      </c>
      <c r="I268" s="22" t="str">
        <f t="shared" si="20"/>
        <v>19417</v>
      </c>
      <c r="J268" s="22">
        <f t="shared" si="21"/>
        <v>6</v>
      </c>
      <c r="K268" s="22">
        <f t="shared" si="22"/>
        <v>1</v>
      </c>
      <c r="M268" s="22" t="str">
        <f>IFERROR(VLOOKUP(A268,Sheet1!B:F,5,0),"")</f>
        <v xml:space="preserve">  50m</v>
      </c>
      <c r="N268" s="22" t="str">
        <f>IFERROR(VLOOKUP(A268,Sheet1!B:F,4,0),"")</f>
        <v>平泳ぎ</v>
      </c>
      <c r="O268" s="22" t="str">
        <f t="shared" si="24"/>
        <v xml:space="preserve">  50m 平泳ぎ</v>
      </c>
    </row>
    <row r="269" spans="1:15" s="22" customFormat="1" x14ac:dyDescent="0.15">
      <c r="A269" s="22">
        <f>IFERROR(テーブル_Swim015[[#This Row],[競技番号]],"")</f>
        <v>17</v>
      </c>
      <c r="B269" s="22">
        <f>IFERROR(テーブル_Swim015[[#This Row],[組]],"")</f>
        <v>6</v>
      </c>
      <c r="C269" s="22">
        <f>IFERROR(テーブル_Swim015[[#This Row],[水路]],"")</f>
        <v>2</v>
      </c>
      <c r="D269" s="22" t="str">
        <f t="shared" si="23"/>
        <v>1762</v>
      </c>
      <c r="E269" s="22">
        <f>IFERROR(テーブル_Swim015[[#This Row],[選手番号]],"")</f>
        <v>191</v>
      </c>
      <c r="F269" s="22" t="str">
        <f>IFERROR(VLOOKUP(E269,Sheet3!A:H,3,0),"")</f>
        <v xml:space="preserve">檜垣　　光                    </v>
      </c>
      <c r="G269" s="22" t="str">
        <f>IFERROR(VLOOKUP(E269,Sheet3!A:H,8,0),"")</f>
        <v xml:space="preserve">石原SC          </v>
      </c>
      <c r="H269" s="22" t="str">
        <f>IFERROR(VLOOKUP(E269,Sheet2!A:B,2,0),"")</f>
        <v/>
      </c>
      <c r="I269" s="22" t="str">
        <f t="shared" si="20"/>
        <v>19117</v>
      </c>
      <c r="J269" s="22">
        <f t="shared" si="21"/>
        <v>6</v>
      </c>
      <c r="K269" s="22">
        <f t="shared" si="22"/>
        <v>2</v>
      </c>
      <c r="M269" s="22" t="str">
        <f>IFERROR(VLOOKUP(A269,Sheet1!B:F,5,0),"")</f>
        <v xml:space="preserve">  50m</v>
      </c>
      <c r="N269" s="22" t="str">
        <f>IFERROR(VLOOKUP(A269,Sheet1!B:F,4,0),"")</f>
        <v>平泳ぎ</v>
      </c>
      <c r="O269" s="22" t="str">
        <f t="shared" si="24"/>
        <v xml:space="preserve">  50m 平泳ぎ</v>
      </c>
    </row>
    <row r="270" spans="1:15" s="22" customFormat="1" x14ac:dyDescent="0.15">
      <c r="A270" s="22">
        <f>IFERROR(テーブル_Swim015[[#This Row],[競技番号]],"")</f>
        <v>17</v>
      </c>
      <c r="B270" s="22">
        <f>IFERROR(テーブル_Swim015[[#This Row],[組]],"")</f>
        <v>6</v>
      </c>
      <c r="C270" s="22">
        <f>IFERROR(テーブル_Swim015[[#This Row],[水路]],"")</f>
        <v>3</v>
      </c>
      <c r="D270" s="22" t="str">
        <f t="shared" si="23"/>
        <v>1763</v>
      </c>
      <c r="E270" s="22">
        <f>IFERROR(テーブル_Swim015[[#This Row],[選手番号]],"")</f>
        <v>185</v>
      </c>
      <c r="F270" s="22" t="str">
        <f>IFERROR(VLOOKUP(E270,Sheet3!A:H,3,0),"")</f>
        <v xml:space="preserve">竹永　悠人                    </v>
      </c>
      <c r="G270" s="22" t="str">
        <f>IFERROR(VLOOKUP(E270,Sheet3!A:H,8,0),"")</f>
        <v xml:space="preserve">石原SC          </v>
      </c>
      <c r="H270" s="22" t="str">
        <f>IFERROR(VLOOKUP(E270,Sheet2!A:B,2,0),"")</f>
        <v/>
      </c>
      <c r="I270" s="22" t="str">
        <f t="shared" si="20"/>
        <v>18517</v>
      </c>
      <c r="J270" s="22">
        <f t="shared" si="21"/>
        <v>6</v>
      </c>
      <c r="K270" s="22">
        <f t="shared" si="22"/>
        <v>3</v>
      </c>
      <c r="M270" s="22" t="str">
        <f>IFERROR(VLOOKUP(A270,Sheet1!B:F,5,0),"")</f>
        <v xml:space="preserve">  50m</v>
      </c>
      <c r="N270" s="22" t="str">
        <f>IFERROR(VLOOKUP(A270,Sheet1!B:F,4,0),"")</f>
        <v>平泳ぎ</v>
      </c>
      <c r="O270" s="22" t="str">
        <f t="shared" si="24"/>
        <v xml:space="preserve">  50m 平泳ぎ</v>
      </c>
    </row>
    <row r="271" spans="1:15" s="22" customFormat="1" x14ac:dyDescent="0.15">
      <c r="A271" s="22">
        <f>IFERROR(テーブル_Swim015[[#This Row],[競技番号]],"")</f>
        <v>17</v>
      </c>
      <c r="B271" s="22">
        <f>IFERROR(テーブル_Swim015[[#This Row],[組]],"")</f>
        <v>6</v>
      </c>
      <c r="C271" s="22">
        <f>IFERROR(テーブル_Swim015[[#This Row],[水路]],"")</f>
        <v>4</v>
      </c>
      <c r="D271" s="22" t="str">
        <f t="shared" si="23"/>
        <v>1764</v>
      </c>
      <c r="E271" s="22">
        <f>IFERROR(テーブル_Swim015[[#This Row],[選手番号]],"")</f>
        <v>188</v>
      </c>
      <c r="F271" s="22" t="str">
        <f>IFERROR(VLOOKUP(E271,Sheet3!A:H,3,0),"")</f>
        <v xml:space="preserve">羽田野颯太                    </v>
      </c>
      <c r="G271" s="22" t="str">
        <f>IFERROR(VLOOKUP(E271,Sheet3!A:H,8,0),"")</f>
        <v xml:space="preserve">石原SC          </v>
      </c>
      <c r="H271" s="22" t="str">
        <f>IFERROR(VLOOKUP(E271,Sheet2!A:B,2,0),"")</f>
        <v/>
      </c>
      <c r="I271" s="22" t="str">
        <f t="shared" si="20"/>
        <v>18817</v>
      </c>
      <c r="J271" s="22">
        <f t="shared" si="21"/>
        <v>6</v>
      </c>
      <c r="K271" s="22">
        <f t="shared" si="22"/>
        <v>4</v>
      </c>
      <c r="M271" s="22" t="str">
        <f>IFERROR(VLOOKUP(A271,Sheet1!B:F,5,0),"")</f>
        <v xml:space="preserve">  50m</v>
      </c>
      <c r="N271" s="22" t="str">
        <f>IFERROR(VLOOKUP(A271,Sheet1!B:F,4,0),"")</f>
        <v>平泳ぎ</v>
      </c>
      <c r="O271" s="22" t="str">
        <f t="shared" si="24"/>
        <v xml:space="preserve">  50m 平泳ぎ</v>
      </c>
    </row>
    <row r="272" spans="1:15" s="22" customFormat="1" x14ac:dyDescent="0.15">
      <c r="A272" s="22">
        <f>IFERROR(テーブル_Swim015[[#This Row],[競技番号]],"")</f>
        <v>17</v>
      </c>
      <c r="B272" s="22">
        <f>IFERROR(テーブル_Swim015[[#This Row],[組]],"")</f>
        <v>6</v>
      </c>
      <c r="C272" s="22">
        <f>IFERROR(テーブル_Swim015[[#This Row],[水路]],"")</f>
        <v>5</v>
      </c>
      <c r="D272" s="22" t="str">
        <f t="shared" si="23"/>
        <v>1765</v>
      </c>
      <c r="E272" s="22">
        <f>IFERROR(テーブル_Swim015[[#This Row],[選手番号]],"")</f>
        <v>178</v>
      </c>
      <c r="F272" s="22" t="str">
        <f>IFERROR(VLOOKUP(E272,Sheet3!A:H,3,0),"")</f>
        <v xml:space="preserve">小原　崇聖                    </v>
      </c>
      <c r="G272" s="22" t="str">
        <f>IFERROR(VLOOKUP(E272,Sheet3!A:H,8,0),"")</f>
        <v xml:space="preserve">石原SC          </v>
      </c>
      <c r="H272" s="22" t="str">
        <f>IFERROR(VLOOKUP(E272,Sheet2!A:B,2,0),"")</f>
        <v/>
      </c>
      <c r="I272" s="22" t="str">
        <f t="shared" si="20"/>
        <v>17817</v>
      </c>
      <c r="J272" s="22">
        <f t="shared" si="21"/>
        <v>6</v>
      </c>
      <c r="K272" s="22">
        <f t="shared" si="22"/>
        <v>5</v>
      </c>
      <c r="M272" s="22" t="str">
        <f>IFERROR(VLOOKUP(A272,Sheet1!B:F,5,0),"")</f>
        <v xml:space="preserve">  50m</v>
      </c>
      <c r="N272" s="22" t="str">
        <f>IFERROR(VLOOKUP(A272,Sheet1!B:F,4,0),"")</f>
        <v>平泳ぎ</v>
      </c>
      <c r="O272" s="22" t="str">
        <f t="shared" si="24"/>
        <v xml:space="preserve">  50m 平泳ぎ</v>
      </c>
    </row>
    <row r="273" spans="1:15" s="22" customFormat="1" x14ac:dyDescent="0.15">
      <c r="A273" s="22">
        <f>IFERROR(テーブル_Swim015[[#This Row],[競技番号]],"")</f>
        <v>17</v>
      </c>
      <c r="B273" s="22">
        <f>IFERROR(テーブル_Swim015[[#This Row],[組]],"")</f>
        <v>6</v>
      </c>
      <c r="C273" s="22">
        <f>IFERROR(テーブル_Swim015[[#This Row],[水路]],"")</f>
        <v>6</v>
      </c>
      <c r="D273" s="22" t="str">
        <f t="shared" si="23"/>
        <v>1766</v>
      </c>
      <c r="E273" s="22">
        <f>IFERROR(テーブル_Swim015[[#This Row],[選手番号]],"")</f>
        <v>672</v>
      </c>
      <c r="F273" s="22" t="str">
        <f>IFERROR(VLOOKUP(E273,Sheet3!A:H,3,0),"")</f>
        <v xml:space="preserve">河藤　健心                    </v>
      </c>
      <c r="G273" s="22" t="str">
        <f>IFERROR(VLOOKUP(E273,Sheet3!A:H,8,0),"")</f>
        <v xml:space="preserve">ﾌｨｯﾀ重信        </v>
      </c>
      <c r="H273" s="22" t="str">
        <f>IFERROR(VLOOKUP(E273,Sheet2!A:B,2,0),"")</f>
        <v/>
      </c>
      <c r="I273" s="22" t="str">
        <f t="shared" si="20"/>
        <v>67217</v>
      </c>
      <c r="J273" s="22">
        <f t="shared" si="21"/>
        <v>6</v>
      </c>
      <c r="K273" s="22">
        <f t="shared" si="22"/>
        <v>6</v>
      </c>
      <c r="M273" s="22" t="str">
        <f>IFERROR(VLOOKUP(A273,Sheet1!B:F,5,0),"")</f>
        <v xml:space="preserve">  50m</v>
      </c>
      <c r="N273" s="22" t="str">
        <f>IFERROR(VLOOKUP(A273,Sheet1!B:F,4,0),"")</f>
        <v>平泳ぎ</v>
      </c>
      <c r="O273" s="22" t="str">
        <f t="shared" si="24"/>
        <v xml:space="preserve">  50m 平泳ぎ</v>
      </c>
    </row>
    <row r="274" spans="1:15" s="22" customFormat="1" x14ac:dyDescent="0.15">
      <c r="A274" s="22">
        <f>IFERROR(テーブル_Swim015[[#This Row],[競技番号]],"")</f>
        <v>17</v>
      </c>
      <c r="B274" s="22">
        <f>IFERROR(テーブル_Swim015[[#This Row],[組]],"")</f>
        <v>6</v>
      </c>
      <c r="C274" s="22">
        <f>IFERROR(テーブル_Swim015[[#This Row],[水路]],"")</f>
        <v>7</v>
      </c>
      <c r="D274" s="22" t="str">
        <f t="shared" si="23"/>
        <v>1767</v>
      </c>
      <c r="E274" s="22">
        <f>IFERROR(テーブル_Swim015[[#This Row],[選手番号]],"")</f>
        <v>668</v>
      </c>
      <c r="F274" s="22" t="str">
        <f>IFERROR(VLOOKUP(E274,Sheet3!A:H,3,0),"")</f>
        <v xml:space="preserve">黒野　裕馬                    </v>
      </c>
      <c r="G274" s="22" t="str">
        <f>IFERROR(VLOOKUP(E274,Sheet3!A:H,8,0),"")</f>
        <v xml:space="preserve">ﾌｨｯﾀ重信        </v>
      </c>
      <c r="H274" s="22" t="str">
        <f>IFERROR(VLOOKUP(E274,Sheet2!A:B,2,0),"")</f>
        <v/>
      </c>
      <c r="I274" s="22" t="str">
        <f t="shared" si="20"/>
        <v>66817</v>
      </c>
      <c r="J274" s="22">
        <f t="shared" si="21"/>
        <v>6</v>
      </c>
      <c r="K274" s="22">
        <f t="shared" si="22"/>
        <v>7</v>
      </c>
      <c r="M274" s="22" t="str">
        <f>IFERROR(VLOOKUP(A274,Sheet1!B:F,5,0),"")</f>
        <v xml:space="preserve">  50m</v>
      </c>
      <c r="N274" s="22" t="str">
        <f>IFERROR(VLOOKUP(A274,Sheet1!B:F,4,0),"")</f>
        <v>平泳ぎ</v>
      </c>
      <c r="O274" s="22" t="str">
        <f t="shared" si="24"/>
        <v xml:space="preserve">  50m 平泳ぎ</v>
      </c>
    </row>
    <row r="275" spans="1:15" s="22" customFormat="1" x14ac:dyDescent="0.15">
      <c r="A275" s="22">
        <f>IFERROR(テーブル_Swim015[[#This Row],[競技番号]],"")</f>
        <v>18</v>
      </c>
      <c r="B275" s="22">
        <f>IFERROR(テーブル_Swim015[[#This Row],[組]],"")</f>
        <v>1</v>
      </c>
      <c r="C275" s="22">
        <f>IFERROR(テーブル_Swim015[[#This Row],[水路]],"")</f>
        <v>1</v>
      </c>
      <c r="D275" s="22" t="str">
        <f t="shared" si="23"/>
        <v>1811</v>
      </c>
      <c r="E275" s="22">
        <f>IFERROR(テーブル_Swim015[[#This Row],[選手番号]],"")</f>
        <v>692</v>
      </c>
      <c r="F275" s="22" t="str">
        <f>IFERROR(VLOOKUP(E275,Sheet3!A:H,3,0),"")</f>
        <v xml:space="preserve">岡部　拓音                    </v>
      </c>
      <c r="G275" s="22" t="str">
        <f>IFERROR(VLOOKUP(E275,Sheet3!A:H,8,0),"")</f>
        <v xml:space="preserve">伊予ＳＣ        </v>
      </c>
      <c r="H275" s="22" t="str">
        <f>IFERROR(VLOOKUP(E275,Sheet2!A:B,2,0),"")</f>
        <v/>
      </c>
      <c r="I275" s="22" t="str">
        <f t="shared" ref="I275:I338" si="25">CONCATENATE(E275,A275)</f>
        <v>69218</v>
      </c>
      <c r="J275" s="22">
        <f t="shared" ref="J275:J338" si="26">B275</f>
        <v>1</v>
      </c>
      <c r="K275" s="22">
        <f t="shared" ref="K275:K338" si="27">C275</f>
        <v>1</v>
      </c>
      <c r="M275" s="22" t="str">
        <f>IFERROR(VLOOKUP(A275,Sheet1!B:F,5,0),"")</f>
        <v xml:space="preserve"> 200m</v>
      </c>
      <c r="N275" s="22" t="str">
        <f>IFERROR(VLOOKUP(A275,Sheet1!B:F,4,0),"")</f>
        <v>平泳ぎ</v>
      </c>
      <c r="O275" s="22" t="str">
        <f t="shared" si="24"/>
        <v xml:space="preserve"> 200m 平泳ぎ</v>
      </c>
    </row>
    <row r="276" spans="1:15" s="22" customFormat="1" x14ac:dyDescent="0.15">
      <c r="A276" s="22">
        <f>IFERROR(テーブル_Swim015[[#This Row],[競技番号]],"")</f>
        <v>18</v>
      </c>
      <c r="B276" s="22">
        <f>IFERROR(テーブル_Swim015[[#This Row],[組]],"")</f>
        <v>1</v>
      </c>
      <c r="C276" s="22">
        <f>IFERROR(テーブル_Swim015[[#This Row],[水路]],"")</f>
        <v>2</v>
      </c>
      <c r="D276" s="22" t="str">
        <f t="shared" si="23"/>
        <v>1812</v>
      </c>
      <c r="E276" s="22">
        <f>IFERROR(テーブル_Swim015[[#This Row],[選手番号]],"")</f>
        <v>712</v>
      </c>
      <c r="F276" s="22" t="str">
        <f>IFERROR(VLOOKUP(E276,Sheet3!A:H,3,0),"")</f>
        <v xml:space="preserve">大石　陵雅                    </v>
      </c>
      <c r="G276" s="22" t="str">
        <f>IFERROR(VLOOKUP(E276,Sheet3!A:H,8,0),"")</f>
        <v xml:space="preserve">フィッタ松前    </v>
      </c>
      <c r="H276" s="22" t="str">
        <f>IFERROR(VLOOKUP(E276,Sheet2!A:B,2,0),"")</f>
        <v/>
      </c>
      <c r="I276" s="22" t="str">
        <f t="shared" si="25"/>
        <v>71218</v>
      </c>
      <c r="J276" s="22">
        <f t="shared" si="26"/>
        <v>1</v>
      </c>
      <c r="K276" s="22">
        <f t="shared" si="27"/>
        <v>2</v>
      </c>
      <c r="M276" s="22" t="str">
        <f>IFERROR(VLOOKUP(A276,Sheet1!B:F,5,0),"")</f>
        <v xml:space="preserve"> 200m</v>
      </c>
      <c r="N276" s="22" t="str">
        <f>IFERROR(VLOOKUP(A276,Sheet1!B:F,4,0),"")</f>
        <v>平泳ぎ</v>
      </c>
      <c r="O276" s="22" t="str">
        <f t="shared" si="24"/>
        <v xml:space="preserve"> 200m 平泳ぎ</v>
      </c>
    </row>
    <row r="277" spans="1:15" s="22" customFormat="1" x14ac:dyDescent="0.15">
      <c r="A277" s="22">
        <f>IFERROR(テーブル_Swim015[[#This Row],[競技番号]],"")</f>
        <v>18</v>
      </c>
      <c r="B277" s="22">
        <f>IFERROR(テーブル_Swim015[[#This Row],[組]],"")</f>
        <v>1</v>
      </c>
      <c r="C277" s="22">
        <f>IFERROR(テーブル_Swim015[[#This Row],[水路]],"")</f>
        <v>3</v>
      </c>
      <c r="D277" s="22" t="str">
        <f t="shared" si="23"/>
        <v>1813</v>
      </c>
      <c r="E277" s="22">
        <f>IFERROR(テーブル_Swim015[[#This Row],[選手番号]],"")</f>
        <v>1435</v>
      </c>
      <c r="F277" s="22" t="str">
        <f>IFERROR(VLOOKUP(E277,Sheet3!A:H,3,0),"")</f>
        <v xml:space="preserve">伊須　新太                    </v>
      </c>
      <c r="G277" s="22" t="str">
        <f>IFERROR(VLOOKUP(E277,Sheet3!A:H,8,0),"")</f>
        <v xml:space="preserve">南海DC          </v>
      </c>
      <c r="H277" s="22" t="str">
        <f>IFERROR(VLOOKUP(E277,Sheet2!A:B,2,0),"")</f>
        <v/>
      </c>
      <c r="I277" s="22" t="str">
        <f t="shared" si="25"/>
        <v>143518</v>
      </c>
      <c r="J277" s="22">
        <f t="shared" si="26"/>
        <v>1</v>
      </c>
      <c r="K277" s="22">
        <f t="shared" si="27"/>
        <v>3</v>
      </c>
      <c r="M277" s="22" t="str">
        <f>IFERROR(VLOOKUP(A277,Sheet1!B:F,5,0),"")</f>
        <v xml:space="preserve"> 200m</v>
      </c>
      <c r="N277" s="22" t="str">
        <f>IFERROR(VLOOKUP(A277,Sheet1!B:F,4,0),"")</f>
        <v>平泳ぎ</v>
      </c>
      <c r="O277" s="22" t="str">
        <f t="shared" si="24"/>
        <v xml:space="preserve"> 200m 平泳ぎ</v>
      </c>
    </row>
    <row r="278" spans="1:15" s="22" customFormat="1" x14ac:dyDescent="0.15">
      <c r="A278" s="22">
        <f>IFERROR(テーブル_Swim015[[#This Row],[競技番号]],"")</f>
        <v>18</v>
      </c>
      <c r="B278" s="22">
        <f>IFERROR(テーブル_Swim015[[#This Row],[組]],"")</f>
        <v>1</v>
      </c>
      <c r="C278" s="22">
        <f>IFERROR(テーブル_Swim015[[#This Row],[水路]],"")</f>
        <v>4</v>
      </c>
      <c r="D278" s="22" t="str">
        <f t="shared" si="23"/>
        <v>1814</v>
      </c>
      <c r="E278" s="22">
        <f>IFERROR(テーブル_Swim015[[#This Row],[選手番号]],"")</f>
        <v>619</v>
      </c>
      <c r="F278" s="22" t="str">
        <f>IFERROR(VLOOKUP(E278,Sheet3!A:H,3,0),"")</f>
        <v xml:space="preserve">髙橋　昂大                    </v>
      </c>
      <c r="G278" s="22" t="str">
        <f>IFERROR(VLOOKUP(E278,Sheet3!A:H,8,0),"")</f>
        <v xml:space="preserve">ﾌｨｯﾀ重信        </v>
      </c>
      <c r="H278" s="22" t="str">
        <f>IFERROR(VLOOKUP(E278,Sheet2!A:B,2,0),"")</f>
        <v/>
      </c>
      <c r="I278" s="22" t="str">
        <f t="shared" si="25"/>
        <v>61918</v>
      </c>
      <c r="J278" s="22">
        <f t="shared" si="26"/>
        <v>1</v>
      </c>
      <c r="K278" s="22">
        <f t="shared" si="27"/>
        <v>4</v>
      </c>
      <c r="M278" s="22" t="str">
        <f>IFERROR(VLOOKUP(A278,Sheet1!B:F,5,0),"")</f>
        <v xml:space="preserve"> 200m</v>
      </c>
      <c r="N278" s="22" t="str">
        <f>IFERROR(VLOOKUP(A278,Sheet1!B:F,4,0),"")</f>
        <v>平泳ぎ</v>
      </c>
      <c r="O278" s="22" t="str">
        <f t="shared" si="24"/>
        <v xml:space="preserve"> 200m 平泳ぎ</v>
      </c>
    </row>
    <row r="279" spans="1:15" s="22" customFormat="1" x14ac:dyDescent="0.15">
      <c r="A279" s="22">
        <f>IFERROR(テーブル_Swim015[[#This Row],[競技番号]],"")</f>
        <v>18</v>
      </c>
      <c r="B279" s="22">
        <f>IFERROR(テーブル_Swim015[[#This Row],[組]],"")</f>
        <v>1</v>
      </c>
      <c r="C279" s="22">
        <f>IFERROR(テーブル_Swim015[[#This Row],[水路]],"")</f>
        <v>5</v>
      </c>
      <c r="D279" s="22" t="str">
        <f t="shared" si="23"/>
        <v>1815</v>
      </c>
      <c r="E279" s="22">
        <f>IFERROR(テーブル_Swim015[[#This Row],[選手番号]],"")</f>
        <v>1389</v>
      </c>
      <c r="F279" s="22" t="str">
        <f>IFERROR(VLOOKUP(E279,Sheet3!A:H,3,0),"")</f>
        <v xml:space="preserve">宮内啓士郎                    </v>
      </c>
      <c r="G279" s="22" t="str">
        <f>IFERROR(VLOOKUP(E279,Sheet3!A:H,8,0),"")</f>
        <v xml:space="preserve">南海DC          </v>
      </c>
      <c r="H279" s="22" t="str">
        <f>IFERROR(VLOOKUP(E279,Sheet2!A:B,2,0),"")</f>
        <v/>
      </c>
      <c r="I279" s="22" t="str">
        <f t="shared" si="25"/>
        <v>138918</v>
      </c>
      <c r="J279" s="22">
        <f t="shared" si="26"/>
        <v>1</v>
      </c>
      <c r="K279" s="22">
        <f t="shared" si="27"/>
        <v>5</v>
      </c>
      <c r="M279" s="22" t="str">
        <f>IFERROR(VLOOKUP(A279,Sheet1!B:F,5,0),"")</f>
        <v xml:space="preserve"> 200m</v>
      </c>
      <c r="N279" s="22" t="str">
        <f>IFERROR(VLOOKUP(A279,Sheet1!B:F,4,0),"")</f>
        <v>平泳ぎ</v>
      </c>
      <c r="O279" s="22" t="str">
        <f t="shared" si="24"/>
        <v xml:space="preserve"> 200m 平泳ぎ</v>
      </c>
    </row>
    <row r="280" spans="1:15" s="22" customFormat="1" x14ac:dyDescent="0.15">
      <c r="A280" s="22">
        <f>IFERROR(テーブル_Swim015[[#This Row],[競技番号]],"")</f>
        <v>18</v>
      </c>
      <c r="B280" s="22">
        <f>IFERROR(テーブル_Swim015[[#This Row],[組]],"")</f>
        <v>1</v>
      </c>
      <c r="C280" s="22">
        <f>IFERROR(テーブル_Swim015[[#This Row],[水路]],"")</f>
        <v>6</v>
      </c>
      <c r="D280" s="22" t="str">
        <f t="shared" si="23"/>
        <v>1816</v>
      </c>
      <c r="E280" s="22">
        <f>IFERROR(テーブル_Swim015[[#This Row],[選手番号]],"")</f>
        <v>709</v>
      </c>
      <c r="F280" s="22" t="str">
        <f>IFERROR(VLOOKUP(E280,Sheet3!A:H,3,0),"")</f>
        <v xml:space="preserve">忽那　海音                    </v>
      </c>
      <c r="G280" s="22" t="str">
        <f>IFERROR(VLOOKUP(E280,Sheet3!A:H,8,0),"")</f>
        <v xml:space="preserve">フィッタ松前    </v>
      </c>
      <c r="H280" s="22" t="str">
        <f>IFERROR(VLOOKUP(E280,Sheet2!A:B,2,0),"")</f>
        <v/>
      </c>
      <c r="I280" s="22" t="str">
        <f t="shared" si="25"/>
        <v>70918</v>
      </c>
      <c r="J280" s="22">
        <f t="shared" si="26"/>
        <v>1</v>
      </c>
      <c r="K280" s="22">
        <f t="shared" si="27"/>
        <v>6</v>
      </c>
      <c r="M280" s="22" t="str">
        <f>IFERROR(VLOOKUP(A280,Sheet1!B:F,5,0),"")</f>
        <v xml:space="preserve"> 200m</v>
      </c>
      <c r="N280" s="22" t="str">
        <f>IFERROR(VLOOKUP(A280,Sheet1!B:F,4,0),"")</f>
        <v>平泳ぎ</v>
      </c>
      <c r="O280" s="22" t="str">
        <f t="shared" si="24"/>
        <v xml:space="preserve"> 200m 平泳ぎ</v>
      </c>
    </row>
    <row r="281" spans="1:15" s="22" customFormat="1" x14ac:dyDescent="0.15">
      <c r="A281" s="22">
        <f>IFERROR(テーブル_Swim015[[#This Row],[競技番号]],"")</f>
        <v>18</v>
      </c>
      <c r="B281" s="22">
        <f>IFERROR(テーブル_Swim015[[#This Row],[組]],"")</f>
        <v>1</v>
      </c>
      <c r="C281" s="22">
        <f>IFERROR(テーブル_Swim015[[#This Row],[水路]],"")</f>
        <v>7</v>
      </c>
      <c r="D281" s="22" t="str">
        <f t="shared" si="23"/>
        <v>1817</v>
      </c>
      <c r="E281" s="22">
        <f>IFERROR(テーブル_Swim015[[#This Row],[選手番号]],"")</f>
        <v>1434</v>
      </c>
      <c r="F281" s="22" t="str">
        <f>IFERROR(VLOOKUP(E281,Sheet3!A:H,3,0),"")</f>
        <v xml:space="preserve">石﨑祐之進                    </v>
      </c>
      <c r="G281" s="22" t="str">
        <f>IFERROR(VLOOKUP(E281,Sheet3!A:H,8,0),"")</f>
        <v xml:space="preserve">南海DC          </v>
      </c>
      <c r="H281" s="22" t="str">
        <f>IFERROR(VLOOKUP(E281,Sheet2!A:B,2,0),"")</f>
        <v/>
      </c>
      <c r="I281" s="22" t="str">
        <f t="shared" si="25"/>
        <v>143418</v>
      </c>
      <c r="J281" s="22">
        <f t="shared" si="26"/>
        <v>1</v>
      </c>
      <c r="K281" s="22">
        <f t="shared" si="27"/>
        <v>7</v>
      </c>
      <c r="M281" s="22" t="str">
        <f>IFERROR(VLOOKUP(A281,Sheet1!B:F,5,0),"")</f>
        <v xml:space="preserve"> 200m</v>
      </c>
      <c r="N281" s="22" t="str">
        <f>IFERROR(VLOOKUP(A281,Sheet1!B:F,4,0),"")</f>
        <v>平泳ぎ</v>
      </c>
      <c r="O281" s="22" t="str">
        <f t="shared" si="24"/>
        <v xml:space="preserve"> 200m 平泳ぎ</v>
      </c>
    </row>
    <row r="282" spans="1:15" s="22" customFormat="1" x14ac:dyDescent="0.15">
      <c r="A282" s="22">
        <f>IFERROR(テーブル_Swim015[[#This Row],[競技番号]],"")</f>
        <v>19</v>
      </c>
      <c r="B282" s="22">
        <f>IFERROR(テーブル_Swim015[[#This Row],[組]],"")</f>
        <v>1</v>
      </c>
      <c r="C282" s="22">
        <f>IFERROR(テーブル_Swim015[[#This Row],[水路]],"")</f>
        <v>1</v>
      </c>
      <c r="D282" s="22" t="str">
        <f t="shared" si="23"/>
        <v>1911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5"/>
        <v>019</v>
      </c>
      <c r="J282" s="22">
        <f t="shared" si="26"/>
        <v>1</v>
      </c>
      <c r="K282" s="22">
        <f t="shared" si="27"/>
        <v>1</v>
      </c>
      <c r="M282" s="22" t="str">
        <f>IFERROR(VLOOKUP(A282,Sheet1!B:F,5,0),"")</f>
        <v xml:space="preserve">  50m</v>
      </c>
      <c r="N282" s="22" t="str">
        <f>IFERROR(VLOOKUP(A282,Sheet1!B:F,4,0),"")</f>
        <v>バタフライ</v>
      </c>
      <c r="O282" s="22" t="str">
        <f t="shared" si="24"/>
        <v xml:space="preserve">  50m バタフライ</v>
      </c>
    </row>
    <row r="283" spans="1:15" s="22" customFormat="1" x14ac:dyDescent="0.15">
      <c r="A283" s="22">
        <f>IFERROR(テーブル_Swim015[[#This Row],[競技番号]],"")</f>
        <v>19</v>
      </c>
      <c r="B283" s="22">
        <f>IFERROR(テーブル_Swim015[[#This Row],[組]],"")</f>
        <v>1</v>
      </c>
      <c r="C283" s="22">
        <f>IFERROR(テーブル_Swim015[[#This Row],[水路]],"")</f>
        <v>2</v>
      </c>
      <c r="D283" s="22" t="str">
        <f t="shared" si="23"/>
        <v>1912</v>
      </c>
      <c r="E283" s="22">
        <f>IFERROR(テーブル_Swim015[[#This Row],[選手番号]],"")</f>
        <v>810</v>
      </c>
      <c r="F283" s="22" t="str">
        <f>IFERROR(VLOOKUP(E283,Sheet3!A:H,3,0),"")</f>
        <v xml:space="preserve">松浦　有里                    </v>
      </c>
      <c r="G283" s="22" t="str">
        <f>IFERROR(VLOOKUP(E283,Sheet3!A:H,8,0),"")</f>
        <v xml:space="preserve">フィッタ松前    </v>
      </c>
      <c r="H283" s="22" t="str">
        <f>IFERROR(VLOOKUP(E283,Sheet2!A:B,2,0),"")</f>
        <v/>
      </c>
      <c r="I283" s="22" t="str">
        <f t="shared" si="25"/>
        <v>81019</v>
      </c>
      <c r="J283" s="22">
        <f t="shared" si="26"/>
        <v>1</v>
      </c>
      <c r="K283" s="22">
        <f t="shared" si="27"/>
        <v>2</v>
      </c>
      <c r="M283" s="22" t="str">
        <f>IFERROR(VLOOKUP(A283,Sheet1!B:F,5,0),"")</f>
        <v xml:space="preserve">  50m</v>
      </c>
      <c r="N283" s="22" t="str">
        <f>IFERROR(VLOOKUP(A283,Sheet1!B:F,4,0),"")</f>
        <v>バタフライ</v>
      </c>
      <c r="O283" s="22" t="str">
        <f t="shared" si="24"/>
        <v xml:space="preserve">  50m バタフライ</v>
      </c>
    </row>
    <row r="284" spans="1:15" s="22" customFormat="1" x14ac:dyDescent="0.15">
      <c r="A284" s="22">
        <f>IFERROR(テーブル_Swim015[[#This Row],[競技番号]],"")</f>
        <v>19</v>
      </c>
      <c r="B284" s="22">
        <f>IFERROR(テーブル_Swim015[[#This Row],[組]],"")</f>
        <v>1</v>
      </c>
      <c r="C284" s="22">
        <f>IFERROR(テーブル_Swim015[[#This Row],[水路]],"")</f>
        <v>3</v>
      </c>
      <c r="D284" s="22" t="str">
        <f t="shared" si="23"/>
        <v>1913</v>
      </c>
      <c r="E284" s="22">
        <f>IFERROR(テーブル_Swim015[[#This Row],[選手番号]],"")</f>
        <v>586</v>
      </c>
      <c r="F284" s="22" t="str">
        <f>IFERROR(VLOOKUP(E284,Sheet3!A:H,3,0),"")</f>
        <v xml:space="preserve">上杉　菜桜                    </v>
      </c>
      <c r="G284" s="22" t="str">
        <f>IFERROR(VLOOKUP(E284,Sheet3!A:H,8,0),"")</f>
        <v xml:space="preserve">ﾌｨｯﾀ重信        </v>
      </c>
      <c r="H284" s="22" t="str">
        <f>IFERROR(VLOOKUP(E284,Sheet2!A:B,2,0),"")</f>
        <v/>
      </c>
      <c r="I284" s="22" t="str">
        <f t="shared" si="25"/>
        <v>58619</v>
      </c>
      <c r="J284" s="22">
        <f t="shared" si="26"/>
        <v>1</v>
      </c>
      <c r="K284" s="22">
        <f t="shared" si="27"/>
        <v>3</v>
      </c>
      <c r="M284" s="22" t="str">
        <f>IFERROR(VLOOKUP(A284,Sheet1!B:F,5,0),"")</f>
        <v xml:space="preserve">  50m</v>
      </c>
      <c r="N284" s="22" t="str">
        <f>IFERROR(VLOOKUP(A284,Sheet1!B:F,4,0),"")</f>
        <v>バタフライ</v>
      </c>
      <c r="O284" s="22" t="str">
        <f t="shared" si="24"/>
        <v xml:space="preserve">  50m バタフライ</v>
      </c>
    </row>
    <row r="285" spans="1:15" s="22" customFormat="1" x14ac:dyDescent="0.15">
      <c r="A285" s="22">
        <f>IFERROR(テーブル_Swim015[[#This Row],[競技番号]],"")</f>
        <v>19</v>
      </c>
      <c r="B285" s="22">
        <f>IFERROR(テーブル_Swim015[[#This Row],[組]],"")</f>
        <v>1</v>
      </c>
      <c r="C285" s="22">
        <f>IFERROR(テーブル_Swim015[[#This Row],[水路]],"")</f>
        <v>4</v>
      </c>
      <c r="D285" s="22" t="str">
        <f t="shared" si="23"/>
        <v>1914</v>
      </c>
      <c r="E285" s="22">
        <f>IFERROR(テーブル_Swim015[[#This Row],[選手番号]],"")</f>
        <v>813</v>
      </c>
      <c r="F285" s="22" t="str">
        <f>IFERROR(VLOOKUP(E285,Sheet3!A:H,3,0),"")</f>
        <v xml:space="preserve">古川　夏妃                    </v>
      </c>
      <c r="G285" s="22" t="str">
        <f>IFERROR(VLOOKUP(E285,Sheet3!A:H,8,0),"")</f>
        <v xml:space="preserve">フィッタ松前    </v>
      </c>
      <c r="H285" s="22" t="str">
        <f>IFERROR(VLOOKUP(E285,Sheet2!A:B,2,0),"")</f>
        <v/>
      </c>
      <c r="I285" s="22" t="str">
        <f t="shared" si="25"/>
        <v>81319</v>
      </c>
      <c r="J285" s="22">
        <f t="shared" si="26"/>
        <v>1</v>
      </c>
      <c r="K285" s="22">
        <f t="shared" si="27"/>
        <v>4</v>
      </c>
      <c r="M285" s="22" t="str">
        <f>IFERROR(VLOOKUP(A285,Sheet1!B:F,5,0),"")</f>
        <v xml:space="preserve">  50m</v>
      </c>
      <c r="N285" s="22" t="str">
        <f>IFERROR(VLOOKUP(A285,Sheet1!B:F,4,0),"")</f>
        <v>バタフライ</v>
      </c>
      <c r="O285" s="22" t="str">
        <f t="shared" si="24"/>
        <v xml:space="preserve">  50m バタフライ</v>
      </c>
    </row>
    <row r="286" spans="1:15" s="22" customFormat="1" x14ac:dyDescent="0.15">
      <c r="A286" s="22">
        <f>IFERROR(テーブル_Swim015[[#This Row],[競技番号]],"")</f>
        <v>19</v>
      </c>
      <c r="B286" s="22">
        <f>IFERROR(テーブル_Swim015[[#This Row],[組]],"")</f>
        <v>1</v>
      </c>
      <c r="C286" s="22">
        <f>IFERROR(テーブル_Swim015[[#This Row],[水路]],"")</f>
        <v>5</v>
      </c>
      <c r="D286" s="22" t="str">
        <f t="shared" si="23"/>
        <v>1915</v>
      </c>
      <c r="E286" s="22">
        <f>IFERROR(テーブル_Swim015[[#This Row],[選手番号]],"")</f>
        <v>823</v>
      </c>
      <c r="F286" s="22" t="str">
        <f>IFERROR(VLOOKUP(E286,Sheet3!A:H,3,0),"")</f>
        <v xml:space="preserve">牧野　史季                    </v>
      </c>
      <c r="G286" s="22" t="str">
        <f>IFERROR(VLOOKUP(E286,Sheet3!A:H,8,0),"")</f>
        <v xml:space="preserve">フィッタ松前    </v>
      </c>
      <c r="H286" s="22" t="str">
        <f>IFERROR(VLOOKUP(E286,Sheet2!A:B,2,0),"")</f>
        <v/>
      </c>
      <c r="I286" s="22" t="str">
        <f t="shared" si="25"/>
        <v>82319</v>
      </c>
      <c r="J286" s="22">
        <f t="shared" si="26"/>
        <v>1</v>
      </c>
      <c r="K286" s="22">
        <f t="shared" si="27"/>
        <v>5</v>
      </c>
      <c r="M286" s="22" t="str">
        <f>IFERROR(VLOOKUP(A286,Sheet1!B:F,5,0),"")</f>
        <v xml:space="preserve">  50m</v>
      </c>
      <c r="N286" s="22" t="str">
        <f>IFERROR(VLOOKUP(A286,Sheet1!B:F,4,0),"")</f>
        <v>バタフライ</v>
      </c>
      <c r="O286" s="22" t="str">
        <f t="shared" si="24"/>
        <v xml:space="preserve">  50m バタフライ</v>
      </c>
    </row>
    <row r="287" spans="1:15" s="22" customFormat="1" x14ac:dyDescent="0.15">
      <c r="A287" s="22">
        <f>IFERROR(テーブル_Swim015[[#This Row],[競技番号]],"")</f>
        <v>19</v>
      </c>
      <c r="B287" s="22">
        <f>IFERROR(テーブル_Swim015[[#This Row],[組]],"")</f>
        <v>1</v>
      </c>
      <c r="C287" s="22">
        <f>IFERROR(テーブル_Swim015[[#This Row],[水路]],"")</f>
        <v>6</v>
      </c>
      <c r="D287" s="22" t="str">
        <f t="shared" si="23"/>
        <v>1916</v>
      </c>
      <c r="E287" s="22">
        <f>IFERROR(テーブル_Swim015[[#This Row],[選手番号]],"")</f>
        <v>817</v>
      </c>
      <c r="F287" s="22" t="str">
        <f>IFERROR(VLOOKUP(E287,Sheet3!A:H,3,0),"")</f>
        <v xml:space="preserve">谷本　梨紗                    </v>
      </c>
      <c r="G287" s="22" t="str">
        <f>IFERROR(VLOOKUP(E287,Sheet3!A:H,8,0),"")</f>
        <v xml:space="preserve">フィッタ松前    </v>
      </c>
      <c r="H287" s="22" t="str">
        <f>IFERROR(VLOOKUP(E287,Sheet2!A:B,2,0),"")</f>
        <v/>
      </c>
      <c r="I287" s="22" t="str">
        <f t="shared" si="25"/>
        <v>81719</v>
      </c>
      <c r="J287" s="22">
        <f t="shared" si="26"/>
        <v>1</v>
      </c>
      <c r="K287" s="22">
        <f t="shared" si="27"/>
        <v>6</v>
      </c>
      <c r="M287" s="22" t="str">
        <f>IFERROR(VLOOKUP(A287,Sheet1!B:F,5,0),"")</f>
        <v xml:space="preserve">  50m</v>
      </c>
      <c r="N287" s="22" t="str">
        <f>IFERROR(VLOOKUP(A287,Sheet1!B:F,4,0),"")</f>
        <v>バタフライ</v>
      </c>
      <c r="O287" s="22" t="str">
        <f t="shared" si="24"/>
        <v xml:space="preserve">  50m バタフライ</v>
      </c>
    </row>
    <row r="288" spans="1:15" s="22" customFormat="1" x14ac:dyDescent="0.15">
      <c r="A288" s="22">
        <f>IFERROR(テーブル_Swim015[[#This Row],[競技番号]],"")</f>
        <v>19</v>
      </c>
      <c r="B288" s="22">
        <f>IFERROR(テーブル_Swim015[[#This Row],[組]],"")</f>
        <v>1</v>
      </c>
      <c r="C288" s="22">
        <f>IFERROR(テーブル_Swim015[[#This Row],[水路]],"")</f>
        <v>7</v>
      </c>
      <c r="D288" s="22" t="str">
        <f t="shared" si="23"/>
        <v>1917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5"/>
        <v>019</v>
      </c>
      <c r="J288" s="22">
        <f t="shared" si="26"/>
        <v>1</v>
      </c>
      <c r="K288" s="22">
        <f t="shared" si="27"/>
        <v>7</v>
      </c>
      <c r="M288" s="22" t="str">
        <f>IFERROR(VLOOKUP(A288,Sheet1!B:F,5,0),"")</f>
        <v xml:space="preserve">  50m</v>
      </c>
      <c r="N288" s="22" t="str">
        <f>IFERROR(VLOOKUP(A288,Sheet1!B:F,4,0),"")</f>
        <v>バタフライ</v>
      </c>
      <c r="O288" s="22" t="str">
        <f t="shared" si="24"/>
        <v xml:space="preserve">  50m バタフライ</v>
      </c>
    </row>
    <row r="289" spans="1:15" s="22" customFormat="1" x14ac:dyDescent="0.15">
      <c r="A289" s="22">
        <f>IFERROR(テーブル_Swim015[[#This Row],[競技番号]],"")</f>
        <v>19</v>
      </c>
      <c r="B289" s="22">
        <f>IFERROR(テーブル_Swim015[[#This Row],[組]],"")</f>
        <v>2</v>
      </c>
      <c r="C289" s="22">
        <f>IFERROR(テーブル_Swim015[[#This Row],[水路]],"")</f>
        <v>1</v>
      </c>
      <c r="D289" s="22" t="str">
        <f t="shared" si="23"/>
        <v>1921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5"/>
        <v>019</v>
      </c>
      <c r="J289" s="22">
        <f t="shared" si="26"/>
        <v>2</v>
      </c>
      <c r="K289" s="22">
        <f t="shared" si="27"/>
        <v>1</v>
      </c>
      <c r="M289" s="22" t="str">
        <f>IFERROR(VLOOKUP(A289,Sheet1!B:F,5,0),"")</f>
        <v xml:space="preserve">  50m</v>
      </c>
      <c r="N289" s="22" t="str">
        <f>IFERROR(VLOOKUP(A289,Sheet1!B:F,4,0),"")</f>
        <v>バタフライ</v>
      </c>
      <c r="O289" s="22" t="str">
        <f t="shared" si="24"/>
        <v xml:space="preserve">  50m バタフライ</v>
      </c>
    </row>
    <row r="290" spans="1:15" s="22" customFormat="1" x14ac:dyDescent="0.15">
      <c r="A290" s="22">
        <f>IFERROR(テーブル_Swim015[[#This Row],[競技番号]],"")</f>
        <v>19</v>
      </c>
      <c r="B290" s="22">
        <f>IFERROR(テーブル_Swim015[[#This Row],[組]],"")</f>
        <v>2</v>
      </c>
      <c r="C290" s="22">
        <f>IFERROR(テーブル_Swim015[[#This Row],[水路]],"")</f>
        <v>2</v>
      </c>
      <c r="D290" s="22" t="str">
        <f t="shared" si="23"/>
        <v>1922</v>
      </c>
      <c r="E290" s="22">
        <f>IFERROR(テーブル_Swim015[[#This Row],[選手番号]],"")</f>
        <v>807</v>
      </c>
      <c r="F290" s="22" t="str">
        <f>IFERROR(VLOOKUP(E290,Sheet3!A:H,3,0),"")</f>
        <v xml:space="preserve">武智　咲來                    </v>
      </c>
      <c r="G290" s="22" t="str">
        <f>IFERROR(VLOOKUP(E290,Sheet3!A:H,8,0),"")</f>
        <v xml:space="preserve">フィッタ松前    </v>
      </c>
      <c r="H290" s="22" t="str">
        <f>IFERROR(VLOOKUP(E290,Sheet2!A:B,2,0),"")</f>
        <v/>
      </c>
      <c r="I290" s="22" t="str">
        <f t="shared" si="25"/>
        <v>80719</v>
      </c>
      <c r="J290" s="22">
        <f t="shared" si="26"/>
        <v>2</v>
      </c>
      <c r="K290" s="22">
        <f t="shared" si="27"/>
        <v>2</v>
      </c>
      <c r="M290" s="22" t="str">
        <f>IFERROR(VLOOKUP(A290,Sheet1!B:F,5,0),"")</f>
        <v xml:space="preserve">  50m</v>
      </c>
      <c r="N290" s="22" t="str">
        <f>IFERROR(VLOOKUP(A290,Sheet1!B:F,4,0),"")</f>
        <v>バタフライ</v>
      </c>
      <c r="O290" s="22" t="str">
        <f t="shared" si="24"/>
        <v xml:space="preserve">  50m バタフライ</v>
      </c>
    </row>
    <row r="291" spans="1:15" s="22" customFormat="1" x14ac:dyDescent="0.15">
      <c r="A291" s="22">
        <f>IFERROR(テーブル_Swim015[[#This Row],[競技番号]],"")</f>
        <v>19</v>
      </c>
      <c r="B291" s="22">
        <f>IFERROR(テーブル_Swim015[[#This Row],[組]],"")</f>
        <v>2</v>
      </c>
      <c r="C291" s="22">
        <f>IFERROR(テーブル_Swim015[[#This Row],[水路]],"")</f>
        <v>3</v>
      </c>
      <c r="D291" s="22" t="str">
        <f t="shared" si="23"/>
        <v>1923</v>
      </c>
      <c r="E291" s="22">
        <f>IFERROR(テーブル_Swim015[[#This Row],[選手番号]],"")</f>
        <v>593</v>
      </c>
      <c r="F291" s="22" t="str">
        <f>IFERROR(VLOOKUP(E291,Sheet3!A:H,3,0),"")</f>
        <v xml:space="preserve">田中　莉菜                    </v>
      </c>
      <c r="G291" s="22" t="str">
        <f>IFERROR(VLOOKUP(E291,Sheet3!A:H,8,0),"")</f>
        <v xml:space="preserve">ﾌｨｯﾀ重信        </v>
      </c>
      <c r="H291" s="22" t="str">
        <f>IFERROR(VLOOKUP(E291,Sheet2!A:B,2,0),"")</f>
        <v/>
      </c>
      <c r="I291" s="22" t="str">
        <f t="shared" si="25"/>
        <v>59319</v>
      </c>
      <c r="J291" s="22">
        <f t="shared" si="26"/>
        <v>2</v>
      </c>
      <c r="K291" s="22">
        <f t="shared" si="27"/>
        <v>3</v>
      </c>
      <c r="M291" s="22" t="str">
        <f>IFERROR(VLOOKUP(A291,Sheet1!B:F,5,0),"")</f>
        <v xml:space="preserve">  50m</v>
      </c>
      <c r="N291" s="22" t="str">
        <f>IFERROR(VLOOKUP(A291,Sheet1!B:F,4,0),"")</f>
        <v>バタフライ</v>
      </c>
      <c r="O291" s="22" t="str">
        <f t="shared" si="24"/>
        <v xml:space="preserve">  50m バタフライ</v>
      </c>
    </row>
    <row r="292" spans="1:15" s="22" customFormat="1" x14ac:dyDescent="0.15">
      <c r="A292" s="22">
        <f>IFERROR(テーブル_Swim015[[#This Row],[競技番号]],"")</f>
        <v>19</v>
      </c>
      <c r="B292" s="22">
        <f>IFERROR(テーブル_Swim015[[#This Row],[組]],"")</f>
        <v>2</v>
      </c>
      <c r="C292" s="22">
        <f>IFERROR(テーブル_Swim015[[#This Row],[水路]],"")</f>
        <v>4</v>
      </c>
      <c r="D292" s="22" t="str">
        <f t="shared" si="23"/>
        <v>1924</v>
      </c>
      <c r="E292" s="22">
        <f>IFERROR(テーブル_Swim015[[#This Row],[選手番号]],"")</f>
        <v>1333</v>
      </c>
      <c r="F292" s="22" t="str">
        <f>IFERROR(VLOOKUP(E292,Sheet3!A:H,3,0),"")</f>
        <v xml:space="preserve">藤本　彩里                    </v>
      </c>
      <c r="G292" s="22" t="str">
        <f>IFERROR(VLOOKUP(E292,Sheet3!A:H,8,0),"")</f>
        <v xml:space="preserve">南海DC          </v>
      </c>
      <c r="H292" s="22" t="str">
        <f>IFERROR(VLOOKUP(E292,Sheet2!A:B,2,0),"")</f>
        <v/>
      </c>
      <c r="I292" s="22" t="str">
        <f t="shared" si="25"/>
        <v>133319</v>
      </c>
      <c r="J292" s="22">
        <f t="shared" si="26"/>
        <v>2</v>
      </c>
      <c r="K292" s="22">
        <f t="shared" si="27"/>
        <v>4</v>
      </c>
      <c r="M292" s="22" t="str">
        <f>IFERROR(VLOOKUP(A292,Sheet1!B:F,5,0),"")</f>
        <v xml:space="preserve">  50m</v>
      </c>
      <c r="N292" s="22" t="str">
        <f>IFERROR(VLOOKUP(A292,Sheet1!B:F,4,0),"")</f>
        <v>バタフライ</v>
      </c>
      <c r="O292" s="22" t="str">
        <f t="shared" si="24"/>
        <v xml:space="preserve">  50m バタフライ</v>
      </c>
    </row>
    <row r="293" spans="1:15" s="22" customFormat="1" x14ac:dyDescent="0.15">
      <c r="A293" s="22">
        <f>IFERROR(テーブル_Swim015[[#This Row],[競技番号]],"")</f>
        <v>19</v>
      </c>
      <c r="B293" s="22">
        <f>IFERROR(テーブル_Swim015[[#This Row],[組]],"")</f>
        <v>2</v>
      </c>
      <c r="C293" s="22">
        <f>IFERROR(テーブル_Swim015[[#This Row],[水路]],"")</f>
        <v>5</v>
      </c>
      <c r="D293" s="22" t="str">
        <f t="shared" si="23"/>
        <v>1925</v>
      </c>
      <c r="E293" s="22">
        <f>IFERROR(テーブル_Swim015[[#This Row],[選手番号]],"")</f>
        <v>827</v>
      </c>
      <c r="F293" s="22" t="str">
        <f>IFERROR(VLOOKUP(E293,Sheet3!A:H,3,0),"")</f>
        <v xml:space="preserve">兵頭　杏南                    </v>
      </c>
      <c r="G293" s="22" t="str">
        <f>IFERROR(VLOOKUP(E293,Sheet3!A:H,8,0),"")</f>
        <v xml:space="preserve">フィッタ松前    </v>
      </c>
      <c r="H293" s="22" t="str">
        <f>IFERROR(VLOOKUP(E293,Sheet2!A:B,2,0),"")</f>
        <v/>
      </c>
      <c r="I293" s="22" t="str">
        <f t="shared" si="25"/>
        <v>82719</v>
      </c>
      <c r="J293" s="22">
        <f t="shared" si="26"/>
        <v>2</v>
      </c>
      <c r="K293" s="22">
        <f t="shared" si="27"/>
        <v>5</v>
      </c>
      <c r="M293" s="22" t="str">
        <f>IFERROR(VLOOKUP(A293,Sheet1!B:F,5,0),"")</f>
        <v xml:space="preserve">  50m</v>
      </c>
      <c r="N293" s="22" t="str">
        <f>IFERROR(VLOOKUP(A293,Sheet1!B:F,4,0),"")</f>
        <v>バタフライ</v>
      </c>
      <c r="O293" s="22" t="str">
        <f t="shared" si="24"/>
        <v xml:space="preserve">  50m バタフライ</v>
      </c>
    </row>
    <row r="294" spans="1:15" s="22" customFormat="1" x14ac:dyDescent="0.15">
      <c r="A294" s="22">
        <f>IFERROR(テーブル_Swim015[[#This Row],[競技番号]],"")</f>
        <v>19</v>
      </c>
      <c r="B294" s="22">
        <f>IFERROR(テーブル_Swim015[[#This Row],[組]],"")</f>
        <v>2</v>
      </c>
      <c r="C294" s="22">
        <f>IFERROR(テーブル_Swim015[[#This Row],[水路]],"")</f>
        <v>6</v>
      </c>
      <c r="D294" s="22" t="str">
        <f t="shared" si="23"/>
        <v>1926</v>
      </c>
      <c r="E294" s="22">
        <f>IFERROR(テーブル_Swim015[[#This Row],[選手番号]],"")</f>
        <v>820</v>
      </c>
      <c r="F294" s="22" t="str">
        <f>IFERROR(VLOOKUP(E294,Sheet3!A:H,3,0),"")</f>
        <v xml:space="preserve">此下　栞奈                    </v>
      </c>
      <c r="G294" s="22" t="str">
        <f>IFERROR(VLOOKUP(E294,Sheet3!A:H,8,0),"")</f>
        <v xml:space="preserve">フィッタ松前    </v>
      </c>
      <c r="H294" s="22" t="str">
        <f>IFERROR(VLOOKUP(E294,Sheet2!A:B,2,0),"")</f>
        <v/>
      </c>
      <c r="I294" s="22" t="str">
        <f t="shared" si="25"/>
        <v>82019</v>
      </c>
      <c r="J294" s="22">
        <f t="shared" si="26"/>
        <v>2</v>
      </c>
      <c r="K294" s="22">
        <f t="shared" si="27"/>
        <v>6</v>
      </c>
      <c r="M294" s="22" t="str">
        <f>IFERROR(VLOOKUP(A294,Sheet1!B:F,5,0),"")</f>
        <v xml:space="preserve">  50m</v>
      </c>
      <c r="N294" s="22" t="str">
        <f>IFERROR(VLOOKUP(A294,Sheet1!B:F,4,0),"")</f>
        <v>バタフライ</v>
      </c>
      <c r="O294" s="22" t="str">
        <f t="shared" si="24"/>
        <v xml:space="preserve">  50m バタフライ</v>
      </c>
    </row>
    <row r="295" spans="1:15" s="22" customFormat="1" x14ac:dyDescent="0.15">
      <c r="A295" s="22">
        <f>IFERROR(テーブル_Swim015[[#This Row],[競技番号]],"")</f>
        <v>19</v>
      </c>
      <c r="B295" s="22">
        <f>IFERROR(テーブル_Swim015[[#This Row],[組]],"")</f>
        <v>2</v>
      </c>
      <c r="C295" s="22">
        <f>IFERROR(テーブル_Swim015[[#This Row],[水路]],"")</f>
        <v>7</v>
      </c>
      <c r="D295" s="22" t="str">
        <f t="shared" si="23"/>
        <v>1927</v>
      </c>
      <c r="E295" s="22">
        <f>IFERROR(テーブル_Swim015[[#This Row],[選手番号]],"")</f>
        <v>0</v>
      </c>
      <c r="F295" s="22" t="str">
        <f>IFERROR(VLOOKUP(E295,Sheet3!A:H,3,0),"")</f>
        <v/>
      </c>
      <c r="G295" s="22" t="str">
        <f>IFERROR(VLOOKUP(E295,Sheet3!A:H,8,0),"")</f>
        <v/>
      </c>
      <c r="H295" s="22" t="str">
        <f>IFERROR(VLOOKUP(E295,Sheet2!A:B,2,0),"")</f>
        <v/>
      </c>
      <c r="I295" s="22" t="str">
        <f t="shared" si="25"/>
        <v>019</v>
      </c>
      <c r="J295" s="22">
        <f t="shared" si="26"/>
        <v>2</v>
      </c>
      <c r="K295" s="22">
        <f t="shared" si="27"/>
        <v>7</v>
      </c>
      <c r="M295" s="22" t="str">
        <f>IFERROR(VLOOKUP(A295,Sheet1!B:F,5,0),"")</f>
        <v xml:space="preserve">  50m</v>
      </c>
      <c r="N295" s="22" t="str">
        <f>IFERROR(VLOOKUP(A295,Sheet1!B:F,4,0),"")</f>
        <v>バタフライ</v>
      </c>
      <c r="O295" s="22" t="str">
        <f t="shared" si="24"/>
        <v xml:space="preserve">  50m バタフライ</v>
      </c>
    </row>
    <row r="296" spans="1:15" s="22" customFormat="1" x14ac:dyDescent="0.15">
      <c r="A296" s="22">
        <f>IFERROR(テーブル_Swim015[[#This Row],[競技番号]],"")</f>
        <v>19</v>
      </c>
      <c r="B296" s="22">
        <f>IFERROR(テーブル_Swim015[[#This Row],[組]],"")</f>
        <v>3</v>
      </c>
      <c r="C296" s="22">
        <f>IFERROR(テーブル_Swim015[[#This Row],[水路]],"")</f>
        <v>1</v>
      </c>
      <c r="D296" s="22" t="str">
        <f t="shared" si="23"/>
        <v>1931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5"/>
        <v>019</v>
      </c>
      <c r="J296" s="22">
        <f t="shared" si="26"/>
        <v>3</v>
      </c>
      <c r="K296" s="22">
        <f t="shared" si="27"/>
        <v>1</v>
      </c>
      <c r="M296" s="22" t="str">
        <f>IFERROR(VLOOKUP(A296,Sheet1!B:F,5,0),"")</f>
        <v xml:space="preserve">  50m</v>
      </c>
      <c r="N296" s="22" t="str">
        <f>IFERROR(VLOOKUP(A296,Sheet1!B:F,4,0),"")</f>
        <v>バタフライ</v>
      </c>
      <c r="O296" s="22" t="str">
        <f t="shared" si="24"/>
        <v xml:space="preserve">  50m バタフライ</v>
      </c>
    </row>
    <row r="297" spans="1:15" s="22" customFormat="1" x14ac:dyDescent="0.15">
      <c r="A297" s="22">
        <f>IFERROR(テーブル_Swim015[[#This Row],[競技番号]],"")</f>
        <v>19</v>
      </c>
      <c r="B297" s="22">
        <f>IFERROR(テーブル_Swim015[[#This Row],[組]],"")</f>
        <v>3</v>
      </c>
      <c r="C297" s="22">
        <f>IFERROR(テーブル_Swim015[[#This Row],[水路]],"")</f>
        <v>2</v>
      </c>
      <c r="D297" s="22" t="str">
        <f t="shared" si="23"/>
        <v>1932</v>
      </c>
      <c r="E297" s="22">
        <f>IFERROR(テーブル_Swim015[[#This Row],[選手番号]],"")</f>
        <v>1324</v>
      </c>
      <c r="F297" s="22" t="str">
        <f>IFERROR(VLOOKUP(E297,Sheet3!A:H,3,0),"")</f>
        <v xml:space="preserve">田口　幸奈                    </v>
      </c>
      <c r="G297" s="22" t="str">
        <f>IFERROR(VLOOKUP(E297,Sheet3!A:H,8,0),"")</f>
        <v xml:space="preserve">南海DC          </v>
      </c>
      <c r="H297" s="22" t="str">
        <f>IFERROR(VLOOKUP(E297,Sheet2!A:B,2,0),"")</f>
        <v/>
      </c>
      <c r="I297" s="22" t="str">
        <f t="shared" si="25"/>
        <v>132419</v>
      </c>
      <c r="J297" s="22">
        <f t="shared" si="26"/>
        <v>3</v>
      </c>
      <c r="K297" s="22">
        <f t="shared" si="27"/>
        <v>2</v>
      </c>
      <c r="M297" s="22" t="str">
        <f>IFERROR(VLOOKUP(A297,Sheet1!B:F,5,0),"")</f>
        <v xml:space="preserve">  50m</v>
      </c>
      <c r="N297" s="22" t="str">
        <f>IFERROR(VLOOKUP(A297,Sheet1!B:F,4,0),"")</f>
        <v>バタフライ</v>
      </c>
      <c r="O297" s="22" t="str">
        <f t="shared" si="24"/>
        <v xml:space="preserve">  50m バタフライ</v>
      </c>
    </row>
    <row r="298" spans="1:15" s="22" customFormat="1" x14ac:dyDescent="0.15">
      <c r="A298" s="22">
        <f>IFERROR(テーブル_Swim015[[#This Row],[競技番号]],"")</f>
        <v>19</v>
      </c>
      <c r="B298" s="22">
        <f>IFERROR(テーブル_Swim015[[#This Row],[組]],"")</f>
        <v>3</v>
      </c>
      <c r="C298" s="22">
        <f>IFERROR(テーブル_Swim015[[#This Row],[水路]],"")</f>
        <v>3</v>
      </c>
      <c r="D298" s="22" t="str">
        <f t="shared" si="23"/>
        <v>1933</v>
      </c>
      <c r="E298" s="22">
        <f>IFERROR(テーブル_Swim015[[#This Row],[選手番号]],"")</f>
        <v>602</v>
      </c>
      <c r="F298" s="22" t="str">
        <f>IFERROR(VLOOKUP(E298,Sheet3!A:H,3,0),"")</f>
        <v xml:space="preserve">渡部　仁絵                    </v>
      </c>
      <c r="G298" s="22" t="str">
        <f>IFERROR(VLOOKUP(E298,Sheet3!A:H,8,0),"")</f>
        <v xml:space="preserve">ﾌｨｯﾀ重信        </v>
      </c>
      <c r="H298" s="22" t="str">
        <f>IFERROR(VLOOKUP(E298,Sheet2!A:B,2,0),"")</f>
        <v/>
      </c>
      <c r="I298" s="22" t="str">
        <f t="shared" si="25"/>
        <v>60219</v>
      </c>
      <c r="J298" s="22">
        <f t="shared" si="26"/>
        <v>3</v>
      </c>
      <c r="K298" s="22">
        <f t="shared" si="27"/>
        <v>3</v>
      </c>
      <c r="M298" s="22" t="str">
        <f>IFERROR(VLOOKUP(A298,Sheet1!B:F,5,0),"")</f>
        <v xml:space="preserve">  50m</v>
      </c>
      <c r="N298" s="22" t="str">
        <f>IFERROR(VLOOKUP(A298,Sheet1!B:F,4,0),"")</f>
        <v>バタフライ</v>
      </c>
      <c r="O298" s="22" t="str">
        <f t="shared" si="24"/>
        <v xml:space="preserve">  50m バタフライ</v>
      </c>
    </row>
    <row r="299" spans="1:15" s="22" customFormat="1" x14ac:dyDescent="0.15">
      <c r="A299" s="22">
        <f>IFERROR(テーブル_Swim015[[#This Row],[競技番号]],"")</f>
        <v>19</v>
      </c>
      <c r="B299" s="22">
        <f>IFERROR(テーブル_Swim015[[#This Row],[組]],"")</f>
        <v>3</v>
      </c>
      <c r="C299" s="22">
        <f>IFERROR(テーブル_Swim015[[#This Row],[水路]],"")</f>
        <v>4</v>
      </c>
      <c r="D299" s="22" t="str">
        <f t="shared" si="23"/>
        <v>1934</v>
      </c>
      <c r="E299" s="22">
        <f>IFERROR(テーブル_Swim015[[#This Row],[選手番号]],"")</f>
        <v>1422</v>
      </c>
      <c r="F299" s="22" t="str">
        <f>IFERROR(VLOOKUP(E299,Sheet3!A:H,3,0),"")</f>
        <v xml:space="preserve">山浦　悠香                    </v>
      </c>
      <c r="G299" s="22" t="str">
        <f>IFERROR(VLOOKUP(E299,Sheet3!A:H,8,0),"")</f>
        <v xml:space="preserve">南海DC          </v>
      </c>
      <c r="H299" s="22" t="str">
        <f>IFERROR(VLOOKUP(E299,Sheet2!A:B,2,0),"")</f>
        <v/>
      </c>
      <c r="I299" s="22" t="str">
        <f t="shared" si="25"/>
        <v>142219</v>
      </c>
      <c r="J299" s="22">
        <f t="shared" si="26"/>
        <v>3</v>
      </c>
      <c r="K299" s="22">
        <f t="shared" si="27"/>
        <v>4</v>
      </c>
      <c r="M299" s="22" t="str">
        <f>IFERROR(VLOOKUP(A299,Sheet1!B:F,5,0),"")</f>
        <v xml:space="preserve">  50m</v>
      </c>
      <c r="N299" s="22" t="str">
        <f>IFERROR(VLOOKUP(A299,Sheet1!B:F,4,0),"")</f>
        <v>バタフライ</v>
      </c>
      <c r="O299" s="22" t="str">
        <f t="shared" si="24"/>
        <v xml:space="preserve">  50m バタフライ</v>
      </c>
    </row>
    <row r="300" spans="1:15" s="22" customFormat="1" x14ac:dyDescent="0.15">
      <c r="A300" s="22">
        <f>IFERROR(テーブル_Swim015[[#This Row],[競技番号]],"")</f>
        <v>19</v>
      </c>
      <c r="B300" s="22">
        <f>IFERROR(テーブル_Swim015[[#This Row],[組]],"")</f>
        <v>3</v>
      </c>
      <c r="C300" s="22">
        <f>IFERROR(テーブル_Swim015[[#This Row],[水路]],"")</f>
        <v>5</v>
      </c>
      <c r="D300" s="22" t="str">
        <f t="shared" si="23"/>
        <v>1935</v>
      </c>
      <c r="E300" s="22">
        <f>IFERROR(テーブル_Swim015[[#This Row],[選手番号]],"")</f>
        <v>613</v>
      </c>
      <c r="F300" s="22" t="str">
        <f>IFERROR(VLOOKUP(E300,Sheet3!A:H,3,0),"")</f>
        <v xml:space="preserve">小田　　楓                    </v>
      </c>
      <c r="G300" s="22" t="str">
        <f>IFERROR(VLOOKUP(E300,Sheet3!A:H,8,0),"")</f>
        <v xml:space="preserve">ﾌｨｯﾀ重信        </v>
      </c>
      <c r="H300" s="22" t="str">
        <f>IFERROR(VLOOKUP(E300,Sheet2!A:B,2,0),"")</f>
        <v/>
      </c>
      <c r="I300" s="22" t="str">
        <f t="shared" si="25"/>
        <v>61319</v>
      </c>
      <c r="J300" s="22">
        <f t="shared" si="26"/>
        <v>3</v>
      </c>
      <c r="K300" s="22">
        <f t="shared" si="27"/>
        <v>5</v>
      </c>
      <c r="M300" s="22" t="str">
        <f>IFERROR(VLOOKUP(A300,Sheet1!B:F,5,0),"")</f>
        <v xml:space="preserve">  50m</v>
      </c>
      <c r="N300" s="22" t="str">
        <f>IFERROR(VLOOKUP(A300,Sheet1!B:F,4,0),"")</f>
        <v>バタフライ</v>
      </c>
      <c r="O300" s="22" t="str">
        <f t="shared" si="24"/>
        <v xml:space="preserve">  50m バタフライ</v>
      </c>
    </row>
    <row r="301" spans="1:15" s="22" customFormat="1" x14ac:dyDescent="0.15">
      <c r="A301" s="22">
        <f>IFERROR(テーブル_Swim015[[#This Row],[競技番号]],"")</f>
        <v>19</v>
      </c>
      <c r="B301" s="22">
        <f>IFERROR(テーブル_Swim015[[#This Row],[組]],"")</f>
        <v>3</v>
      </c>
      <c r="C301" s="22">
        <f>IFERROR(テーブル_Swim015[[#This Row],[水路]],"")</f>
        <v>6</v>
      </c>
      <c r="D301" s="22" t="str">
        <f t="shared" si="23"/>
        <v>1936</v>
      </c>
      <c r="E301" s="22">
        <f>IFERROR(テーブル_Swim015[[#This Row],[選手番号]],"")</f>
        <v>1330</v>
      </c>
      <c r="F301" s="22" t="str">
        <f>IFERROR(VLOOKUP(E301,Sheet3!A:H,3,0),"")</f>
        <v xml:space="preserve">神野　未羽                    </v>
      </c>
      <c r="G301" s="22" t="str">
        <f>IFERROR(VLOOKUP(E301,Sheet3!A:H,8,0),"")</f>
        <v xml:space="preserve">南海DC          </v>
      </c>
      <c r="H301" s="22" t="str">
        <f>IFERROR(VLOOKUP(E301,Sheet2!A:B,2,0),"")</f>
        <v/>
      </c>
      <c r="I301" s="22" t="str">
        <f t="shared" si="25"/>
        <v>133019</v>
      </c>
      <c r="J301" s="22">
        <f t="shared" si="26"/>
        <v>3</v>
      </c>
      <c r="K301" s="22">
        <f t="shared" si="27"/>
        <v>6</v>
      </c>
      <c r="M301" s="22" t="str">
        <f>IFERROR(VLOOKUP(A301,Sheet1!B:F,5,0),"")</f>
        <v xml:space="preserve">  50m</v>
      </c>
      <c r="N301" s="22" t="str">
        <f>IFERROR(VLOOKUP(A301,Sheet1!B:F,4,0),"")</f>
        <v>バタフライ</v>
      </c>
      <c r="O301" s="22" t="str">
        <f t="shared" si="24"/>
        <v xml:space="preserve">  50m バタフライ</v>
      </c>
    </row>
    <row r="302" spans="1:15" s="22" customFormat="1" x14ac:dyDescent="0.15">
      <c r="A302" s="22">
        <f>IFERROR(テーブル_Swim015[[#This Row],[競技番号]],"")</f>
        <v>19</v>
      </c>
      <c r="B302" s="22">
        <f>IFERROR(テーブル_Swim015[[#This Row],[組]],"")</f>
        <v>3</v>
      </c>
      <c r="C302" s="22">
        <f>IFERROR(テーブル_Swim015[[#This Row],[水路]],"")</f>
        <v>7</v>
      </c>
      <c r="D302" s="22" t="str">
        <f t="shared" si="23"/>
        <v>1937</v>
      </c>
      <c r="E302" s="22">
        <f>IFERROR(テーブル_Swim015[[#This Row],[選手番号]],"")</f>
        <v>804</v>
      </c>
      <c r="F302" s="22" t="str">
        <f>IFERROR(VLOOKUP(E302,Sheet3!A:H,3,0),"")</f>
        <v xml:space="preserve">渡邊　柚希                    </v>
      </c>
      <c r="G302" s="22" t="str">
        <f>IFERROR(VLOOKUP(E302,Sheet3!A:H,8,0),"")</f>
        <v xml:space="preserve">フィッタ松前    </v>
      </c>
      <c r="H302" s="22" t="str">
        <f>IFERROR(VLOOKUP(E302,Sheet2!A:B,2,0),"")</f>
        <v/>
      </c>
      <c r="I302" s="22" t="str">
        <f t="shared" si="25"/>
        <v>80419</v>
      </c>
      <c r="J302" s="22">
        <f t="shared" si="26"/>
        <v>3</v>
      </c>
      <c r="K302" s="22">
        <f t="shared" si="27"/>
        <v>7</v>
      </c>
      <c r="M302" s="22" t="str">
        <f>IFERROR(VLOOKUP(A302,Sheet1!B:F,5,0),"")</f>
        <v xml:space="preserve">  50m</v>
      </c>
      <c r="N302" s="22" t="str">
        <f>IFERROR(VLOOKUP(A302,Sheet1!B:F,4,0),"")</f>
        <v>バタフライ</v>
      </c>
      <c r="O302" s="22" t="str">
        <f t="shared" si="24"/>
        <v xml:space="preserve">  50m バタフライ</v>
      </c>
    </row>
    <row r="303" spans="1:15" s="22" customFormat="1" x14ac:dyDescent="0.15">
      <c r="A303" s="22">
        <f>IFERROR(テーブル_Swim015[[#This Row],[競技番号]],"")</f>
        <v>19</v>
      </c>
      <c r="B303" s="22">
        <f>IFERROR(テーブル_Swim015[[#This Row],[組]],"")</f>
        <v>4</v>
      </c>
      <c r="C303" s="22">
        <f>IFERROR(テーブル_Swim015[[#This Row],[水路]],"")</f>
        <v>1</v>
      </c>
      <c r="D303" s="22" t="str">
        <f t="shared" si="23"/>
        <v>1941</v>
      </c>
      <c r="E303" s="22">
        <f>IFERROR(テーブル_Swim015[[#This Row],[選手番号]],"")</f>
        <v>599</v>
      </c>
      <c r="F303" s="22" t="str">
        <f>IFERROR(VLOOKUP(E303,Sheet3!A:H,3,0),"")</f>
        <v xml:space="preserve">大石　千尋                    </v>
      </c>
      <c r="G303" s="22" t="str">
        <f>IFERROR(VLOOKUP(E303,Sheet3!A:H,8,0),"")</f>
        <v xml:space="preserve">ﾌｨｯﾀ重信        </v>
      </c>
      <c r="H303" s="22" t="str">
        <f>IFERROR(VLOOKUP(E303,Sheet2!A:B,2,0),"")</f>
        <v/>
      </c>
      <c r="I303" s="22" t="str">
        <f t="shared" si="25"/>
        <v>59919</v>
      </c>
      <c r="J303" s="22">
        <f t="shared" si="26"/>
        <v>4</v>
      </c>
      <c r="K303" s="22">
        <f t="shared" si="27"/>
        <v>1</v>
      </c>
      <c r="M303" s="22" t="str">
        <f>IFERROR(VLOOKUP(A303,Sheet1!B:F,5,0),"")</f>
        <v xml:space="preserve">  50m</v>
      </c>
      <c r="N303" s="22" t="str">
        <f>IFERROR(VLOOKUP(A303,Sheet1!B:F,4,0),"")</f>
        <v>バタフライ</v>
      </c>
      <c r="O303" s="22" t="str">
        <f t="shared" si="24"/>
        <v xml:space="preserve">  50m バタフライ</v>
      </c>
    </row>
    <row r="304" spans="1:15" s="22" customFormat="1" x14ac:dyDescent="0.15">
      <c r="A304" s="22">
        <f>IFERROR(テーブル_Swim015[[#This Row],[競技番号]],"")</f>
        <v>19</v>
      </c>
      <c r="B304" s="22">
        <f>IFERROR(テーブル_Swim015[[#This Row],[組]],"")</f>
        <v>4</v>
      </c>
      <c r="C304" s="22">
        <f>IFERROR(テーブル_Swim015[[#This Row],[水路]],"")</f>
        <v>2</v>
      </c>
      <c r="D304" s="22" t="str">
        <f t="shared" si="23"/>
        <v>1942</v>
      </c>
      <c r="E304" s="22">
        <f>IFERROR(テーブル_Swim015[[#This Row],[選手番号]],"")</f>
        <v>1343</v>
      </c>
      <c r="F304" s="22" t="str">
        <f>IFERROR(VLOOKUP(E304,Sheet3!A:H,3,0),"")</f>
        <v xml:space="preserve">長井　　仁                    </v>
      </c>
      <c r="G304" s="22" t="str">
        <f>IFERROR(VLOOKUP(E304,Sheet3!A:H,8,0),"")</f>
        <v xml:space="preserve">南海DC          </v>
      </c>
      <c r="H304" s="22" t="str">
        <f>IFERROR(VLOOKUP(E304,Sheet2!A:B,2,0),"")</f>
        <v/>
      </c>
      <c r="I304" s="22" t="str">
        <f t="shared" si="25"/>
        <v>134319</v>
      </c>
      <c r="J304" s="22">
        <f t="shared" si="26"/>
        <v>4</v>
      </c>
      <c r="K304" s="22">
        <f t="shared" si="27"/>
        <v>2</v>
      </c>
      <c r="M304" s="22" t="str">
        <f>IFERROR(VLOOKUP(A304,Sheet1!B:F,5,0),"")</f>
        <v xml:space="preserve">  50m</v>
      </c>
      <c r="N304" s="22" t="str">
        <f>IFERROR(VLOOKUP(A304,Sheet1!B:F,4,0),"")</f>
        <v>バタフライ</v>
      </c>
      <c r="O304" s="22" t="str">
        <f t="shared" si="24"/>
        <v xml:space="preserve">  50m バタフライ</v>
      </c>
    </row>
    <row r="305" spans="1:15" s="22" customFormat="1" x14ac:dyDescent="0.15">
      <c r="A305" s="22">
        <f>IFERROR(テーブル_Swim015[[#This Row],[競技番号]],"")</f>
        <v>19</v>
      </c>
      <c r="B305" s="22">
        <f>IFERROR(テーブル_Swim015[[#This Row],[組]],"")</f>
        <v>4</v>
      </c>
      <c r="C305" s="22">
        <f>IFERROR(テーブル_Swim015[[#This Row],[水路]],"")</f>
        <v>3</v>
      </c>
      <c r="D305" s="22" t="str">
        <f t="shared" si="23"/>
        <v>1943</v>
      </c>
      <c r="E305" s="22">
        <f>IFERROR(テーブル_Swim015[[#This Row],[選手番号]],"")</f>
        <v>572</v>
      </c>
      <c r="F305" s="22" t="str">
        <f>IFERROR(VLOOKUP(E305,Sheet3!A:H,3,0),"")</f>
        <v xml:space="preserve">参川　莉子                    </v>
      </c>
      <c r="G305" s="22" t="str">
        <f>IFERROR(VLOOKUP(E305,Sheet3!A:H,8,0),"")</f>
        <v xml:space="preserve">ﾌｨｯﾀ重信        </v>
      </c>
      <c r="H305" s="22" t="str">
        <f>IFERROR(VLOOKUP(E305,Sheet2!A:B,2,0),"")</f>
        <v/>
      </c>
      <c r="I305" s="22" t="str">
        <f t="shared" si="25"/>
        <v>57219</v>
      </c>
      <c r="J305" s="22">
        <f t="shared" si="26"/>
        <v>4</v>
      </c>
      <c r="K305" s="22">
        <f t="shared" si="27"/>
        <v>3</v>
      </c>
      <c r="M305" s="22" t="str">
        <f>IFERROR(VLOOKUP(A305,Sheet1!B:F,5,0),"")</f>
        <v xml:space="preserve">  50m</v>
      </c>
      <c r="N305" s="22" t="str">
        <f>IFERROR(VLOOKUP(A305,Sheet1!B:F,4,0),"")</f>
        <v>バタフライ</v>
      </c>
      <c r="O305" s="22" t="str">
        <f t="shared" si="24"/>
        <v xml:space="preserve">  50m バタフライ</v>
      </c>
    </row>
    <row r="306" spans="1:15" s="22" customFormat="1" x14ac:dyDescent="0.15">
      <c r="A306" s="22">
        <f>IFERROR(テーブル_Swim015[[#This Row],[競技番号]],"")</f>
        <v>19</v>
      </c>
      <c r="B306" s="22">
        <f>IFERROR(テーブル_Swim015[[#This Row],[組]],"")</f>
        <v>4</v>
      </c>
      <c r="C306" s="22">
        <f>IFERROR(テーブル_Swim015[[#This Row],[水路]],"")</f>
        <v>4</v>
      </c>
      <c r="D306" s="22" t="str">
        <f t="shared" si="23"/>
        <v>1944</v>
      </c>
      <c r="E306" s="22">
        <f>IFERROR(テーブル_Swim015[[#This Row],[選手番号]],"")</f>
        <v>788</v>
      </c>
      <c r="F306" s="22" t="str">
        <f>IFERROR(VLOOKUP(E306,Sheet3!A:H,3,0),"")</f>
        <v xml:space="preserve">忽那　風香                    </v>
      </c>
      <c r="G306" s="22" t="str">
        <f>IFERROR(VLOOKUP(E306,Sheet3!A:H,8,0),"")</f>
        <v xml:space="preserve">フィッタ松前    </v>
      </c>
      <c r="H306" s="22" t="str">
        <f>IFERROR(VLOOKUP(E306,Sheet2!A:B,2,0),"")</f>
        <v/>
      </c>
      <c r="I306" s="22" t="str">
        <f t="shared" si="25"/>
        <v>78819</v>
      </c>
      <c r="J306" s="22">
        <f t="shared" si="26"/>
        <v>4</v>
      </c>
      <c r="K306" s="22">
        <f t="shared" si="27"/>
        <v>4</v>
      </c>
      <c r="M306" s="22" t="str">
        <f>IFERROR(VLOOKUP(A306,Sheet1!B:F,5,0),"")</f>
        <v xml:space="preserve">  50m</v>
      </c>
      <c r="N306" s="22" t="str">
        <f>IFERROR(VLOOKUP(A306,Sheet1!B:F,4,0),"")</f>
        <v>バタフライ</v>
      </c>
      <c r="O306" s="22" t="str">
        <f t="shared" si="24"/>
        <v xml:space="preserve">  50m バタフライ</v>
      </c>
    </row>
    <row r="307" spans="1:15" s="22" customFormat="1" x14ac:dyDescent="0.15">
      <c r="A307" s="22">
        <f>IFERROR(テーブル_Swim015[[#This Row],[競技番号]],"")</f>
        <v>19</v>
      </c>
      <c r="B307" s="22">
        <f>IFERROR(テーブル_Swim015[[#This Row],[組]],"")</f>
        <v>4</v>
      </c>
      <c r="C307" s="22">
        <f>IFERROR(テーブル_Swim015[[#This Row],[水路]],"")</f>
        <v>5</v>
      </c>
      <c r="D307" s="22" t="str">
        <f t="shared" si="23"/>
        <v>1945</v>
      </c>
      <c r="E307" s="22">
        <f>IFERROR(テーブル_Swim015[[#This Row],[選手番号]],"")</f>
        <v>793</v>
      </c>
      <c r="F307" s="22" t="str">
        <f>IFERROR(VLOOKUP(E307,Sheet3!A:H,3,0),"")</f>
        <v xml:space="preserve">黒田　　菫                    </v>
      </c>
      <c r="G307" s="22" t="str">
        <f>IFERROR(VLOOKUP(E307,Sheet3!A:H,8,0),"")</f>
        <v xml:space="preserve">フィッタ松前    </v>
      </c>
      <c r="H307" s="22" t="str">
        <f>IFERROR(VLOOKUP(E307,Sheet2!A:B,2,0),"")</f>
        <v/>
      </c>
      <c r="I307" s="22" t="str">
        <f t="shared" si="25"/>
        <v>79319</v>
      </c>
      <c r="J307" s="22">
        <f t="shared" si="26"/>
        <v>4</v>
      </c>
      <c r="K307" s="22">
        <f t="shared" si="27"/>
        <v>5</v>
      </c>
      <c r="M307" s="22" t="str">
        <f>IFERROR(VLOOKUP(A307,Sheet1!B:F,5,0),"")</f>
        <v xml:space="preserve">  50m</v>
      </c>
      <c r="N307" s="22" t="str">
        <f>IFERROR(VLOOKUP(A307,Sheet1!B:F,4,0),"")</f>
        <v>バタフライ</v>
      </c>
      <c r="O307" s="22" t="str">
        <f t="shared" si="24"/>
        <v xml:space="preserve">  50m バタフライ</v>
      </c>
    </row>
    <row r="308" spans="1:15" s="22" customFormat="1" x14ac:dyDescent="0.15">
      <c r="A308" s="22">
        <f>IFERROR(テーブル_Swim015[[#This Row],[競技番号]],"")</f>
        <v>19</v>
      </c>
      <c r="B308" s="22">
        <f>IFERROR(テーブル_Swim015[[#This Row],[組]],"")</f>
        <v>4</v>
      </c>
      <c r="C308" s="22">
        <f>IFERROR(テーブル_Swim015[[#This Row],[水路]],"")</f>
        <v>6</v>
      </c>
      <c r="D308" s="22" t="str">
        <f t="shared" si="23"/>
        <v>1946</v>
      </c>
      <c r="E308" s="22">
        <f>IFERROR(テーブル_Swim015[[#This Row],[選手番号]],"")</f>
        <v>801</v>
      </c>
      <c r="F308" s="22" t="str">
        <f>IFERROR(VLOOKUP(E308,Sheet3!A:H,3,0),"")</f>
        <v xml:space="preserve">木村さくら                    </v>
      </c>
      <c r="G308" s="22" t="str">
        <f>IFERROR(VLOOKUP(E308,Sheet3!A:H,8,0),"")</f>
        <v xml:space="preserve">フィッタ松前    </v>
      </c>
      <c r="H308" s="22" t="str">
        <f>IFERROR(VLOOKUP(E308,Sheet2!A:B,2,0),"")</f>
        <v/>
      </c>
      <c r="I308" s="22" t="str">
        <f t="shared" si="25"/>
        <v>80119</v>
      </c>
      <c r="J308" s="22">
        <f t="shared" si="26"/>
        <v>4</v>
      </c>
      <c r="K308" s="22">
        <f t="shared" si="27"/>
        <v>6</v>
      </c>
      <c r="M308" s="22" t="str">
        <f>IFERROR(VLOOKUP(A308,Sheet1!B:F,5,0),"")</f>
        <v xml:space="preserve">  50m</v>
      </c>
      <c r="N308" s="22" t="str">
        <f>IFERROR(VLOOKUP(A308,Sheet1!B:F,4,0),"")</f>
        <v>バタフライ</v>
      </c>
      <c r="O308" s="22" t="str">
        <f t="shared" si="24"/>
        <v xml:space="preserve">  50m バタフライ</v>
      </c>
    </row>
    <row r="309" spans="1:15" s="22" customFormat="1" x14ac:dyDescent="0.15">
      <c r="A309" s="22">
        <f>IFERROR(テーブル_Swim015[[#This Row],[競技番号]],"")</f>
        <v>19</v>
      </c>
      <c r="B309" s="22">
        <f>IFERROR(テーブル_Swim015[[#This Row],[組]],"")</f>
        <v>4</v>
      </c>
      <c r="C309" s="22">
        <f>IFERROR(テーブル_Swim015[[#This Row],[水路]],"")</f>
        <v>7</v>
      </c>
      <c r="D309" s="22" t="str">
        <f t="shared" si="23"/>
        <v>1947</v>
      </c>
      <c r="E309" s="22">
        <f>IFERROR(テーブル_Swim015[[#This Row],[選手番号]],"")</f>
        <v>782</v>
      </c>
      <c r="F309" s="22" t="str">
        <f>IFERROR(VLOOKUP(E309,Sheet3!A:H,3,0),"")</f>
        <v xml:space="preserve">森實　乃愛                    </v>
      </c>
      <c r="G309" s="22" t="str">
        <f>IFERROR(VLOOKUP(E309,Sheet3!A:H,8,0),"")</f>
        <v xml:space="preserve">フィッタ松前    </v>
      </c>
      <c r="H309" s="22" t="str">
        <f>IFERROR(VLOOKUP(E309,Sheet2!A:B,2,0),"")</f>
        <v/>
      </c>
      <c r="I309" s="22" t="str">
        <f t="shared" si="25"/>
        <v>78219</v>
      </c>
      <c r="J309" s="22">
        <f t="shared" si="26"/>
        <v>4</v>
      </c>
      <c r="K309" s="22">
        <f t="shared" si="27"/>
        <v>7</v>
      </c>
      <c r="M309" s="22" t="str">
        <f>IFERROR(VLOOKUP(A309,Sheet1!B:F,5,0),"")</f>
        <v xml:space="preserve">  50m</v>
      </c>
      <c r="N309" s="22" t="str">
        <f>IFERROR(VLOOKUP(A309,Sheet1!B:F,4,0),"")</f>
        <v>バタフライ</v>
      </c>
      <c r="O309" s="22" t="str">
        <f t="shared" si="24"/>
        <v xml:space="preserve">  50m バタフライ</v>
      </c>
    </row>
    <row r="310" spans="1:15" s="22" customFormat="1" x14ac:dyDescent="0.15">
      <c r="A310" s="22">
        <f>IFERROR(テーブル_Swim015[[#This Row],[競技番号]],"")</f>
        <v>19</v>
      </c>
      <c r="B310" s="22">
        <f>IFERROR(テーブル_Swim015[[#This Row],[組]],"")</f>
        <v>5</v>
      </c>
      <c r="C310" s="22">
        <f>IFERROR(テーブル_Swim015[[#This Row],[水路]],"")</f>
        <v>1</v>
      </c>
      <c r="D310" s="22" t="str">
        <f t="shared" si="23"/>
        <v>1951</v>
      </c>
      <c r="E310" s="22">
        <f>IFERROR(テーブル_Swim015[[#This Row],[選手番号]],"")</f>
        <v>1424</v>
      </c>
      <c r="F310" s="22" t="str">
        <f>IFERROR(VLOOKUP(E310,Sheet3!A:H,3,0),"")</f>
        <v xml:space="preserve">和田菜々実                    </v>
      </c>
      <c r="G310" s="22" t="str">
        <f>IFERROR(VLOOKUP(E310,Sheet3!A:H,8,0),"")</f>
        <v xml:space="preserve">南海DC          </v>
      </c>
      <c r="H310" s="22" t="str">
        <f>IFERROR(VLOOKUP(E310,Sheet2!A:B,2,0),"")</f>
        <v/>
      </c>
      <c r="I310" s="22" t="str">
        <f t="shared" si="25"/>
        <v>142419</v>
      </c>
      <c r="J310" s="22">
        <f t="shared" si="26"/>
        <v>5</v>
      </c>
      <c r="K310" s="22">
        <f t="shared" si="27"/>
        <v>1</v>
      </c>
      <c r="M310" s="22" t="str">
        <f>IFERROR(VLOOKUP(A310,Sheet1!B:F,5,0),"")</f>
        <v xml:space="preserve">  50m</v>
      </c>
      <c r="N310" s="22" t="str">
        <f>IFERROR(VLOOKUP(A310,Sheet1!B:F,4,0),"")</f>
        <v>バタフライ</v>
      </c>
      <c r="O310" s="22" t="str">
        <f t="shared" si="24"/>
        <v xml:space="preserve">  50m バタフライ</v>
      </c>
    </row>
    <row r="311" spans="1:15" s="22" customFormat="1" x14ac:dyDescent="0.15">
      <c r="A311" s="22">
        <f>IFERROR(テーブル_Swim015[[#This Row],[競技番号]],"")</f>
        <v>19</v>
      </c>
      <c r="B311" s="22">
        <f>IFERROR(テーブル_Swim015[[#This Row],[組]],"")</f>
        <v>5</v>
      </c>
      <c r="C311" s="22">
        <f>IFERROR(テーブル_Swim015[[#This Row],[水路]],"")</f>
        <v>2</v>
      </c>
      <c r="D311" s="22" t="str">
        <f t="shared" si="23"/>
        <v>1952</v>
      </c>
      <c r="E311" s="22">
        <f>IFERROR(テーブル_Swim015[[#This Row],[選手番号]],"")</f>
        <v>772</v>
      </c>
      <c r="F311" s="22" t="str">
        <f>IFERROR(VLOOKUP(E311,Sheet3!A:H,3,0),"")</f>
        <v xml:space="preserve">内藤　結華                    </v>
      </c>
      <c r="G311" s="22" t="str">
        <f>IFERROR(VLOOKUP(E311,Sheet3!A:H,8,0),"")</f>
        <v xml:space="preserve">フィッタ松前    </v>
      </c>
      <c r="H311" s="22" t="str">
        <f>IFERROR(VLOOKUP(E311,Sheet2!A:B,2,0),"")</f>
        <v/>
      </c>
      <c r="I311" s="22" t="str">
        <f t="shared" si="25"/>
        <v>77219</v>
      </c>
      <c r="J311" s="22">
        <f t="shared" si="26"/>
        <v>5</v>
      </c>
      <c r="K311" s="22">
        <f t="shared" si="27"/>
        <v>2</v>
      </c>
      <c r="M311" s="22" t="str">
        <f>IFERROR(VLOOKUP(A311,Sheet1!B:F,5,0),"")</f>
        <v xml:space="preserve">  50m</v>
      </c>
      <c r="N311" s="22" t="str">
        <f>IFERROR(VLOOKUP(A311,Sheet1!B:F,4,0),"")</f>
        <v>バタフライ</v>
      </c>
      <c r="O311" s="22" t="str">
        <f t="shared" si="24"/>
        <v xml:space="preserve">  50m バタフライ</v>
      </c>
    </row>
    <row r="312" spans="1:15" s="22" customFormat="1" x14ac:dyDescent="0.15">
      <c r="A312" s="22">
        <f>IFERROR(テーブル_Swim015[[#This Row],[競技番号]],"")</f>
        <v>19</v>
      </c>
      <c r="B312" s="22">
        <f>IFERROR(テーブル_Swim015[[#This Row],[組]],"")</f>
        <v>5</v>
      </c>
      <c r="C312" s="22">
        <f>IFERROR(テーブル_Swim015[[#This Row],[水路]],"")</f>
        <v>3</v>
      </c>
      <c r="D312" s="22" t="str">
        <f t="shared" si="23"/>
        <v>1953</v>
      </c>
      <c r="E312" s="22">
        <f>IFERROR(テーブル_Swim015[[#This Row],[選手番号]],"")</f>
        <v>1346</v>
      </c>
      <c r="F312" s="22" t="str">
        <f>IFERROR(VLOOKUP(E312,Sheet3!A:H,3,0),"")</f>
        <v xml:space="preserve">伊須　彩葉                    </v>
      </c>
      <c r="G312" s="22" t="str">
        <f>IFERROR(VLOOKUP(E312,Sheet3!A:H,8,0),"")</f>
        <v xml:space="preserve">南海DC          </v>
      </c>
      <c r="H312" s="22" t="str">
        <f>IFERROR(VLOOKUP(E312,Sheet2!A:B,2,0),"")</f>
        <v/>
      </c>
      <c r="I312" s="22" t="str">
        <f t="shared" si="25"/>
        <v>134619</v>
      </c>
      <c r="J312" s="22">
        <f t="shared" si="26"/>
        <v>5</v>
      </c>
      <c r="K312" s="22">
        <f t="shared" si="27"/>
        <v>3</v>
      </c>
      <c r="M312" s="22" t="str">
        <f>IFERROR(VLOOKUP(A312,Sheet1!B:F,5,0),"")</f>
        <v xml:space="preserve">  50m</v>
      </c>
      <c r="N312" s="22" t="str">
        <f>IFERROR(VLOOKUP(A312,Sheet1!B:F,4,0),"")</f>
        <v>バタフライ</v>
      </c>
      <c r="O312" s="22" t="str">
        <f t="shared" si="24"/>
        <v xml:space="preserve">  50m バタフライ</v>
      </c>
    </row>
    <row r="313" spans="1:15" s="22" customFormat="1" x14ac:dyDescent="0.15">
      <c r="A313" s="22">
        <f>IFERROR(テーブル_Swim015[[#This Row],[競技番号]],"")</f>
        <v>19</v>
      </c>
      <c r="B313" s="22">
        <f>IFERROR(テーブル_Swim015[[#This Row],[組]],"")</f>
        <v>5</v>
      </c>
      <c r="C313" s="22">
        <f>IFERROR(テーブル_Swim015[[#This Row],[水路]],"")</f>
        <v>4</v>
      </c>
      <c r="D313" s="22" t="str">
        <f t="shared" si="23"/>
        <v>1954</v>
      </c>
      <c r="E313" s="22">
        <f>IFERROR(テーブル_Swim015[[#This Row],[選手番号]],"")</f>
        <v>1415</v>
      </c>
      <c r="F313" s="22" t="str">
        <f>IFERROR(VLOOKUP(E313,Sheet3!A:H,3,0),"")</f>
        <v xml:space="preserve">西岡　泉美                    </v>
      </c>
      <c r="G313" s="22" t="str">
        <f>IFERROR(VLOOKUP(E313,Sheet3!A:H,8,0),"")</f>
        <v xml:space="preserve">南海DC          </v>
      </c>
      <c r="H313" s="22" t="str">
        <f>IFERROR(VLOOKUP(E313,Sheet2!A:B,2,0),"")</f>
        <v/>
      </c>
      <c r="I313" s="22" t="str">
        <f t="shared" si="25"/>
        <v>141519</v>
      </c>
      <c r="J313" s="22">
        <f t="shared" si="26"/>
        <v>5</v>
      </c>
      <c r="K313" s="22">
        <f t="shared" si="27"/>
        <v>4</v>
      </c>
      <c r="M313" s="22" t="str">
        <f>IFERROR(VLOOKUP(A313,Sheet1!B:F,5,0),"")</f>
        <v xml:space="preserve">  50m</v>
      </c>
      <c r="N313" s="22" t="str">
        <f>IFERROR(VLOOKUP(A313,Sheet1!B:F,4,0),"")</f>
        <v>バタフライ</v>
      </c>
      <c r="O313" s="22" t="str">
        <f t="shared" si="24"/>
        <v xml:space="preserve">  50m バタフライ</v>
      </c>
    </row>
    <row r="314" spans="1:15" s="22" customFormat="1" x14ac:dyDescent="0.15">
      <c r="A314" s="22">
        <f>IFERROR(テーブル_Swim015[[#This Row],[競技番号]],"")</f>
        <v>19</v>
      </c>
      <c r="B314" s="22">
        <f>IFERROR(テーブル_Swim015[[#This Row],[組]],"")</f>
        <v>5</v>
      </c>
      <c r="C314" s="22">
        <f>IFERROR(テーブル_Swim015[[#This Row],[水路]],"")</f>
        <v>5</v>
      </c>
      <c r="D314" s="22" t="str">
        <f t="shared" si="23"/>
        <v>1955</v>
      </c>
      <c r="E314" s="22">
        <f>IFERROR(テーブル_Swim015[[#This Row],[選手番号]],"")</f>
        <v>838</v>
      </c>
      <c r="F314" s="22" t="str">
        <f>IFERROR(VLOOKUP(E314,Sheet3!A:H,3,0),"")</f>
        <v xml:space="preserve">菅　　百花                    </v>
      </c>
      <c r="G314" s="22" t="str">
        <f>IFERROR(VLOOKUP(E314,Sheet3!A:H,8,0),"")</f>
        <v xml:space="preserve">フィッタ松前    </v>
      </c>
      <c r="H314" s="22" t="str">
        <f>IFERROR(VLOOKUP(E314,Sheet2!A:B,2,0),"")</f>
        <v/>
      </c>
      <c r="I314" s="22" t="str">
        <f t="shared" si="25"/>
        <v>83819</v>
      </c>
      <c r="J314" s="22">
        <f t="shared" si="26"/>
        <v>5</v>
      </c>
      <c r="K314" s="22">
        <f t="shared" si="27"/>
        <v>5</v>
      </c>
      <c r="M314" s="22" t="str">
        <f>IFERROR(VLOOKUP(A314,Sheet1!B:F,5,0),"")</f>
        <v xml:space="preserve">  50m</v>
      </c>
      <c r="N314" s="22" t="str">
        <f>IFERROR(VLOOKUP(A314,Sheet1!B:F,4,0),"")</f>
        <v>バタフライ</v>
      </c>
      <c r="O314" s="22" t="str">
        <f t="shared" si="24"/>
        <v xml:space="preserve">  50m バタフライ</v>
      </c>
    </row>
    <row r="315" spans="1:15" s="22" customFormat="1" x14ac:dyDescent="0.15">
      <c r="A315" s="22">
        <f>IFERROR(テーブル_Swim015[[#This Row],[競技番号]],"")</f>
        <v>19</v>
      </c>
      <c r="B315" s="22">
        <f>IFERROR(テーブル_Swim015[[#This Row],[組]],"")</f>
        <v>5</v>
      </c>
      <c r="C315" s="22">
        <f>IFERROR(テーブル_Swim015[[#This Row],[水路]],"")</f>
        <v>6</v>
      </c>
      <c r="D315" s="22" t="str">
        <f t="shared" si="23"/>
        <v>1956</v>
      </c>
      <c r="E315" s="22">
        <f>IFERROR(テーブル_Swim015[[#This Row],[選手番号]],"")</f>
        <v>1430</v>
      </c>
      <c r="F315" s="22" t="str">
        <f>IFERROR(VLOOKUP(E315,Sheet3!A:H,3,0),"")</f>
        <v xml:space="preserve">丹下　温楓                    </v>
      </c>
      <c r="G315" s="22" t="str">
        <f>IFERROR(VLOOKUP(E315,Sheet3!A:H,8,0),"")</f>
        <v xml:space="preserve">南海DC          </v>
      </c>
      <c r="H315" s="22" t="str">
        <f>IFERROR(VLOOKUP(E315,Sheet2!A:B,2,0),"")</f>
        <v/>
      </c>
      <c r="I315" s="22" t="str">
        <f t="shared" si="25"/>
        <v>143019</v>
      </c>
      <c r="J315" s="22">
        <f t="shared" si="26"/>
        <v>5</v>
      </c>
      <c r="K315" s="22">
        <f t="shared" si="27"/>
        <v>6</v>
      </c>
      <c r="M315" s="22" t="str">
        <f>IFERROR(VLOOKUP(A315,Sheet1!B:F,5,0),"")</f>
        <v xml:space="preserve">  50m</v>
      </c>
      <c r="N315" s="22" t="str">
        <f>IFERROR(VLOOKUP(A315,Sheet1!B:F,4,0),"")</f>
        <v>バタフライ</v>
      </c>
      <c r="O315" s="22" t="str">
        <f t="shared" si="24"/>
        <v xml:space="preserve">  50m バタフライ</v>
      </c>
    </row>
    <row r="316" spans="1:15" s="22" customFormat="1" x14ac:dyDescent="0.15">
      <c r="A316" s="22">
        <f>IFERROR(テーブル_Swim015[[#This Row],[競技番号]],"")</f>
        <v>19</v>
      </c>
      <c r="B316" s="22">
        <f>IFERROR(テーブル_Swim015[[#This Row],[組]],"")</f>
        <v>5</v>
      </c>
      <c r="C316" s="22">
        <f>IFERROR(テーブル_Swim015[[#This Row],[水路]],"")</f>
        <v>7</v>
      </c>
      <c r="D316" s="22" t="str">
        <f t="shared" si="23"/>
        <v>1957</v>
      </c>
      <c r="E316" s="22">
        <f>IFERROR(テーブル_Swim015[[#This Row],[選手番号]],"")</f>
        <v>574</v>
      </c>
      <c r="F316" s="22" t="str">
        <f>IFERROR(VLOOKUP(E316,Sheet3!A:H,3,0),"")</f>
        <v xml:space="preserve">中田　律子                    </v>
      </c>
      <c r="G316" s="22" t="str">
        <f>IFERROR(VLOOKUP(E316,Sheet3!A:H,8,0),"")</f>
        <v xml:space="preserve">ﾌｨｯﾀ重信        </v>
      </c>
      <c r="H316" s="22" t="str">
        <f>IFERROR(VLOOKUP(E316,Sheet2!A:B,2,0),"")</f>
        <v/>
      </c>
      <c r="I316" s="22" t="str">
        <f t="shared" si="25"/>
        <v>57419</v>
      </c>
      <c r="J316" s="22">
        <f t="shared" si="26"/>
        <v>5</v>
      </c>
      <c r="K316" s="22">
        <f t="shared" si="27"/>
        <v>7</v>
      </c>
      <c r="M316" s="22" t="str">
        <f>IFERROR(VLOOKUP(A316,Sheet1!B:F,5,0),"")</f>
        <v xml:space="preserve">  50m</v>
      </c>
      <c r="N316" s="22" t="str">
        <f>IFERROR(VLOOKUP(A316,Sheet1!B:F,4,0),"")</f>
        <v>バタフライ</v>
      </c>
      <c r="O316" s="22" t="str">
        <f t="shared" si="24"/>
        <v xml:space="preserve">  50m バタフライ</v>
      </c>
    </row>
    <row r="317" spans="1:15" s="22" customFormat="1" x14ac:dyDescent="0.15">
      <c r="A317" s="22">
        <f>IFERROR(テーブル_Swim015[[#This Row],[競技番号]],"")</f>
        <v>20</v>
      </c>
      <c r="B317" s="22">
        <f>IFERROR(テーブル_Swim015[[#This Row],[組]],"")</f>
        <v>1</v>
      </c>
      <c r="C317" s="22">
        <f>IFERROR(テーブル_Swim015[[#This Row],[水路]],"")</f>
        <v>1</v>
      </c>
      <c r="D317" s="22" t="str">
        <f t="shared" si="23"/>
        <v>2011</v>
      </c>
      <c r="E317" s="22">
        <f>IFERROR(テーブル_Swim015[[#This Row],[選手番号]],"")</f>
        <v>0</v>
      </c>
      <c r="F317" s="22" t="str">
        <f>IFERROR(VLOOKUP(E317,Sheet3!A:H,3,0),"")</f>
        <v/>
      </c>
      <c r="G317" s="22" t="str">
        <f>IFERROR(VLOOKUP(E317,Sheet3!A:H,8,0),"")</f>
        <v/>
      </c>
      <c r="H317" s="22" t="str">
        <f>IFERROR(VLOOKUP(E317,Sheet2!A:B,2,0),"")</f>
        <v/>
      </c>
      <c r="I317" s="22" t="str">
        <f t="shared" si="25"/>
        <v>020</v>
      </c>
      <c r="J317" s="22">
        <f t="shared" si="26"/>
        <v>1</v>
      </c>
      <c r="K317" s="22">
        <f t="shared" si="27"/>
        <v>1</v>
      </c>
      <c r="M317" s="22" t="str">
        <f>IFERROR(VLOOKUP(A317,Sheet1!B:F,5,0),"")</f>
        <v xml:space="preserve">  50m</v>
      </c>
      <c r="N317" s="22" t="str">
        <f>IFERROR(VLOOKUP(A317,Sheet1!B:F,4,0),"")</f>
        <v>バタフライ</v>
      </c>
      <c r="O317" s="22" t="str">
        <f t="shared" si="24"/>
        <v xml:space="preserve">  50m バタフライ</v>
      </c>
    </row>
    <row r="318" spans="1:15" s="22" customFormat="1" x14ac:dyDescent="0.15">
      <c r="A318" s="22">
        <f>IFERROR(テーブル_Swim015[[#This Row],[競技番号]],"")</f>
        <v>20</v>
      </c>
      <c r="B318" s="22">
        <f>IFERROR(テーブル_Swim015[[#This Row],[組]],"")</f>
        <v>1</v>
      </c>
      <c r="C318" s="22">
        <f>IFERROR(テーブル_Swim015[[#This Row],[水路]],"")</f>
        <v>2</v>
      </c>
      <c r="D318" s="22" t="str">
        <f t="shared" si="23"/>
        <v>2012</v>
      </c>
      <c r="E318" s="22">
        <f>IFERROR(テーブル_Swim015[[#This Row],[選手番号]],"")</f>
        <v>1306</v>
      </c>
      <c r="F318" s="22" t="str">
        <f>IFERROR(VLOOKUP(E318,Sheet3!A:H,3,0),"")</f>
        <v xml:space="preserve">吉武　和桜                    </v>
      </c>
      <c r="G318" s="22" t="str">
        <f>IFERROR(VLOOKUP(E318,Sheet3!A:H,8,0),"")</f>
        <v xml:space="preserve">南海DC          </v>
      </c>
      <c r="H318" s="22" t="str">
        <f>IFERROR(VLOOKUP(E318,Sheet2!A:B,2,0),"")</f>
        <v/>
      </c>
      <c r="I318" s="22" t="str">
        <f t="shared" si="25"/>
        <v>130620</v>
      </c>
      <c r="J318" s="22">
        <f t="shared" si="26"/>
        <v>1</v>
      </c>
      <c r="K318" s="22">
        <f t="shared" si="27"/>
        <v>2</v>
      </c>
      <c r="M318" s="22" t="str">
        <f>IFERROR(VLOOKUP(A318,Sheet1!B:F,5,0),"")</f>
        <v xml:space="preserve">  50m</v>
      </c>
      <c r="N318" s="22" t="str">
        <f>IFERROR(VLOOKUP(A318,Sheet1!B:F,4,0),"")</f>
        <v>バタフライ</v>
      </c>
      <c r="O318" s="22" t="str">
        <f t="shared" si="24"/>
        <v xml:space="preserve">  50m バタフライ</v>
      </c>
    </row>
    <row r="319" spans="1:15" s="22" customFormat="1" x14ac:dyDescent="0.15">
      <c r="A319" s="22">
        <f>IFERROR(テーブル_Swim015[[#This Row],[競技番号]],"")</f>
        <v>20</v>
      </c>
      <c r="B319" s="22">
        <f>IFERROR(テーブル_Swim015[[#This Row],[組]],"")</f>
        <v>1</v>
      </c>
      <c r="C319" s="22">
        <f>IFERROR(テーブル_Swim015[[#This Row],[水路]],"")</f>
        <v>3</v>
      </c>
      <c r="D319" s="22" t="str">
        <f t="shared" si="23"/>
        <v>2013</v>
      </c>
      <c r="E319" s="22">
        <f>IFERROR(テーブル_Swim015[[#This Row],[選手番号]],"")</f>
        <v>118</v>
      </c>
      <c r="F319" s="22" t="str">
        <f>IFERROR(VLOOKUP(E319,Sheet3!A:H,3,0),"")</f>
        <v xml:space="preserve">清水　幹太                    </v>
      </c>
      <c r="G319" s="22" t="str">
        <f>IFERROR(VLOOKUP(E319,Sheet3!A:H,8,0),"")</f>
        <v xml:space="preserve">石原SC          </v>
      </c>
      <c r="H319" s="22" t="str">
        <f>IFERROR(VLOOKUP(E319,Sheet2!A:B,2,0),"")</f>
        <v/>
      </c>
      <c r="I319" s="22" t="str">
        <f t="shared" si="25"/>
        <v>11820</v>
      </c>
      <c r="J319" s="22">
        <f t="shared" si="26"/>
        <v>1</v>
      </c>
      <c r="K319" s="22">
        <f t="shared" si="27"/>
        <v>3</v>
      </c>
      <c r="M319" s="22" t="str">
        <f>IFERROR(VLOOKUP(A319,Sheet1!B:F,5,0),"")</f>
        <v xml:space="preserve">  50m</v>
      </c>
      <c r="N319" s="22" t="str">
        <f>IFERROR(VLOOKUP(A319,Sheet1!B:F,4,0),"")</f>
        <v>バタフライ</v>
      </c>
      <c r="O319" s="22" t="str">
        <f t="shared" si="24"/>
        <v xml:space="preserve">  50m バタフライ</v>
      </c>
    </row>
    <row r="320" spans="1:15" s="22" customFormat="1" x14ac:dyDescent="0.15">
      <c r="A320" s="22">
        <f>IFERROR(テーブル_Swim015[[#This Row],[競技番号]],"")</f>
        <v>20</v>
      </c>
      <c r="B320" s="22">
        <f>IFERROR(テーブル_Swim015[[#This Row],[組]],"")</f>
        <v>1</v>
      </c>
      <c r="C320" s="22">
        <f>IFERROR(テーブル_Swim015[[#This Row],[水路]],"")</f>
        <v>4</v>
      </c>
      <c r="D320" s="22" t="str">
        <f t="shared" si="23"/>
        <v>2014</v>
      </c>
      <c r="E320" s="22">
        <f>IFERROR(テーブル_Swim015[[#This Row],[選手番号]],"")</f>
        <v>1259</v>
      </c>
      <c r="F320" s="22" t="str">
        <f>IFERROR(VLOOKUP(E320,Sheet3!A:H,3,0),"")</f>
        <v xml:space="preserve">木村虎太朗                    </v>
      </c>
      <c r="G320" s="22" t="str">
        <f>IFERROR(VLOOKUP(E320,Sheet3!A:H,8,0),"")</f>
        <v xml:space="preserve">南海DC          </v>
      </c>
      <c r="H320" s="22" t="str">
        <f>IFERROR(VLOOKUP(E320,Sheet2!A:B,2,0),"")</f>
        <v/>
      </c>
      <c r="I320" s="22" t="str">
        <f t="shared" si="25"/>
        <v>125920</v>
      </c>
      <c r="J320" s="22">
        <f t="shared" si="26"/>
        <v>1</v>
      </c>
      <c r="K320" s="22">
        <f t="shared" si="27"/>
        <v>4</v>
      </c>
      <c r="M320" s="22" t="str">
        <f>IFERROR(VLOOKUP(A320,Sheet1!B:F,5,0),"")</f>
        <v xml:space="preserve">  50m</v>
      </c>
      <c r="N320" s="22" t="str">
        <f>IFERROR(VLOOKUP(A320,Sheet1!B:F,4,0),"")</f>
        <v>バタフライ</v>
      </c>
      <c r="O320" s="22" t="str">
        <f t="shared" si="24"/>
        <v xml:space="preserve">  50m バタフライ</v>
      </c>
    </row>
    <row r="321" spans="1:15" s="22" customFormat="1" x14ac:dyDescent="0.15">
      <c r="A321" s="22">
        <f>IFERROR(テーブル_Swim015[[#This Row],[競技番号]],"")</f>
        <v>20</v>
      </c>
      <c r="B321" s="22">
        <f>IFERROR(テーブル_Swim015[[#This Row],[組]],"")</f>
        <v>1</v>
      </c>
      <c r="C321" s="22">
        <f>IFERROR(テーブル_Swim015[[#This Row],[水路]],"")</f>
        <v>5</v>
      </c>
      <c r="D321" s="22" t="str">
        <f t="shared" si="23"/>
        <v>2015</v>
      </c>
      <c r="E321" s="22">
        <f>IFERROR(テーブル_Swim015[[#This Row],[選手番号]],"")</f>
        <v>765</v>
      </c>
      <c r="F321" s="22" t="str">
        <f>IFERROR(VLOOKUP(E321,Sheet3!A:H,3,0),"")</f>
        <v xml:space="preserve">藤本　悠晴                    </v>
      </c>
      <c r="G321" s="22" t="str">
        <f>IFERROR(VLOOKUP(E321,Sheet3!A:H,8,0),"")</f>
        <v xml:space="preserve">フィッタ松前    </v>
      </c>
      <c r="H321" s="22" t="str">
        <f>IFERROR(VLOOKUP(E321,Sheet2!A:B,2,0),"")</f>
        <v/>
      </c>
      <c r="I321" s="22" t="str">
        <f t="shared" si="25"/>
        <v>76520</v>
      </c>
      <c r="J321" s="22">
        <f t="shared" si="26"/>
        <v>1</v>
      </c>
      <c r="K321" s="22">
        <f t="shared" si="27"/>
        <v>5</v>
      </c>
      <c r="M321" s="22" t="str">
        <f>IFERROR(VLOOKUP(A321,Sheet1!B:F,5,0),"")</f>
        <v xml:space="preserve">  50m</v>
      </c>
      <c r="N321" s="22" t="str">
        <f>IFERROR(VLOOKUP(A321,Sheet1!B:F,4,0),"")</f>
        <v>バタフライ</v>
      </c>
      <c r="O321" s="22" t="str">
        <f t="shared" si="24"/>
        <v xml:space="preserve">  50m バタフライ</v>
      </c>
    </row>
    <row r="322" spans="1:15" s="22" customFormat="1" x14ac:dyDescent="0.15">
      <c r="A322" s="22">
        <f>IFERROR(テーブル_Swim015[[#This Row],[競技番号]],"")</f>
        <v>20</v>
      </c>
      <c r="B322" s="22">
        <f>IFERROR(テーブル_Swim015[[#This Row],[組]],"")</f>
        <v>1</v>
      </c>
      <c r="C322" s="22">
        <f>IFERROR(テーブル_Swim015[[#This Row],[水路]],"")</f>
        <v>6</v>
      </c>
      <c r="D322" s="22" t="str">
        <f t="shared" si="23"/>
        <v>2016</v>
      </c>
      <c r="E322" s="22">
        <f>IFERROR(テーブル_Swim015[[#This Row],[選手番号]],"")</f>
        <v>769</v>
      </c>
      <c r="F322" s="22" t="str">
        <f>IFERROR(VLOOKUP(E322,Sheet3!A:H,3,0),"")</f>
        <v xml:space="preserve">森實　駿斗                    </v>
      </c>
      <c r="G322" s="22" t="str">
        <f>IFERROR(VLOOKUP(E322,Sheet3!A:H,8,0),"")</f>
        <v xml:space="preserve">フィッタ松前    </v>
      </c>
      <c r="H322" s="22" t="str">
        <f>IFERROR(VLOOKUP(E322,Sheet2!A:B,2,0),"")</f>
        <v/>
      </c>
      <c r="I322" s="22" t="str">
        <f t="shared" si="25"/>
        <v>76920</v>
      </c>
      <c r="J322" s="22">
        <f t="shared" si="26"/>
        <v>1</v>
      </c>
      <c r="K322" s="22">
        <f t="shared" si="27"/>
        <v>6</v>
      </c>
      <c r="M322" s="22" t="str">
        <f>IFERROR(VLOOKUP(A322,Sheet1!B:F,5,0),"")</f>
        <v xml:space="preserve">  50m</v>
      </c>
      <c r="N322" s="22" t="str">
        <f>IFERROR(VLOOKUP(A322,Sheet1!B:F,4,0),"")</f>
        <v>バタフライ</v>
      </c>
      <c r="O322" s="22" t="str">
        <f t="shared" si="24"/>
        <v xml:space="preserve">  50m バタフライ</v>
      </c>
    </row>
    <row r="323" spans="1:15" s="22" customFormat="1" x14ac:dyDescent="0.15">
      <c r="A323" s="22">
        <f>IFERROR(テーブル_Swim015[[#This Row],[競技番号]],"")</f>
        <v>20</v>
      </c>
      <c r="B323" s="22">
        <f>IFERROR(テーブル_Swim015[[#This Row],[組]],"")</f>
        <v>1</v>
      </c>
      <c r="C323" s="22">
        <f>IFERROR(テーブル_Swim015[[#This Row],[水路]],"")</f>
        <v>7</v>
      </c>
      <c r="D323" s="22" t="str">
        <f t="shared" ref="D323:D386" si="28">CONCATENATE(A323,B323,C323)</f>
        <v>2017</v>
      </c>
      <c r="E323" s="22">
        <f>IFERROR(テーブル_Swim015[[#This Row],[選手番号]],"")</f>
        <v>651</v>
      </c>
      <c r="F323" s="22" t="str">
        <f>IFERROR(VLOOKUP(E323,Sheet3!A:H,3,0),"")</f>
        <v xml:space="preserve">北脇　太耀                    </v>
      </c>
      <c r="G323" s="22" t="str">
        <f>IFERROR(VLOOKUP(E323,Sheet3!A:H,8,0),"")</f>
        <v xml:space="preserve">ﾌｨｯﾀ重信        </v>
      </c>
      <c r="H323" s="22" t="str">
        <f>IFERROR(VLOOKUP(E323,Sheet2!A:B,2,0),"")</f>
        <v/>
      </c>
      <c r="I323" s="22" t="str">
        <f t="shared" si="25"/>
        <v>65120</v>
      </c>
      <c r="J323" s="22">
        <f t="shared" si="26"/>
        <v>1</v>
      </c>
      <c r="K323" s="22">
        <f t="shared" si="27"/>
        <v>7</v>
      </c>
      <c r="M323" s="22" t="str">
        <f>IFERROR(VLOOKUP(A323,Sheet1!B:F,5,0),"")</f>
        <v xml:space="preserve">  50m</v>
      </c>
      <c r="N323" s="22" t="str">
        <f>IFERROR(VLOOKUP(A323,Sheet1!B:F,4,0),"")</f>
        <v>バタフライ</v>
      </c>
      <c r="O323" s="22" t="str">
        <f t="shared" ref="O323:O386" si="29">CONCATENATE(M323," ",N323)</f>
        <v xml:space="preserve">  50m バタフライ</v>
      </c>
    </row>
    <row r="324" spans="1:15" s="22" customFormat="1" x14ac:dyDescent="0.15">
      <c r="A324" s="22">
        <f>IFERROR(テーブル_Swim015[[#This Row],[競技番号]],"")</f>
        <v>20</v>
      </c>
      <c r="B324" s="22">
        <f>IFERROR(テーブル_Swim015[[#This Row],[組]],"")</f>
        <v>2</v>
      </c>
      <c r="C324" s="22">
        <f>IFERROR(テーブル_Swim015[[#This Row],[水路]],"")</f>
        <v>1</v>
      </c>
      <c r="D324" s="22" t="str">
        <f t="shared" si="28"/>
        <v>2021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5"/>
        <v>020</v>
      </c>
      <c r="J324" s="22">
        <f t="shared" si="26"/>
        <v>2</v>
      </c>
      <c r="K324" s="22">
        <f t="shared" si="27"/>
        <v>1</v>
      </c>
      <c r="M324" s="22" t="str">
        <f>IFERROR(VLOOKUP(A324,Sheet1!B:F,5,0),"")</f>
        <v xml:space="preserve">  50m</v>
      </c>
      <c r="N324" s="22" t="str">
        <f>IFERROR(VLOOKUP(A324,Sheet1!B:F,4,0),"")</f>
        <v>バタフライ</v>
      </c>
      <c r="O324" s="22" t="str">
        <f t="shared" si="29"/>
        <v xml:space="preserve">  50m バタフライ</v>
      </c>
    </row>
    <row r="325" spans="1:15" s="22" customFormat="1" x14ac:dyDescent="0.15">
      <c r="A325" s="22">
        <f>IFERROR(テーブル_Swim015[[#This Row],[競技番号]],"")</f>
        <v>20</v>
      </c>
      <c r="B325" s="22">
        <f>IFERROR(テーブル_Swim015[[#This Row],[組]],"")</f>
        <v>2</v>
      </c>
      <c r="C325" s="22">
        <f>IFERROR(テーブル_Swim015[[#This Row],[水路]],"")</f>
        <v>2</v>
      </c>
      <c r="D325" s="22" t="str">
        <f t="shared" si="28"/>
        <v>2022</v>
      </c>
      <c r="E325" s="22">
        <f>IFERROR(テーブル_Swim015[[#This Row],[選手番号]],"")</f>
        <v>754</v>
      </c>
      <c r="F325" s="22" t="str">
        <f>IFERROR(VLOOKUP(E325,Sheet3!A:H,3,0),"")</f>
        <v xml:space="preserve">武知　海斗                    </v>
      </c>
      <c r="G325" s="22" t="str">
        <f>IFERROR(VLOOKUP(E325,Sheet3!A:H,8,0),"")</f>
        <v xml:space="preserve">フィッタ松前    </v>
      </c>
      <c r="H325" s="22" t="str">
        <f>IFERROR(VLOOKUP(E325,Sheet2!A:B,2,0),"")</f>
        <v/>
      </c>
      <c r="I325" s="22" t="str">
        <f t="shared" si="25"/>
        <v>75420</v>
      </c>
      <c r="J325" s="22">
        <f t="shared" si="26"/>
        <v>2</v>
      </c>
      <c r="K325" s="22">
        <f t="shared" si="27"/>
        <v>2</v>
      </c>
      <c r="M325" s="22" t="str">
        <f>IFERROR(VLOOKUP(A325,Sheet1!B:F,5,0),"")</f>
        <v xml:space="preserve">  50m</v>
      </c>
      <c r="N325" s="22" t="str">
        <f>IFERROR(VLOOKUP(A325,Sheet1!B:F,4,0),"")</f>
        <v>バタフライ</v>
      </c>
      <c r="O325" s="22" t="str">
        <f t="shared" si="29"/>
        <v xml:space="preserve">  50m バタフライ</v>
      </c>
    </row>
    <row r="326" spans="1:15" s="22" customFormat="1" x14ac:dyDescent="0.15">
      <c r="A326" s="22">
        <f>IFERROR(テーブル_Swim015[[#This Row],[競技番号]],"")</f>
        <v>20</v>
      </c>
      <c r="B326" s="22">
        <f>IFERROR(テーブル_Swim015[[#This Row],[組]],"")</f>
        <v>2</v>
      </c>
      <c r="C326" s="22">
        <f>IFERROR(テーブル_Swim015[[#This Row],[水路]],"")</f>
        <v>3</v>
      </c>
      <c r="D326" s="22" t="str">
        <f t="shared" si="28"/>
        <v>2023</v>
      </c>
      <c r="E326" s="22">
        <f>IFERROR(テーブル_Swim015[[#This Row],[選手番号]],"")</f>
        <v>758</v>
      </c>
      <c r="F326" s="22" t="str">
        <f>IFERROR(VLOOKUP(E326,Sheet3!A:H,3,0),"")</f>
        <v xml:space="preserve">鶴田　勇心                    </v>
      </c>
      <c r="G326" s="22" t="str">
        <f>IFERROR(VLOOKUP(E326,Sheet3!A:H,8,0),"")</f>
        <v xml:space="preserve">フィッタ松前    </v>
      </c>
      <c r="H326" s="22" t="str">
        <f>IFERROR(VLOOKUP(E326,Sheet2!A:B,2,0),"")</f>
        <v/>
      </c>
      <c r="I326" s="22" t="str">
        <f t="shared" si="25"/>
        <v>75820</v>
      </c>
      <c r="J326" s="22">
        <f t="shared" si="26"/>
        <v>2</v>
      </c>
      <c r="K326" s="22">
        <f t="shared" si="27"/>
        <v>3</v>
      </c>
      <c r="M326" s="22" t="str">
        <f>IFERROR(VLOOKUP(A326,Sheet1!B:F,5,0),"")</f>
        <v xml:space="preserve">  50m</v>
      </c>
      <c r="N326" s="22" t="str">
        <f>IFERROR(VLOOKUP(A326,Sheet1!B:F,4,0),"")</f>
        <v>バタフライ</v>
      </c>
      <c r="O326" s="22" t="str">
        <f t="shared" si="29"/>
        <v xml:space="preserve">  50m バタフライ</v>
      </c>
    </row>
    <row r="327" spans="1:15" s="22" customFormat="1" x14ac:dyDescent="0.15">
      <c r="A327" s="22">
        <f>IFERROR(テーブル_Swim015[[#This Row],[競技番号]],"")</f>
        <v>20</v>
      </c>
      <c r="B327" s="22">
        <f>IFERROR(テーブル_Swim015[[#This Row],[組]],"")</f>
        <v>2</v>
      </c>
      <c r="C327" s="22">
        <f>IFERROR(テーブル_Swim015[[#This Row],[水路]],"")</f>
        <v>4</v>
      </c>
      <c r="D327" s="22" t="str">
        <f t="shared" si="28"/>
        <v>2024</v>
      </c>
      <c r="E327" s="22">
        <f>IFERROR(テーブル_Swim015[[#This Row],[選手番号]],"")</f>
        <v>650</v>
      </c>
      <c r="F327" s="22" t="str">
        <f>IFERROR(VLOOKUP(E327,Sheet3!A:H,3,0),"")</f>
        <v xml:space="preserve">宇都宮雅陽                    </v>
      </c>
      <c r="G327" s="22" t="str">
        <f>IFERROR(VLOOKUP(E327,Sheet3!A:H,8,0),"")</f>
        <v xml:space="preserve">ﾌｨｯﾀ重信        </v>
      </c>
      <c r="H327" s="22" t="str">
        <f>IFERROR(VLOOKUP(E327,Sheet2!A:B,2,0),"")</f>
        <v/>
      </c>
      <c r="I327" s="22" t="str">
        <f t="shared" si="25"/>
        <v>65020</v>
      </c>
      <c r="J327" s="22">
        <f t="shared" si="26"/>
        <v>2</v>
      </c>
      <c r="K327" s="22">
        <f t="shared" si="27"/>
        <v>4</v>
      </c>
      <c r="M327" s="22" t="str">
        <f>IFERROR(VLOOKUP(A327,Sheet1!B:F,5,0),"")</f>
        <v xml:space="preserve">  50m</v>
      </c>
      <c r="N327" s="22" t="str">
        <f>IFERROR(VLOOKUP(A327,Sheet1!B:F,4,0),"")</f>
        <v>バタフライ</v>
      </c>
      <c r="O327" s="22" t="str">
        <f t="shared" si="29"/>
        <v xml:space="preserve">  50m バタフライ</v>
      </c>
    </row>
    <row r="328" spans="1:15" s="22" customFormat="1" x14ac:dyDescent="0.15">
      <c r="A328" s="22">
        <f>IFERROR(テーブル_Swim015[[#This Row],[競技番号]],"")</f>
        <v>20</v>
      </c>
      <c r="B328" s="22">
        <f>IFERROR(テーブル_Swim015[[#This Row],[組]],"")</f>
        <v>2</v>
      </c>
      <c r="C328" s="22">
        <f>IFERROR(テーブル_Swim015[[#This Row],[水路]],"")</f>
        <v>5</v>
      </c>
      <c r="D328" s="22" t="str">
        <f t="shared" si="28"/>
        <v>2025</v>
      </c>
      <c r="E328" s="22">
        <f>IFERROR(テーブル_Swim015[[#This Row],[選手番号]],"")</f>
        <v>751</v>
      </c>
      <c r="F328" s="22" t="str">
        <f>IFERROR(VLOOKUP(E328,Sheet3!A:H,3,0),"")</f>
        <v xml:space="preserve">井上　恭吾                    </v>
      </c>
      <c r="G328" s="22" t="str">
        <f>IFERROR(VLOOKUP(E328,Sheet3!A:H,8,0),"")</f>
        <v xml:space="preserve">フィッタ松前    </v>
      </c>
      <c r="H328" s="22" t="str">
        <f>IFERROR(VLOOKUP(E328,Sheet2!A:B,2,0),"")</f>
        <v/>
      </c>
      <c r="I328" s="22" t="str">
        <f t="shared" si="25"/>
        <v>75120</v>
      </c>
      <c r="J328" s="22">
        <f t="shared" si="26"/>
        <v>2</v>
      </c>
      <c r="K328" s="22">
        <f t="shared" si="27"/>
        <v>5</v>
      </c>
      <c r="M328" s="22" t="str">
        <f>IFERROR(VLOOKUP(A328,Sheet1!B:F,5,0),"")</f>
        <v xml:space="preserve">  50m</v>
      </c>
      <c r="N328" s="22" t="str">
        <f>IFERROR(VLOOKUP(A328,Sheet1!B:F,4,0),"")</f>
        <v>バタフライ</v>
      </c>
      <c r="O328" s="22" t="str">
        <f t="shared" si="29"/>
        <v xml:space="preserve">  50m バタフライ</v>
      </c>
    </row>
    <row r="329" spans="1:15" s="22" customFormat="1" x14ac:dyDescent="0.15">
      <c r="A329" s="22">
        <f>IFERROR(テーブル_Swim015[[#This Row],[競技番号]],"")</f>
        <v>20</v>
      </c>
      <c r="B329" s="22">
        <f>IFERROR(テーブル_Swim015[[#This Row],[組]],"")</f>
        <v>2</v>
      </c>
      <c r="C329" s="22">
        <f>IFERROR(テーブル_Swim015[[#This Row],[水路]],"")</f>
        <v>6</v>
      </c>
      <c r="D329" s="22" t="str">
        <f t="shared" si="28"/>
        <v>2026</v>
      </c>
      <c r="E329" s="22">
        <f>IFERROR(テーブル_Swim015[[#This Row],[選手番号]],"")</f>
        <v>762</v>
      </c>
      <c r="F329" s="22" t="str">
        <f>IFERROR(VLOOKUP(E329,Sheet3!A:H,3,0),"")</f>
        <v xml:space="preserve">西岡　　駿                    </v>
      </c>
      <c r="G329" s="22" t="str">
        <f>IFERROR(VLOOKUP(E329,Sheet3!A:H,8,0),"")</f>
        <v xml:space="preserve">フィッタ松前    </v>
      </c>
      <c r="H329" s="22" t="str">
        <f>IFERROR(VLOOKUP(E329,Sheet2!A:B,2,0),"")</f>
        <v/>
      </c>
      <c r="I329" s="22" t="str">
        <f t="shared" si="25"/>
        <v>76220</v>
      </c>
      <c r="J329" s="22">
        <f t="shared" si="26"/>
        <v>2</v>
      </c>
      <c r="K329" s="22">
        <f t="shared" si="27"/>
        <v>6</v>
      </c>
      <c r="M329" s="22" t="str">
        <f>IFERROR(VLOOKUP(A329,Sheet1!B:F,5,0),"")</f>
        <v xml:space="preserve">  50m</v>
      </c>
      <c r="N329" s="22" t="str">
        <f>IFERROR(VLOOKUP(A329,Sheet1!B:F,4,0),"")</f>
        <v>バタフライ</v>
      </c>
      <c r="O329" s="22" t="str">
        <f t="shared" si="29"/>
        <v xml:space="preserve">  50m バタフライ</v>
      </c>
    </row>
    <row r="330" spans="1:15" s="22" customFormat="1" x14ac:dyDescent="0.15">
      <c r="A330" s="22">
        <f>IFERROR(テーブル_Swim015[[#This Row],[競技番号]],"")</f>
        <v>20</v>
      </c>
      <c r="B330" s="22">
        <f>IFERROR(テーブル_Swim015[[#This Row],[組]],"")</f>
        <v>2</v>
      </c>
      <c r="C330" s="22">
        <f>IFERROR(テーブル_Swim015[[#This Row],[水路]],"")</f>
        <v>7</v>
      </c>
      <c r="D330" s="22" t="str">
        <f t="shared" si="28"/>
        <v>2027</v>
      </c>
      <c r="E330" s="22">
        <f>IFERROR(テーブル_Swim015[[#This Row],[選手番号]],"")</f>
        <v>135</v>
      </c>
      <c r="F330" s="22" t="str">
        <f>IFERROR(VLOOKUP(E330,Sheet3!A:H,3,0),"")</f>
        <v xml:space="preserve">堀川　卓幹                    </v>
      </c>
      <c r="G330" s="22" t="str">
        <f>IFERROR(VLOOKUP(E330,Sheet3!A:H,8,0),"")</f>
        <v xml:space="preserve">石原SC          </v>
      </c>
      <c r="H330" s="22" t="str">
        <f>IFERROR(VLOOKUP(E330,Sheet2!A:B,2,0),"")</f>
        <v/>
      </c>
      <c r="I330" s="22" t="str">
        <f t="shared" si="25"/>
        <v>13520</v>
      </c>
      <c r="J330" s="22">
        <f t="shared" si="26"/>
        <v>2</v>
      </c>
      <c r="K330" s="22">
        <f t="shared" si="27"/>
        <v>7</v>
      </c>
      <c r="M330" s="22" t="str">
        <f>IFERROR(VLOOKUP(A330,Sheet1!B:F,5,0),"")</f>
        <v xml:space="preserve">  50m</v>
      </c>
      <c r="N330" s="22" t="str">
        <f>IFERROR(VLOOKUP(A330,Sheet1!B:F,4,0),"")</f>
        <v>バタフライ</v>
      </c>
      <c r="O330" s="22" t="str">
        <f t="shared" si="29"/>
        <v xml:space="preserve">  50m バタフライ</v>
      </c>
    </row>
    <row r="331" spans="1:15" s="22" customFormat="1" x14ac:dyDescent="0.15">
      <c r="A331" s="22">
        <f>IFERROR(テーブル_Swim015[[#This Row],[競技番号]],"")</f>
        <v>20</v>
      </c>
      <c r="B331" s="22">
        <f>IFERROR(テーブル_Swim015[[#This Row],[組]],"")</f>
        <v>3</v>
      </c>
      <c r="C331" s="22">
        <f>IFERROR(テーブル_Swim015[[#This Row],[水路]],"")</f>
        <v>1</v>
      </c>
      <c r="D331" s="22" t="str">
        <f t="shared" si="28"/>
        <v>2031</v>
      </c>
      <c r="E331" s="22">
        <f>IFERROR(テーブル_Swim015[[#This Row],[選手番号]],"")</f>
        <v>639</v>
      </c>
      <c r="F331" s="22" t="str">
        <f>IFERROR(VLOOKUP(E331,Sheet3!A:H,3,0),"")</f>
        <v xml:space="preserve">長野　篤生                    </v>
      </c>
      <c r="G331" s="22" t="str">
        <f>IFERROR(VLOOKUP(E331,Sheet3!A:H,8,0),"")</f>
        <v xml:space="preserve">ﾌｨｯﾀ重信        </v>
      </c>
      <c r="H331" s="22" t="str">
        <f>IFERROR(VLOOKUP(E331,Sheet2!A:B,2,0),"")</f>
        <v/>
      </c>
      <c r="I331" s="22" t="str">
        <f t="shared" si="25"/>
        <v>63920</v>
      </c>
      <c r="J331" s="22">
        <f t="shared" si="26"/>
        <v>3</v>
      </c>
      <c r="K331" s="22">
        <f t="shared" si="27"/>
        <v>1</v>
      </c>
      <c r="M331" s="22" t="str">
        <f>IFERROR(VLOOKUP(A331,Sheet1!B:F,5,0),"")</f>
        <v xml:space="preserve">  50m</v>
      </c>
      <c r="N331" s="22" t="str">
        <f>IFERROR(VLOOKUP(A331,Sheet1!B:F,4,0),"")</f>
        <v>バタフライ</v>
      </c>
      <c r="O331" s="22" t="str">
        <f t="shared" si="29"/>
        <v xml:space="preserve">  50m バタフライ</v>
      </c>
    </row>
    <row r="332" spans="1:15" s="22" customFormat="1" x14ac:dyDescent="0.15">
      <c r="A332" s="22">
        <f>IFERROR(テーブル_Swim015[[#This Row],[競技番号]],"")</f>
        <v>20</v>
      </c>
      <c r="B332" s="22">
        <f>IFERROR(テーブル_Swim015[[#This Row],[組]],"")</f>
        <v>3</v>
      </c>
      <c r="C332" s="22">
        <f>IFERROR(テーブル_Swim015[[#This Row],[水路]],"")</f>
        <v>2</v>
      </c>
      <c r="D332" s="22" t="str">
        <f t="shared" si="28"/>
        <v>2032</v>
      </c>
      <c r="E332" s="22">
        <f>IFERROR(テーブル_Swim015[[#This Row],[選手番号]],"")</f>
        <v>209</v>
      </c>
      <c r="F332" s="22" t="str">
        <f>IFERROR(VLOOKUP(E332,Sheet3!A:H,3,0),"")</f>
        <v xml:space="preserve">山本　隆成                    </v>
      </c>
      <c r="G332" s="22" t="str">
        <f>IFERROR(VLOOKUP(E332,Sheet3!A:H,8,0),"")</f>
        <v xml:space="preserve">石原SC          </v>
      </c>
      <c r="H332" s="22" t="str">
        <f>IFERROR(VLOOKUP(E332,Sheet2!A:B,2,0),"")</f>
        <v/>
      </c>
      <c r="I332" s="22" t="str">
        <f t="shared" si="25"/>
        <v>20920</v>
      </c>
      <c r="J332" s="22">
        <f t="shared" si="26"/>
        <v>3</v>
      </c>
      <c r="K332" s="22">
        <f t="shared" si="27"/>
        <v>2</v>
      </c>
      <c r="M332" s="22" t="str">
        <f>IFERROR(VLOOKUP(A332,Sheet1!B:F,5,0),"")</f>
        <v xml:space="preserve">  50m</v>
      </c>
      <c r="N332" s="22" t="str">
        <f>IFERROR(VLOOKUP(A332,Sheet1!B:F,4,0),"")</f>
        <v>バタフライ</v>
      </c>
      <c r="O332" s="22" t="str">
        <f t="shared" si="29"/>
        <v xml:space="preserve">  50m バタフライ</v>
      </c>
    </row>
    <row r="333" spans="1:15" s="22" customFormat="1" x14ac:dyDescent="0.15">
      <c r="A333" s="22">
        <f>IFERROR(テーブル_Swim015[[#This Row],[競技番号]],"")</f>
        <v>20</v>
      </c>
      <c r="B333" s="22">
        <f>IFERROR(テーブル_Swim015[[#This Row],[組]],"")</f>
        <v>3</v>
      </c>
      <c r="C333" s="22">
        <f>IFERROR(テーブル_Swim015[[#This Row],[水路]],"")</f>
        <v>3</v>
      </c>
      <c r="D333" s="22" t="str">
        <f t="shared" si="28"/>
        <v>2033</v>
      </c>
      <c r="E333" s="22">
        <f>IFERROR(テーブル_Swim015[[#This Row],[選手番号]],"")</f>
        <v>636</v>
      </c>
      <c r="F333" s="22" t="str">
        <f>IFERROR(VLOOKUP(E333,Sheet3!A:H,3,0),"")</f>
        <v xml:space="preserve">松浦　　蒼                    </v>
      </c>
      <c r="G333" s="22" t="str">
        <f>IFERROR(VLOOKUP(E333,Sheet3!A:H,8,0),"")</f>
        <v xml:space="preserve">ﾌｨｯﾀ重信        </v>
      </c>
      <c r="H333" s="22" t="str">
        <f>IFERROR(VLOOKUP(E333,Sheet2!A:B,2,0),"")</f>
        <v/>
      </c>
      <c r="I333" s="22" t="str">
        <f t="shared" si="25"/>
        <v>63620</v>
      </c>
      <c r="J333" s="22">
        <f t="shared" si="26"/>
        <v>3</v>
      </c>
      <c r="K333" s="22">
        <f t="shared" si="27"/>
        <v>3</v>
      </c>
      <c r="M333" s="22" t="str">
        <f>IFERROR(VLOOKUP(A333,Sheet1!B:F,5,0),"")</f>
        <v xml:space="preserve">  50m</v>
      </c>
      <c r="N333" s="22" t="str">
        <f>IFERROR(VLOOKUP(A333,Sheet1!B:F,4,0),"")</f>
        <v>バタフライ</v>
      </c>
      <c r="O333" s="22" t="str">
        <f t="shared" si="29"/>
        <v xml:space="preserve">  50m バタフライ</v>
      </c>
    </row>
    <row r="334" spans="1:15" s="22" customFormat="1" x14ac:dyDescent="0.15">
      <c r="A334" s="22">
        <f>IFERROR(テーブル_Swim015[[#This Row],[競技番号]],"")</f>
        <v>20</v>
      </c>
      <c r="B334" s="22">
        <f>IFERROR(テーブル_Swim015[[#This Row],[組]],"")</f>
        <v>3</v>
      </c>
      <c r="C334" s="22">
        <f>IFERROR(テーブル_Swim015[[#This Row],[水路]],"")</f>
        <v>4</v>
      </c>
      <c r="D334" s="22" t="str">
        <f t="shared" si="28"/>
        <v>2034</v>
      </c>
      <c r="E334" s="22">
        <f>IFERROR(テーブル_Swim015[[#This Row],[選手番号]],"")</f>
        <v>730</v>
      </c>
      <c r="F334" s="22" t="str">
        <f>IFERROR(VLOOKUP(E334,Sheet3!A:H,3,0),"")</f>
        <v xml:space="preserve">弓達　歩夢                    </v>
      </c>
      <c r="G334" s="22" t="str">
        <f>IFERROR(VLOOKUP(E334,Sheet3!A:H,8,0),"")</f>
        <v xml:space="preserve">フィッタ松前    </v>
      </c>
      <c r="H334" s="22" t="str">
        <f>IFERROR(VLOOKUP(E334,Sheet2!A:B,2,0),"")</f>
        <v/>
      </c>
      <c r="I334" s="22" t="str">
        <f t="shared" si="25"/>
        <v>73020</v>
      </c>
      <c r="J334" s="22">
        <f t="shared" si="26"/>
        <v>3</v>
      </c>
      <c r="K334" s="22">
        <f t="shared" si="27"/>
        <v>4</v>
      </c>
      <c r="M334" s="22" t="str">
        <f>IFERROR(VLOOKUP(A334,Sheet1!B:F,5,0),"")</f>
        <v xml:space="preserve">  50m</v>
      </c>
      <c r="N334" s="22" t="str">
        <f>IFERROR(VLOOKUP(A334,Sheet1!B:F,4,0),"")</f>
        <v>バタフライ</v>
      </c>
      <c r="O334" s="22" t="str">
        <f t="shared" si="29"/>
        <v xml:space="preserve">  50m バタフライ</v>
      </c>
    </row>
    <row r="335" spans="1:15" s="22" customFormat="1" x14ac:dyDescent="0.15">
      <c r="A335" s="22">
        <f>IFERROR(テーブル_Swim015[[#This Row],[競技番号]],"")</f>
        <v>20</v>
      </c>
      <c r="B335" s="22">
        <f>IFERROR(テーブル_Swim015[[#This Row],[組]],"")</f>
        <v>3</v>
      </c>
      <c r="C335" s="22">
        <f>IFERROR(テーブル_Swim015[[#This Row],[水路]],"")</f>
        <v>5</v>
      </c>
      <c r="D335" s="22" t="str">
        <f t="shared" si="28"/>
        <v>2035</v>
      </c>
      <c r="E335" s="22">
        <f>IFERROR(テーブル_Swim015[[#This Row],[選手番号]],"")</f>
        <v>1311</v>
      </c>
      <c r="F335" s="22" t="str">
        <f>IFERROR(VLOOKUP(E335,Sheet3!A:H,3,0),"")</f>
        <v xml:space="preserve">渡部　泰成                    </v>
      </c>
      <c r="G335" s="22" t="str">
        <f>IFERROR(VLOOKUP(E335,Sheet3!A:H,8,0),"")</f>
        <v xml:space="preserve">南海DC          </v>
      </c>
      <c r="H335" s="22" t="str">
        <f>IFERROR(VLOOKUP(E335,Sheet2!A:B,2,0),"")</f>
        <v/>
      </c>
      <c r="I335" s="22" t="str">
        <f t="shared" si="25"/>
        <v>131120</v>
      </c>
      <c r="J335" s="22">
        <f t="shared" si="26"/>
        <v>3</v>
      </c>
      <c r="K335" s="22">
        <f t="shared" si="27"/>
        <v>5</v>
      </c>
      <c r="M335" s="22" t="str">
        <f>IFERROR(VLOOKUP(A335,Sheet1!B:F,5,0),"")</f>
        <v xml:space="preserve">  50m</v>
      </c>
      <c r="N335" s="22" t="str">
        <f>IFERROR(VLOOKUP(A335,Sheet1!B:F,4,0),"")</f>
        <v>バタフライ</v>
      </c>
      <c r="O335" s="22" t="str">
        <f t="shared" si="29"/>
        <v xml:space="preserve">  50m バタフライ</v>
      </c>
    </row>
    <row r="336" spans="1:15" s="22" customFormat="1" x14ac:dyDescent="0.15">
      <c r="A336" s="22">
        <f>IFERROR(テーブル_Swim015[[#This Row],[競技番号]],"")</f>
        <v>20</v>
      </c>
      <c r="B336" s="22">
        <f>IFERROR(テーブル_Swim015[[#This Row],[組]],"")</f>
        <v>3</v>
      </c>
      <c r="C336" s="22">
        <f>IFERROR(テーブル_Swim015[[#This Row],[水路]],"")</f>
        <v>6</v>
      </c>
      <c r="D336" s="22" t="str">
        <f t="shared" si="28"/>
        <v>2036</v>
      </c>
      <c r="E336" s="22">
        <f>IFERROR(テーブル_Swim015[[#This Row],[選手番号]],"")</f>
        <v>131</v>
      </c>
      <c r="F336" s="22" t="str">
        <f>IFERROR(VLOOKUP(E336,Sheet3!A:H,3,0),"")</f>
        <v xml:space="preserve">城戸　心呂                    </v>
      </c>
      <c r="G336" s="22" t="str">
        <f>IFERROR(VLOOKUP(E336,Sheet3!A:H,8,0),"")</f>
        <v xml:space="preserve">石原SC          </v>
      </c>
      <c r="H336" s="22" t="str">
        <f>IFERROR(VLOOKUP(E336,Sheet2!A:B,2,0),"")</f>
        <v/>
      </c>
      <c r="I336" s="22" t="str">
        <f t="shared" si="25"/>
        <v>13120</v>
      </c>
      <c r="J336" s="22">
        <f t="shared" si="26"/>
        <v>3</v>
      </c>
      <c r="K336" s="22">
        <f t="shared" si="27"/>
        <v>6</v>
      </c>
      <c r="M336" s="22" t="str">
        <f>IFERROR(VLOOKUP(A336,Sheet1!B:F,5,0),"")</f>
        <v xml:space="preserve">  50m</v>
      </c>
      <c r="N336" s="22" t="str">
        <f>IFERROR(VLOOKUP(A336,Sheet1!B:F,4,0),"")</f>
        <v>バタフライ</v>
      </c>
      <c r="O336" s="22" t="str">
        <f t="shared" si="29"/>
        <v xml:space="preserve">  50m バタフライ</v>
      </c>
    </row>
    <row r="337" spans="1:15" s="22" customFormat="1" x14ac:dyDescent="0.15">
      <c r="A337" s="22">
        <f>IFERROR(テーブル_Swim015[[#This Row],[競技番号]],"")</f>
        <v>20</v>
      </c>
      <c r="B337" s="22">
        <f>IFERROR(テーブル_Swim015[[#This Row],[組]],"")</f>
        <v>3</v>
      </c>
      <c r="C337" s="22">
        <f>IFERROR(テーブル_Swim015[[#This Row],[水路]],"")</f>
        <v>7</v>
      </c>
      <c r="D337" s="22" t="str">
        <f t="shared" si="28"/>
        <v>2037</v>
      </c>
      <c r="E337" s="22">
        <f>IFERROR(テーブル_Swim015[[#This Row],[選手番号]],"")</f>
        <v>1287</v>
      </c>
      <c r="F337" s="22" t="str">
        <f>IFERROR(VLOOKUP(E337,Sheet3!A:H,3,0),"")</f>
        <v xml:space="preserve">大野　生吹                    </v>
      </c>
      <c r="G337" s="22" t="str">
        <f>IFERROR(VLOOKUP(E337,Sheet3!A:H,8,0),"")</f>
        <v xml:space="preserve">南海DC          </v>
      </c>
      <c r="H337" s="22" t="str">
        <f>IFERROR(VLOOKUP(E337,Sheet2!A:B,2,0),"")</f>
        <v/>
      </c>
      <c r="I337" s="22" t="str">
        <f t="shared" si="25"/>
        <v>128720</v>
      </c>
      <c r="J337" s="22">
        <f t="shared" si="26"/>
        <v>3</v>
      </c>
      <c r="K337" s="22">
        <f t="shared" si="27"/>
        <v>7</v>
      </c>
      <c r="M337" s="22" t="str">
        <f>IFERROR(VLOOKUP(A337,Sheet1!B:F,5,0),"")</f>
        <v xml:space="preserve">  50m</v>
      </c>
      <c r="N337" s="22" t="str">
        <f>IFERROR(VLOOKUP(A337,Sheet1!B:F,4,0),"")</f>
        <v>バタフライ</v>
      </c>
      <c r="O337" s="22" t="str">
        <f t="shared" si="29"/>
        <v xml:space="preserve">  50m バタフライ</v>
      </c>
    </row>
    <row r="338" spans="1:15" s="22" customFormat="1" x14ac:dyDescent="0.15">
      <c r="A338" s="22">
        <f>IFERROR(テーブル_Swim015[[#This Row],[競技番号]],"")</f>
        <v>20</v>
      </c>
      <c r="B338" s="22">
        <f>IFERROR(テーブル_Swim015[[#This Row],[組]],"")</f>
        <v>4</v>
      </c>
      <c r="C338" s="22">
        <f>IFERROR(テーブル_Swim015[[#This Row],[水路]],"")</f>
        <v>1</v>
      </c>
      <c r="D338" s="22" t="str">
        <f t="shared" si="28"/>
        <v>2041</v>
      </c>
      <c r="E338" s="22">
        <f>IFERROR(テーブル_Swim015[[#This Row],[選手番号]],"")</f>
        <v>1387</v>
      </c>
      <c r="F338" s="22" t="str">
        <f>IFERROR(VLOOKUP(E338,Sheet3!A:H,3,0),"")</f>
        <v xml:space="preserve">久保　陽希                    </v>
      </c>
      <c r="G338" s="22" t="str">
        <f>IFERROR(VLOOKUP(E338,Sheet3!A:H,8,0),"")</f>
        <v xml:space="preserve">南海DC          </v>
      </c>
      <c r="H338" s="22" t="str">
        <f>IFERROR(VLOOKUP(E338,Sheet2!A:B,2,0),"")</f>
        <v/>
      </c>
      <c r="I338" s="22" t="str">
        <f t="shared" si="25"/>
        <v>138720</v>
      </c>
      <c r="J338" s="22">
        <f t="shared" si="26"/>
        <v>4</v>
      </c>
      <c r="K338" s="22">
        <f t="shared" si="27"/>
        <v>1</v>
      </c>
      <c r="M338" s="22" t="str">
        <f>IFERROR(VLOOKUP(A338,Sheet1!B:F,5,0),"")</f>
        <v xml:space="preserve">  50m</v>
      </c>
      <c r="N338" s="22" t="str">
        <f>IFERROR(VLOOKUP(A338,Sheet1!B:F,4,0),"")</f>
        <v>バタフライ</v>
      </c>
      <c r="O338" s="22" t="str">
        <f t="shared" si="29"/>
        <v xml:space="preserve">  50m バタフライ</v>
      </c>
    </row>
    <row r="339" spans="1:15" s="22" customFormat="1" x14ac:dyDescent="0.15">
      <c r="A339" s="22">
        <f>IFERROR(テーブル_Swim015[[#This Row],[競技番号]],"")</f>
        <v>20</v>
      </c>
      <c r="B339" s="22">
        <f>IFERROR(テーブル_Swim015[[#This Row],[組]],"")</f>
        <v>4</v>
      </c>
      <c r="C339" s="22">
        <f>IFERROR(テーブル_Swim015[[#This Row],[水路]],"")</f>
        <v>2</v>
      </c>
      <c r="D339" s="22" t="str">
        <f t="shared" si="28"/>
        <v>2042</v>
      </c>
      <c r="E339" s="22">
        <f>IFERROR(テーブル_Swim015[[#This Row],[選手番号]],"")</f>
        <v>1261</v>
      </c>
      <c r="F339" s="22" t="str">
        <f>IFERROR(VLOOKUP(E339,Sheet3!A:H,3,0),"")</f>
        <v xml:space="preserve">田井　雄斗                    </v>
      </c>
      <c r="G339" s="22" t="str">
        <f>IFERROR(VLOOKUP(E339,Sheet3!A:H,8,0),"")</f>
        <v xml:space="preserve">南海DC          </v>
      </c>
      <c r="H339" s="22" t="str">
        <f>IFERROR(VLOOKUP(E339,Sheet2!A:B,2,0),"")</f>
        <v/>
      </c>
      <c r="I339" s="22" t="str">
        <f t="shared" ref="I339:I402" si="30">CONCATENATE(E339,A339)</f>
        <v>126120</v>
      </c>
      <c r="J339" s="22">
        <f t="shared" ref="J339:J402" si="31">B339</f>
        <v>4</v>
      </c>
      <c r="K339" s="22">
        <f t="shared" ref="K339:K402" si="32">C339</f>
        <v>2</v>
      </c>
      <c r="M339" s="22" t="str">
        <f>IFERROR(VLOOKUP(A339,Sheet1!B:F,5,0),"")</f>
        <v xml:space="preserve">  50m</v>
      </c>
      <c r="N339" s="22" t="str">
        <f>IFERROR(VLOOKUP(A339,Sheet1!B:F,4,0),"")</f>
        <v>バタフライ</v>
      </c>
      <c r="O339" s="22" t="str">
        <f t="shared" si="29"/>
        <v xml:space="preserve">  50m バタフライ</v>
      </c>
    </row>
    <row r="340" spans="1:15" s="22" customFormat="1" x14ac:dyDescent="0.15">
      <c r="A340" s="22">
        <f>IFERROR(テーブル_Swim015[[#This Row],[競技番号]],"")</f>
        <v>20</v>
      </c>
      <c r="B340" s="22">
        <f>IFERROR(テーブル_Swim015[[#This Row],[組]],"")</f>
        <v>4</v>
      </c>
      <c r="C340" s="22">
        <f>IFERROR(テーブル_Swim015[[#This Row],[水路]],"")</f>
        <v>3</v>
      </c>
      <c r="D340" s="22" t="str">
        <f t="shared" si="28"/>
        <v>2043</v>
      </c>
      <c r="E340" s="22">
        <f>IFERROR(テーブル_Swim015[[#This Row],[選手番号]],"")</f>
        <v>717</v>
      </c>
      <c r="F340" s="22" t="str">
        <f>IFERROR(VLOOKUP(E340,Sheet3!A:H,3,0),"")</f>
        <v xml:space="preserve">谷　　宗賢                    </v>
      </c>
      <c r="G340" s="22" t="str">
        <f>IFERROR(VLOOKUP(E340,Sheet3!A:H,8,0),"")</f>
        <v xml:space="preserve">フィッタ松前    </v>
      </c>
      <c r="H340" s="22" t="str">
        <f>IFERROR(VLOOKUP(E340,Sheet2!A:B,2,0),"")</f>
        <v/>
      </c>
      <c r="I340" s="22" t="str">
        <f t="shared" si="30"/>
        <v>71720</v>
      </c>
      <c r="J340" s="22">
        <f t="shared" si="31"/>
        <v>4</v>
      </c>
      <c r="K340" s="22">
        <f t="shared" si="32"/>
        <v>3</v>
      </c>
      <c r="M340" s="22" t="str">
        <f>IFERROR(VLOOKUP(A340,Sheet1!B:F,5,0),"")</f>
        <v xml:space="preserve">  50m</v>
      </c>
      <c r="N340" s="22" t="str">
        <f>IFERROR(VLOOKUP(A340,Sheet1!B:F,4,0),"")</f>
        <v>バタフライ</v>
      </c>
      <c r="O340" s="22" t="str">
        <f t="shared" si="29"/>
        <v xml:space="preserve">  50m バタフライ</v>
      </c>
    </row>
    <row r="341" spans="1:15" s="22" customFormat="1" x14ac:dyDescent="0.15">
      <c r="A341" s="22">
        <f>IFERROR(テーブル_Swim015[[#This Row],[競技番号]],"")</f>
        <v>20</v>
      </c>
      <c r="B341" s="22">
        <f>IFERROR(テーブル_Swim015[[#This Row],[組]],"")</f>
        <v>4</v>
      </c>
      <c r="C341" s="22">
        <f>IFERROR(テーブル_Swim015[[#This Row],[水路]],"")</f>
        <v>4</v>
      </c>
      <c r="D341" s="22" t="str">
        <f t="shared" si="28"/>
        <v>2044</v>
      </c>
      <c r="E341" s="22">
        <f>IFERROR(テーブル_Swim015[[#This Row],[選手番号]],"")</f>
        <v>1402</v>
      </c>
      <c r="F341" s="22" t="str">
        <f>IFERROR(VLOOKUP(E341,Sheet3!A:H,3,0),"")</f>
        <v xml:space="preserve">越智　翔優                    </v>
      </c>
      <c r="G341" s="22" t="str">
        <f>IFERROR(VLOOKUP(E341,Sheet3!A:H,8,0),"")</f>
        <v xml:space="preserve">南海DC          </v>
      </c>
      <c r="H341" s="22" t="str">
        <f>IFERROR(VLOOKUP(E341,Sheet2!A:B,2,0),"")</f>
        <v/>
      </c>
      <c r="I341" s="22" t="str">
        <f t="shared" si="30"/>
        <v>140220</v>
      </c>
      <c r="J341" s="22">
        <f t="shared" si="31"/>
        <v>4</v>
      </c>
      <c r="K341" s="22">
        <f t="shared" si="32"/>
        <v>4</v>
      </c>
      <c r="M341" s="22" t="str">
        <f>IFERROR(VLOOKUP(A341,Sheet1!B:F,5,0),"")</f>
        <v xml:space="preserve">  50m</v>
      </c>
      <c r="N341" s="22" t="str">
        <f>IFERROR(VLOOKUP(A341,Sheet1!B:F,4,0),"")</f>
        <v>バタフライ</v>
      </c>
      <c r="O341" s="22" t="str">
        <f t="shared" si="29"/>
        <v xml:space="preserve">  50m バタフライ</v>
      </c>
    </row>
    <row r="342" spans="1:15" s="22" customFormat="1" x14ac:dyDescent="0.15">
      <c r="A342" s="22">
        <f>IFERROR(テーブル_Swim015[[#This Row],[競技番号]],"")</f>
        <v>20</v>
      </c>
      <c r="B342" s="22">
        <f>IFERROR(テーブル_Swim015[[#This Row],[組]],"")</f>
        <v>4</v>
      </c>
      <c r="C342" s="22">
        <f>IFERROR(テーブル_Swim015[[#This Row],[水路]],"")</f>
        <v>5</v>
      </c>
      <c r="D342" s="22" t="str">
        <f t="shared" si="28"/>
        <v>2045</v>
      </c>
      <c r="E342" s="22">
        <f>IFERROR(テーブル_Swim015[[#This Row],[選手番号]],"")</f>
        <v>1404</v>
      </c>
      <c r="F342" s="22" t="str">
        <f>IFERROR(VLOOKUP(E342,Sheet3!A:H,3,0),"")</f>
        <v xml:space="preserve">大門　伊吹                    </v>
      </c>
      <c r="G342" s="22" t="str">
        <f>IFERROR(VLOOKUP(E342,Sheet3!A:H,8,0),"")</f>
        <v xml:space="preserve">南海DC          </v>
      </c>
      <c r="H342" s="22" t="str">
        <f>IFERROR(VLOOKUP(E342,Sheet2!A:B,2,0),"")</f>
        <v/>
      </c>
      <c r="I342" s="22" t="str">
        <f t="shared" si="30"/>
        <v>140420</v>
      </c>
      <c r="J342" s="22">
        <f t="shared" si="31"/>
        <v>4</v>
      </c>
      <c r="K342" s="22">
        <f t="shared" si="32"/>
        <v>5</v>
      </c>
      <c r="M342" s="22" t="str">
        <f>IFERROR(VLOOKUP(A342,Sheet1!B:F,5,0),"")</f>
        <v xml:space="preserve">  50m</v>
      </c>
      <c r="N342" s="22" t="str">
        <f>IFERROR(VLOOKUP(A342,Sheet1!B:F,4,0),"")</f>
        <v>バタフライ</v>
      </c>
      <c r="O342" s="22" t="str">
        <f t="shared" si="29"/>
        <v xml:space="preserve">  50m バタフライ</v>
      </c>
    </row>
    <row r="343" spans="1:15" s="22" customFormat="1" x14ac:dyDescent="0.15">
      <c r="A343" s="22">
        <f>IFERROR(テーブル_Swim015[[#This Row],[競技番号]],"")</f>
        <v>20</v>
      </c>
      <c r="B343" s="22">
        <f>IFERROR(テーブル_Swim015[[#This Row],[組]],"")</f>
        <v>4</v>
      </c>
      <c r="C343" s="22">
        <f>IFERROR(テーブル_Swim015[[#This Row],[水路]],"")</f>
        <v>6</v>
      </c>
      <c r="D343" s="22" t="str">
        <f t="shared" si="28"/>
        <v>2046</v>
      </c>
      <c r="E343" s="22">
        <f>IFERROR(テーブル_Swim015[[#This Row],[選手番号]],"")</f>
        <v>686</v>
      </c>
      <c r="F343" s="22" t="str">
        <f>IFERROR(VLOOKUP(E343,Sheet3!A:H,3,0),"")</f>
        <v xml:space="preserve">福井　康介                    </v>
      </c>
      <c r="G343" s="22" t="str">
        <f>IFERROR(VLOOKUP(E343,Sheet3!A:H,8,0),"")</f>
        <v xml:space="preserve">伊予ＳＣ        </v>
      </c>
      <c r="H343" s="22" t="str">
        <f>IFERROR(VLOOKUP(E343,Sheet2!A:B,2,0),"")</f>
        <v/>
      </c>
      <c r="I343" s="22" t="str">
        <f t="shared" si="30"/>
        <v>68620</v>
      </c>
      <c r="J343" s="22">
        <f t="shared" si="31"/>
        <v>4</v>
      </c>
      <c r="K343" s="22">
        <f t="shared" si="32"/>
        <v>6</v>
      </c>
      <c r="M343" s="22" t="str">
        <f>IFERROR(VLOOKUP(A343,Sheet1!B:F,5,0),"")</f>
        <v xml:space="preserve">  50m</v>
      </c>
      <c r="N343" s="22" t="str">
        <f>IFERROR(VLOOKUP(A343,Sheet1!B:F,4,0),"")</f>
        <v>バタフライ</v>
      </c>
      <c r="O343" s="22" t="str">
        <f t="shared" si="29"/>
        <v xml:space="preserve">  50m バタフライ</v>
      </c>
    </row>
    <row r="344" spans="1:15" s="22" customFormat="1" x14ac:dyDescent="0.15">
      <c r="A344" s="22">
        <f>IFERROR(テーブル_Swim015[[#This Row],[競技番号]],"")</f>
        <v>20</v>
      </c>
      <c r="B344" s="22">
        <f>IFERROR(テーブル_Swim015[[#This Row],[組]],"")</f>
        <v>4</v>
      </c>
      <c r="C344" s="22">
        <f>IFERROR(テーブル_Swim015[[#This Row],[水路]],"")</f>
        <v>7</v>
      </c>
      <c r="D344" s="22" t="str">
        <f t="shared" si="28"/>
        <v>2047</v>
      </c>
      <c r="E344" s="22">
        <f>IFERROR(テーブル_Swim015[[#This Row],[選手番号]],"")</f>
        <v>1385</v>
      </c>
      <c r="F344" s="22" t="str">
        <f>IFERROR(VLOOKUP(E344,Sheet3!A:H,3,0),"")</f>
        <v xml:space="preserve">玉井　悠亜                    </v>
      </c>
      <c r="G344" s="22" t="str">
        <f>IFERROR(VLOOKUP(E344,Sheet3!A:H,8,0),"")</f>
        <v xml:space="preserve">南海DC          </v>
      </c>
      <c r="H344" s="22" t="str">
        <f>IFERROR(VLOOKUP(E344,Sheet2!A:B,2,0),"")</f>
        <v/>
      </c>
      <c r="I344" s="22" t="str">
        <f t="shared" si="30"/>
        <v>138520</v>
      </c>
      <c r="J344" s="22">
        <f t="shared" si="31"/>
        <v>4</v>
      </c>
      <c r="K344" s="22">
        <f t="shared" si="32"/>
        <v>7</v>
      </c>
      <c r="M344" s="22" t="str">
        <f>IFERROR(VLOOKUP(A344,Sheet1!B:F,5,0),"")</f>
        <v xml:space="preserve">  50m</v>
      </c>
      <c r="N344" s="22" t="str">
        <f>IFERROR(VLOOKUP(A344,Sheet1!B:F,4,0),"")</f>
        <v>バタフライ</v>
      </c>
      <c r="O344" s="22" t="str">
        <f t="shared" si="29"/>
        <v xml:space="preserve">  50m バタフライ</v>
      </c>
    </row>
    <row r="345" spans="1:15" s="22" customFormat="1" x14ac:dyDescent="0.15">
      <c r="A345" s="22">
        <f>IFERROR(テーブル_Swim015[[#This Row],[競技番号]],"")</f>
        <v>20</v>
      </c>
      <c r="B345" s="22">
        <f>IFERROR(テーブル_Swim015[[#This Row],[組]],"")</f>
        <v>5</v>
      </c>
      <c r="C345" s="22">
        <f>IFERROR(テーブル_Swim015[[#This Row],[水路]],"")</f>
        <v>1</v>
      </c>
      <c r="D345" s="22" t="str">
        <f t="shared" si="28"/>
        <v>2051</v>
      </c>
      <c r="E345" s="22">
        <f>IFERROR(テーブル_Swim015[[#This Row],[選手番号]],"")</f>
        <v>1395</v>
      </c>
      <c r="F345" s="22" t="str">
        <f>IFERROR(VLOOKUP(E345,Sheet3!A:H,3,0),"")</f>
        <v xml:space="preserve">松井　颯志                    </v>
      </c>
      <c r="G345" s="22" t="str">
        <f>IFERROR(VLOOKUP(E345,Sheet3!A:H,8,0),"")</f>
        <v xml:space="preserve">南海DC          </v>
      </c>
      <c r="H345" s="22" t="str">
        <f>IFERROR(VLOOKUP(E345,Sheet2!A:B,2,0),"")</f>
        <v/>
      </c>
      <c r="I345" s="22" t="str">
        <f t="shared" si="30"/>
        <v>139520</v>
      </c>
      <c r="J345" s="22">
        <f t="shared" si="31"/>
        <v>5</v>
      </c>
      <c r="K345" s="22">
        <f t="shared" si="32"/>
        <v>1</v>
      </c>
      <c r="M345" s="22" t="str">
        <f>IFERROR(VLOOKUP(A345,Sheet1!B:F,5,0),"")</f>
        <v xml:space="preserve">  50m</v>
      </c>
      <c r="N345" s="22" t="str">
        <f>IFERROR(VLOOKUP(A345,Sheet1!B:F,4,0),"")</f>
        <v>バタフライ</v>
      </c>
      <c r="O345" s="22" t="str">
        <f t="shared" si="29"/>
        <v xml:space="preserve">  50m バタフライ</v>
      </c>
    </row>
    <row r="346" spans="1:15" s="22" customFormat="1" x14ac:dyDescent="0.15">
      <c r="A346" s="22">
        <f>IFERROR(テーブル_Swim015[[#This Row],[競技番号]],"")</f>
        <v>20</v>
      </c>
      <c r="B346" s="22">
        <f>IFERROR(テーブル_Swim015[[#This Row],[組]],"")</f>
        <v>5</v>
      </c>
      <c r="C346" s="22">
        <f>IFERROR(テーブル_Swim015[[#This Row],[水路]],"")</f>
        <v>2</v>
      </c>
      <c r="D346" s="22" t="str">
        <f t="shared" si="28"/>
        <v>2052</v>
      </c>
      <c r="E346" s="22">
        <f>IFERROR(テーブル_Swim015[[#This Row],[選手番号]],"")</f>
        <v>189</v>
      </c>
      <c r="F346" s="22" t="str">
        <f>IFERROR(VLOOKUP(E346,Sheet3!A:H,3,0),"")</f>
        <v xml:space="preserve">羽田野颯太                    </v>
      </c>
      <c r="G346" s="22" t="str">
        <f>IFERROR(VLOOKUP(E346,Sheet3!A:H,8,0),"")</f>
        <v xml:space="preserve">石原SC          </v>
      </c>
      <c r="H346" s="22" t="str">
        <f>IFERROR(VLOOKUP(E346,Sheet2!A:B,2,0),"")</f>
        <v/>
      </c>
      <c r="I346" s="22" t="str">
        <f t="shared" si="30"/>
        <v>18920</v>
      </c>
      <c r="J346" s="22">
        <f t="shared" si="31"/>
        <v>5</v>
      </c>
      <c r="K346" s="22">
        <f t="shared" si="32"/>
        <v>2</v>
      </c>
      <c r="M346" s="22" t="str">
        <f>IFERROR(VLOOKUP(A346,Sheet1!B:F,5,0),"")</f>
        <v xml:space="preserve">  50m</v>
      </c>
      <c r="N346" s="22" t="str">
        <f>IFERROR(VLOOKUP(A346,Sheet1!B:F,4,0),"")</f>
        <v>バタフライ</v>
      </c>
      <c r="O346" s="22" t="str">
        <f t="shared" si="29"/>
        <v xml:space="preserve">  50m バタフライ</v>
      </c>
    </row>
    <row r="347" spans="1:15" s="22" customFormat="1" x14ac:dyDescent="0.15">
      <c r="A347" s="22">
        <f>IFERROR(テーブル_Swim015[[#This Row],[競技番号]],"")</f>
        <v>20</v>
      </c>
      <c r="B347" s="22">
        <f>IFERROR(テーブル_Swim015[[#This Row],[組]],"")</f>
        <v>5</v>
      </c>
      <c r="C347" s="22">
        <f>IFERROR(テーブル_Swim015[[#This Row],[水路]],"")</f>
        <v>3</v>
      </c>
      <c r="D347" s="22" t="str">
        <f t="shared" si="28"/>
        <v>2053</v>
      </c>
      <c r="E347" s="22">
        <f>IFERROR(テーブル_Swim015[[#This Row],[選手番号]],"")</f>
        <v>829</v>
      </c>
      <c r="F347" s="22" t="str">
        <f>IFERROR(VLOOKUP(E347,Sheet3!A:H,3,0),"")</f>
        <v xml:space="preserve">大石　陸斗                    </v>
      </c>
      <c r="G347" s="22" t="str">
        <f>IFERROR(VLOOKUP(E347,Sheet3!A:H,8,0),"")</f>
        <v xml:space="preserve">フィッタ松前    </v>
      </c>
      <c r="H347" s="22" t="str">
        <f>IFERROR(VLOOKUP(E347,Sheet2!A:B,2,0),"")</f>
        <v/>
      </c>
      <c r="I347" s="22" t="str">
        <f t="shared" si="30"/>
        <v>82920</v>
      </c>
      <c r="J347" s="22">
        <f t="shared" si="31"/>
        <v>5</v>
      </c>
      <c r="K347" s="22">
        <f t="shared" si="32"/>
        <v>3</v>
      </c>
      <c r="M347" s="22" t="str">
        <f>IFERROR(VLOOKUP(A347,Sheet1!B:F,5,0),"")</f>
        <v xml:space="preserve">  50m</v>
      </c>
      <c r="N347" s="22" t="str">
        <f>IFERROR(VLOOKUP(A347,Sheet1!B:F,4,0),"")</f>
        <v>バタフライ</v>
      </c>
      <c r="O347" s="22" t="str">
        <f t="shared" si="29"/>
        <v xml:space="preserve">  50m バタフライ</v>
      </c>
    </row>
    <row r="348" spans="1:15" s="22" customFormat="1" x14ac:dyDescent="0.15">
      <c r="A348" s="22">
        <f>IFERROR(テーブル_Swim015[[#This Row],[競技番号]],"")</f>
        <v>20</v>
      </c>
      <c r="B348" s="22">
        <f>IFERROR(テーブル_Swim015[[#This Row],[組]],"")</f>
        <v>5</v>
      </c>
      <c r="C348" s="22">
        <f>IFERROR(テーブル_Swim015[[#This Row],[水路]],"")</f>
        <v>4</v>
      </c>
      <c r="D348" s="22" t="str">
        <f t="shared" si="28"/>
        <v>2054</v>
      </c>
      <c r="E348" s="22">
        <f>IFERROR(テーブル_Swim015[[#This Row],[選手番号]],"")</f>
        <v>664</v>
      </c>
      <c r="F348" s="22" t="str">
        <f>IFERROR(VLOOKUP(E348,Sheet3!A:H,3,0),"")</f>
        <v xml:space="preserve">矢野　隼一                    </v>
      </c>
      <c r="G348" s="22" t="str">
        <f>IFERROR(VLOOKUP(E348,Sheet3!A:H,8,0),"")</f>
        <v xml:space="preserve">ﾌｨｯﾀ重信        </v>
      </c>
      <c r="H348" s="22" t="str">
        <f>IFERROR(VLOOKUP(E348,Sheet2!A:B,2,0),"")</f>
        <v/>
      </c>
      <c r="I348" s="22" t="str">
        <f t="shared" si="30"/>
        <v>66420</v>
      </c>
      <c r="J348" s="22">
        <f t="shared" si="31"/>
        <v>5</v>
      </c>
      <c r="K348" s="22">
        <f t="shared" si="32"/>
        <v>4</v>
      </c>
      <c r="M348" s="22" t="str">
        <f>IFERROR(VLOOKUP(A348,Sheet1!B:F,5,0),"")</f>
        <v xml:space="preserve">  50m</v>
      </c>
      <c r="N348" s="22" t="str">
        <f>IFERROR(VLOOKUP(A348,Sheet1!B:F,4,0),"")</f>
        <v>バタフライ</v>
      </c>
      <c r="O348" s="22" t="str">
        <f t="shared" si="29"/>
        <v xml:space="preserve">  50m バタフライ</v>
      </c>
    </row>
    <row r="349" spans="1:15" s="22" customFormat="1" x14ac:dyDescent="0.15">
      <c r="A349" s="22">
        <f>IFERROR(テーブル_Swim015[[#This Row],[競技番号]],"")</f>
        <v>20</v>
      </c>
      <c r="B349" s="22">
        <f>IFERROR(テーブル_Swim015[[#This Row],[組]],"")</f>
        <v>5</v>
      </c>
      <c r="C349" s="22">
        <f>IFERROR(テーブル_Swim015[[#This Row],[水路]],"")</f>
        <v>5</v>
      </c>
      <c r="D349" s="22" t="str">
        <f t="shared" si="28"/>
        <v>2055</v>
      </c>
      <c r="E349" s="22">
        <f>IFERROR(テーブル_Swim015[[#This Row],[選手番号]],"")</f>
        <v>186</v>
      </c>
      <c r="F349" s="22" t="str">
        <f>IFERROR(VLOOKUP(E349,Sheet3!A:H,3,0),"")</f>
        <v xml:space="preserve">竹永　悠人                    </v>
      </c>
      <c r="G349" s="22" t="str">
        <f>IFERROR(VLOOKUP(E349,Sheet3!A:H,8,0),"")</f>
        <v xml:space="preserve">石原SC          </v>
      </c>
      <c r="H349" s="22" t="str">
        <f>IFERROR(VLOOKUP(E349,Sheet2!A:B,2,0),"")</f>
        <v/>
      </c>
      <c r="I349" s="22" t="str">
        <f t="shared" si="30"/>
        <v>18620</v>
      </c>
      <c r="J349" s="22">
        <f t="shared" si="31"/>
        <v>5</v>
      </c>
      <c r="K349" s="22">
        <f t="shared" si="32"/>
        <v>5</v>
      </c>
      <c r="M349" s="22" t="str">
        <f>IFERROR(VLOOKUP(A349,Sheet1!B:F,5,0),"")</f>
        <v xml:space="preserve">  50m</v>
      </c>
      <c r="N349" s="22" t="str">
        <f>IFERROR(VLOOKUP(A349,Sheet1!B:F,4,0),"")</f>
        <v>バタフライ</v>
      </c>
      <c r="O349" s="22" t="str">
        <f t="shared" si="29"/>
        <v xml:space="preserve">  50m バタフライ</v>
      </c>
    </row>
    <row r="350" spans="1:15" s="22" customFormat="1" x14ac:dyDescent="0.15">
      <c r="A350" s="22">
        <f>IFERROR(テーブル_Swim015[[#This Row],[競技番号]],"")</f>
        <v>20</v>
      </c>
      <c r="B350" s="22">
        <f>IFERROR(テーブル_Swim015[[#This Row],[組]],"")</f>
        <v>5</v>
      </c>
      <c r="C350" s="22">
        <f>IFERROR(テーブル_Swim015[[#This Row],[水路]],"")</f>
        <v>6</v>
      </c>
      <c r="D350" s="22" t="str">
        <f t="shared" si="28"/>
        <v>2056</v>
      </c>
      <c r="E350" s="22">
        <f>IFERROR(テーブル_Swim015[[#This Row],[選手番号]],"")</f>
        <v>833</v>
      </c>
      <c r="F350" s="22" t="str">
        <f>IFERROR(VLOOKUP(E350,Sheet3!A:H,3,0),"")</f>
        <v xml:space="preserve">内藤将大郎                    </v>
      </c>
      <c r="G350" s="22" t="str">
        <f>IFERROR(VLOOKUP(E350,Sheet3!A:H,8,0),"")</f>
        <v xml:space="preserve">フィッタ松前    </v>
      </c>
      <c r="H350" s="22" t="str">
        <f>IFERROR(VLOOKUP(E350,Sheet2!A:B,2,0),"")</f>
        <v/>
      </c>
      <c r="I350" s="22" t="str">
        <f t="shared" si="30"/>
        <v>83320</v>
      </c>
      <c r="J350" s="22">
        <f t="shared" si="31"/>
        <v>5</v>
      </c>
      <c r="K350" s="22">
        <f t="shared" si="32"/>
        <v>6</v>
      </c>
      <c r="M350" s="22" t="str">
        <f>IFERROR(VLOOKUP(A350,Sheet1!B:F,5,0),"")</f>
        <v xml:space="preserve">  50m</v>
      </c>
      <c r="N350" s="22" t="str">
        <f>IFERROR(VLOOKUP(A350,Sheet1!B:F,4,0),"")</f>
        <v>バタフライ</v>
      </c>
      <c r="O350" s="22" t="str">
        <f t="shared" si="29"/>
        <v xml:space="preserve">  50m バタフライ</v>
      </c>
    </row>
    <row r="351" spans="1:15" s="22" customFormat="1" x14ac:dyDescent="0.15">
      <c r="A351" s="22">
        <f>IFERROR(テーブル_Swim015[[#This Row],[競技番号]],"")</f>
        <v>20</v>
      </c>
      <c r="B351" s="22">
        <f>IFERROR(テーブル_Swim015[[#This Row],[組]],"")</f>
        <v>5</v>
      </c>
      <c r="C351" s="22">
        <f>IFERROR(テーブル_Swim015[[#This Row],[水路]],"")</f>
        <v>7</v>
      </c>
      <c r="D351" s="22" t="str">
        <f t="shared" si="28"/>
        <v>2057</v>
      </c>
      <c r="E351" s="22">
        <f>IFERROR(テーブル_Swim015[[#This Row],[選手番号]],"")</f>
        <v>199</v>
      </c>
      <c r="F351" s="22" t="str">
        <f>IFERROR(VLOOKUP(E351,Sheet3!A:H,3,0),"")</f>
        <v xml:space="preserve">谷淵　　怜                    </v>
      </c>
      <c r="G351" s="22" t="str">
        <f>IFERROR(VLOOKUP(E351,Sheet3!A:H,8,0),"")</f>
        <v xml:space="preserve">石原SC          </v>
      </c>
      <c r="H351" s="22" t="str">
        <f>IFERROR(VLOOKUP(E351,Sheet2!A:B,2,0),"")</f>
        <v/>
      </c>
      <c r="I351" s="22" t="str">
        <f t="shared" si="30"/>
        <v>19920</v>
      </c>
      <c r="J351" s="22">
        <f t="shared" si="31"/>
        <v>5</v>
      </c>
      <c r="K351" s="22">
        <f t="shared" si="32"/>
        <v>7</v>
      </c>
      <c r="M351" s="22" t="str">
        <f>IFERROR(VLOOKUP(A351,Sheet1!B:F,5,0),"")</f>
        <v xml:space="preserve">  50m</v>
      </c>
      <c r="N351" s="22" t="str">
        <f>IFERROR(VLOOKUP(A351,Sheet1!B:F,4,0),"")</f>
        <v>バタフライ</v>
      </c>
      <c r="O351" s="22" t="str">
        <f t="shared" si="29"/>
        <v xml:space="preserve">  50m バタフライ</v>
      </c>
    </row>
    <row r="352" spans="1:15" s="22" customFormat="1" x14ac:dyDescent="0.15">
      <c r="A352" s="22">
        <f>IFERROR(テーブル_Swim015[[#This Row],[競技番号]],"")</f>
        <v>21</v>
      </c>
      <c r="B352" s="22">
        <f>IFERROR(テーブル_Swim015[[#This Row],[組]],"")</f>
        <v>1</v>
      </c>
      <c r="C352" s="22">
        <f>IFERROR(テーブル_Swim015[[#This Row],[水路]],"")</f>
        <v>1</v>
      </c>
      <c r="D352" s="22" t="str">
        <f t="shared" si="28"/>
        <v>2111</v>
      </c>
      <c r="E352" s="22">
        <f>IFERROR(テーブル_Swim015[[#This Row],[選手番号]],"")</f>
        <v>0</v>
      </c>
      <c r="F352" s="22" t="str">
        <f>IFERROR(VLOOKUP(E352,Sheet3!A:H,3,0),"")</f>
        <v/>
      </c>
      <c r="G352" s="22" t="str">
        <f>IFERROR(VLOOKUP(E352,Sheet3!A:H,8,0),"")</f>
        <v/>
      </c>
      <c r="H352" s="22" t="str">
        <f>IFERROR(VLOOKUP(E352,Sheet2!A:B,2,0),"")</f>
        <v/>
      </c>
      <c r="I352" s="22" t="str">
        <f t="shared" si="30"/>
        <v>021</v>
      </c>
      <c r="J352" s="22">
        <f t="shared" si="31"/>
        <v>1</v>
      </c>
      <c r="K352" s="22">
        <f t="shared" si="32"/>
        <v>1</v>
      </c>
      <c r="M352" s="22" t="str">
        <f>IFERROR(VLOOKUP(A352,Sheet1!B:F,5,0),"")</f>
        <v xml:space="preserve">  50m</v>
      </c>
      <c r="N352" s="22" t="str">
        <f>IFERROR(VLOOKUP(A352,Sheet1!B:F,4,0),"")</f>
        <v>自由形</v>
      </c>
      <c r="O352" s="22" t="str">
        <f t="shared" si="29"/>
        <v xml:space="preserve">  50m 自由形</v>
      </c>
    </row>
    <row r="353" spans="1:15" s="22" customFormat="1" x14ac:dyDescent="0.15">
      <c r="A353" s="22">
        <f>IFERROR(テーブル_Swim015[[#This Row],[競技番号]],"")</f>
        <v>21</v>
      </c>
      <c r="B353" s="22">
        <f>IFERROR(テーブル_Swim015[[#This Row],[組]],"")</f>
        <v>1</v>
      </c>
      <c r="C353" s="22">
        <f>IFERROR(テーブル_Swim015[[#This Row],[水路]],"")</f>
        <v>2</v>
      </c>
      <c r="D353" s="22" t="str">
        <f t="shared" si="28"/>
        <v>2112</v>
      </c>
      <c r="E353" s="22">
        <f>IFERROR(テーブル_Swim015[[#This Row],[選手番号]],"")</f>
        <v>612</v>
      </c>
      <c r="F353" s="22" t="str">
        <f>IFERROR(VLOOKUP(E353,Sheet3!A:H,3,0),"")</f>
        <v xml:space="preserve">髙橋　希光                    </v>
      </c>
      <c r="G353" s="22" t="str">
        <f>IFERROR(VLOOKUP(E353,Sheet3!A:H,8,0),"")</f>
        <v xml:space="preserve">ﾌｨｯﾀ重信        </v>
      </c>
      <c r="H353" s="22" t="str">
        <f>IFERROR(VLOOKUP(E353,Sheet2!A:B,2,0),"")</f>
        <v/>
      </c>
      <c r="I353" s="22" t="str">
        <f t="shared" si="30"/>
        <v>61221</v>
      </c>
      <c r="J353" s="22">
        <f t="shared" si="31"/>
        <v>1</v>
      </c>
      <c r="K353" s="22">
        <f t="shared" si="32"/>
        <v>2</v>
      </c>
      <c r="M353" s="22" t="str">
        <f>IFERROR(VLOOKUP(A353,Sheet1!B:F,5,0),"")</f>
        <v xml:space="preserve">  50m</v>
      </c>
      <c r="N353" s="22" t="str">
        <f>IFERROR(VLOOKUP(A353,Sheet1!B:F,4,0),"")</f>
        <v>自由形</v>
      </c>
      <c r="O353" s="22" t="str">
        <f t="shared" si="29"/>
        <v xml:space="preserve">  50m 自由形</v>
      </c>
    </row>
    <row r="354" spans="1:15" s="22" customFormat="1" x14ac:dyDescent="0.15">
      <c r="A354" s="22">
        <f>IFERROR(テーブル_Swim015[[#This Row],[競技番号]],"")</f>
        <v>21</v>
      </c>
      <c r="B354" s="22">
        <f>IFERROR(テーブル_Swim015[[#This Row],[組]],"")</f>
        <v>1</v>
      </c>
      <c r="C354" s="22">
        <f>IFERROR(テーブル_Swim015[[#This Row],[水路]],"")</f>
        <v>3</v>
      </c>
      <c r="D354" s="22" t="str">
        <f t="shared" si="28"/>
        <v>2113</v>
      </c>
      <c r="E354" s="22">
        <f>IFERROR(テーブル_Swim015[[#This Row],[選手番号]],"")</f>
        <v>1379</v>
      </c>
      <c r="F354" s="22" t="str">
        <f>IFERROR(VLOOKUP(E354,Sheet3!A:H,3,0),"")</f>
        <v xml:space="preserve">田中　文菜                    </v>
      </c>
      <c r="G354" s="22" t="str">
        <f>IFERROR(VLOOKUP(E354,Sheet3!A:H,8,0),"")</f>
        <v xml:space="preserve">南海DC          </v>
      </c>
      <c r="H354" s="22" t="str">
        <f>IFERROR(VLOOKUP(E354,Sheet2!A:B,2,0),"")</f>
        <v/>
      </c>
      <c r="I354" s="22" t="str">
        <f t="shared" si="30"/>
        <v>137921</v>
      </c>
      <c r="J354" s="22">
        <f t="shared" si="31"/>
        <v>1</v>
      </c>
      <c r="K354" s="22">
        <f t="shared" si="32"/>
        <v>3</v>
      </c>
      <c r="M354" s="22" t="str">
        <f>IFERROR(VLOOKUP(A354,Sheet1!B:F,5,0),"")</f>
        <v xml:space="preserve">  50m</v>
      </c>
      <c r="N354" s="22" t="str">
        <f>IFERROR(VLOOKUP(A354,Sheet1!B:F,4,0),"")</f>
        <v>自由形</v>
      </c>
      <c r="O354" s="22" t="str">
        <f t="shared" si="29"/>
        <v xml:space="preserve">  50m 自由形</v>
      </c>
    </row>
    <row r="355" spans="1:15" s="22" customFormat="1" x14ac:dyDescent="0.15">
      <c r="A355" s="22">
        <f>IFERROR(テーブル_Swim015[[#This Row],[競技番号]],"")</f>
        <v>21</v>
      </c>
      <c r="B355" s="22">
        <f>IFERROR(テーブル_Swim015[[#This Row],[組]],"")</f>
        <v>1</v>
      </c>
      <c r="C355" s="22">
        <f>IFERROR(テーブル_Swim015[[#This Row],[水路]],"")</f>
        <v>4</v>
      </c>
      <c r="D355" s="22" t="str">
        <f t="shared" si="28"/>
        <v>2114</v>
      </c>
      <c r="E355" s="22">
        <f>IFERROR(テーブル_Swim015[[#This Row],[選手番号]],"")</f>
        <v>1336</v>
      </c>
      <c r="F355" s="22" t="str">
        <f>IFERROR(VLOOKUP(E355,Sheet3!A:H,3,0),"")</f>
        <v xml:space="preserve">渡部　寧音                    </v>
      </c>
      <c r="G355" s="22" t="str">
        <f>IFERROR(VLOOKUP(E355,Sheet3!A:H,8,0),"")</f>
        <v xml:space="preserve">南海DC          </v>
      </c>
      <c r="H355" s="22" t="str">
        <f>IFERROR(VLOOKUP(E355,Sheet2!A:B,2,0),"")</f>
        <v/>
      </c>
      <c r="I355" s="22" t="str">
        <f t="shared" si="30"/>
        <v>133621</v>
      </c>
      <c r="J355" s="22">
        <f t="shared" si="31"/>
        <v>1</v>
      </c>
      <c r="K355" s="22">
        <f t="shared" si="32"/>
        <v>4</v>
      </c>
      <c r="M355" s="22" t="str">
        <f>IFERROR(VLOOKUP(A355,Sheet1!B:F,5,0),"")</f>
        <v xml:space="preserve">  50m</v>
      </c>
      <c r="N355" s="22" t="str">
        <f>IFERROR(VLOOKUP(A355,Sheet1!B:F,4,0),"")</f>
        <v>自由形</v>
      </c>
      <c r="O355" s="22" t="str">
        <f t="shared" si="29"/>
        <v xml:space="preserve">  50m 自由形</v>
      </c>
    </row>
    <row r="356" spans="1:15" s="22" customFormat="1" x14ac:dyDescent="0.15">
      <c r="A356" s="22">
        <f>IFERROR(テーブル_Swim015[[#This Row],[競技番号]],"")</f>
        <v>21</v>
      </c>
      <c r="B356" s="22">
        <f>IFERROR(テーブル_Swim015[[#This Row],[組]],"")</f>
        <v>1</v>
      </c>
      <c r="C356" s="22">
        <f>IFERROR(テーブル_Swim015[[#This Row],[水路]],"")</f>
        <v>5</v>
      </c>
      <c r="D356" s="22" t="str">
        <f t="shared" si="28"/>
        <v>2115</v>
      </c>
      <c r="E356" s="22">
        <f>IFERROR(テーブル_Swim015[[#This Row],[選手番号]],"")</f>
        <v>1356</v>
      </c>
      <c r="F356" s="22" t="str">
        <f>IFERROR(VLOOKUP(E356,Sheet3!A:H,3,0),"")</f>
        <v xml:space="preserve">青木　羚良                    </v>
      </c>
      <c r="G356" s="22" t="str">
        <f>IFERROR(VLOOKUP(E356,Sheet3!A:H,8,0),"")</f>
        <v xml:space="preserve">南海DC          </v>
      </c>
      <c r="H356" s="22" t="str">
        <f>IFERROR(VLOOKUP(E356,Sheet2!A:B,2,0),"")</f>
        <v/>
      </c>
      <c r="I356" s="22" t="str">
        <f t="shared" si="30"/>
        <v>135621</v>
      </c>
      <c r="J356" s="22">
        <f t="shared" si="31"/>
        <v>1</v>
      </c>
      <c r="K356" s="22">
        <f t="shared" si="32"/>
        <v>5</v>
      </c>
      <c r="M356" s="22" t="str">
        <f>IFERROR(VLOOKUP(A356,Sheet1!B:F,5,0),"")</f>
        <v xml:space="preserve">  50m</v>
      </c>
      <c r="N356" s="22" t="str">
        <f>IFERROR(VLOOKUP(A356,Sheet1!B:F,4,0),"")</f>
        <v>自由形</v>
      </c>
      <c r="O356" s="22" t="str">
        <f t="shared" si="29"/>
        <v xml:space="preserve">  50m 自由形</v>
      </c>
    </row>
    <row r="357" spans="1:15" s="22" customFormat="1" x14ac:dyDescent="0.15">
      <c r="A357" s="22">
        <f>IFERROR(テーブル_Swim015[[#This Row],[競技番号]],"")</f>
        <v>21</v>
      </c>
      <c r="B357" s="22">
        <f>IFERROR(テーブル_Swim015[[#This Row],[組]],"")</f>
        <v>1</v>
      </c>
      <c r="C357" s="22">
        <f>IFERROR(テーブル_Swim015[[#This Row],[水路]],"")</f>
        <v>6</v>
      </c>
      <c r="D357" s="22" t="str">
        <f t="shared" si="28"/>
        <v>2116</v>
      </c>
      <c r="E357" s="22">
        <f>IFERROR(テーブル_Swim015[[#This Row],[選手番号]],"")</f>
        <v>1380</v>
      </c>
      <c r="F357" s="22" t="str">
        <f>IFERROR(VLOOKUP(E357,Sheet3!A:H,3,0),"")</f>
        <v xml:space="preserve">乗松　菜友                    </v>
      </c>
      <c r="G357" s="22" t="str">
        <f>IFERROR(VLOOKUP(E357,Sheet3!A:H,8,0),"")</f>
        <v xml:space="preserve">南海DC          </v>
      </c>
      <c r="H357" s="22" t="str">
        <f>IFERROR(VLOOKUP(E357,Sheet2!A:B,2,0),"")</f>
        <v/>
      </c>
      <c r="I357" s="22" t="str">
        <f t="shared" si="30"/>
        <v>138021</v>
      </c>
      <c r="J357" s="22">
        <f t="shared" si="31"/>
        <v>1</v>
      </c>
      <c r="K357" s="22">
        <f t="shared" si="32"/>
        <v>6</v>
      </c>
      <c r="M357" s="22" t="str">
        <f>IFERROR(VLOOKUP(A357,Sheet1!B:F,5,0),"")</f>
        <v xml:space="preserve">  50m</v>
      </c>
      <c r="N357" s="22" t="str">
        <f>IFERROR(VLOOKUP(A357,Sheet1!B:F,4,0),"")</f>
        <v>自由形</v>
      </c>
      <c r="O357" s="22" t="str">
        <f t="shared" si="29"/>
        <v xml:space="preserve">  50m 自由形</v>
      </c>
    </row>
    <row r="358" spans="1:15" s="22" customFormat="1" x14ac:dyDescent="0.15">
      <c r="A358" s="22">
        <f>IFERROR(テーブル_Swim015[[#This Row],[競技番号]],"")</f>
        <v>21</v>
      </c>
      <c r="B358" s="22">
        <f>IFERROR(テーブル_Swim015[[#This Row],[組]],"")</f>
        <v>1</v>
      </c>
      <c r="C358" s="22">
        <f>IFERROR(テーブル_Swim015[[#This Row],[水路]],"")</f>
        <v>7</v>
      </c>
      <c r="D358" s="22" t="str">
        <f t="shared" si="28"/>
        <v>2117</v>
      </c>
      <c r="E358" s="22">
        <f>IFERROR(テーブル_Swim015[[#This Row],[選手番号]],"")</f>
        <v>1320</v>
      </c>
      <c r="F358" s="22" t="str">
        <f>IFERROR(VLOOKUP(E358,Sheet3!A:H,3,0),"")</f>
        <v xml:space="preserve">岡部　　怜                    </v>
      </c>
      <c r="G358" s="22" t="str">
        <f>IFERROR(VLOOKUP(E358,Sheet3!A:H,8,0),"")</f>
        <v xml:space="preserve">南海DC          </v>
      </c>
      <c r="H358" s="22" t="str">
        <f>IFERROR(VLOOKUP(E358,Sheet2!A:B,2,0),"")</f>
        <v/>
      </c>
      <c r="I358" s="22" t="str">
        <f t="shared" si="30"/>
        <v>132021</v>
      </c>
      <c r="J358" s="22">
        <f t="shared" si="31"/>
        <v>1</v>
      </c>
      <c r="K358" s="22">
        <f t="shared" si="32"/>
        <v>7</v>
      </c>
      <c r="M358" s="22" t="str">
        <f>IFERROR(VLOOKUP(A358,Sheet1!B:F,5,0),"")</f>
        <v xml:space="preserve">  50m</v>
      </c>
      <c r="N358" s="22" t="str">
        <f>IFERROR(VLOOKUP(A358,Sheet1!B:F,4,0),"")</f>
        <v>自由形</v>
      </c>
      <c r="O358" s="22" t="str">
        <f t="shared" si="29"/>
        <v xml:space="preserve">  50m 自由形</v>
      </c>
    </row>
    <row r="359" spans="1:15" s="22" customFormat="1" x14ac:dyDescent="0.15">
      <c r="A359" s="22">
        <f>IFERROR(テーブル_Swim015[[#This Row],[競技番号]],"")</f>
        <v>21</v>
      </c>
      <c r="B359" s="22">
        <f>IFERROR(テーブル_Swim015[[#This Row],[組]],"")</f>
        <v>2</v>
      </c>
      <c r="C359" s="22">
        <f>IFERROR(テーブル_Swim015[[#This Row],[水路]],"")</f>
        <v>1</v>
      </c>
      <c r="D359" s="22" t="str">
        <f t="shared" si="28"/>
        <v>2121</v>
      </c>
      <c r="E359" s="22">
        <f>IFERROR(テーブル_Swim015[[#This Row],[選手番号]],"")</f>
        <v>0</v>
      </c>
      <c r="F359" s="22" t="str">
        <f>IFERROR(VLOOKUP(E359,Sheet3!A:H,3,0),"")</f>
        <v/>
      </c>
      <c r="G359" s="22" t="str">
        <f>IFERROR(VLOOKUP(E359,Sheet3!A:H,8,0),"")</f>
        <v/>
      </c>
      <c r="H359" s="22" t="str">
        <f>IFERROR(VLOOKUP(E359,Sheet2!A:B,2,0),"")</f>
        <v/>
      </c>
      <c r="I359" s="22" t="str">
        <f t="shared" si="30"/>
        <v>021</v>
      </c>
      <c r="J359" s="22">
        <f t="shared" si="31"/>
        <v>2</v>
      </c>
      <c r="K359" s="22">
        <f t="shared" si="32"/>
        <v>1</v>
      </c>
      <c r="M359" s="22" t="str">
        <f>IFERROR(VLOOKUP(A359,Sheet1!B:F,5,0),"")</f>
        <v xml:space="preserve">  50m</v>
      </c>
      <c r="N359" s="22" t="str">
        <f>IFERROR(VLOOKUP(A359,Sheet1!B:F,4,0),"")</f>
        <v>自由形</v>
      </c>
      <c r="O359" s="22" t="str">
        <f t="shared" si="29"/>
        <v xml:space="preserve">  50m 自由形</v>
      </c>
    </row>
    <row r="360" spans="1:15" s="22" customFormat="1" x14ac:dyDescent="0.15">
      <c r="A360" s="22">
        <f>IFERROR(テーブル_Swim015[[#This Row],[競技番号]],"")</f>
        <v>21</v>
      </c>
      <c r="B360" s="22">
        <f>IFERROR(テーブル_Swim015[[#This Row],[組]],"")</f>
        <v>2</v>
      </c>
      <c r="C360" s="22">
        <f>IFERROR(テーブル_Swim015[[#This Row],[水路]],"")</f>
        <v>2</v>
      </c>
      <c r="D360" s="22" t="str">
        <f t="shared" si="28"/>
        <v>2122</v>
      </c>
      <c r="E360" s="22">
        <f>IFERROR(テーブル_Swim015[[#This Row],[選手番号]],"")</f>
        <v>1319</v>
      </c>
      <c r="F360" s="22" t="str">
        <f>IFERROR(VLOOKUP(E360,Sheet3!A:H,3,0),"")</f>
        <v xml:space="preserve">韓　　小雪                    </v>
      </c>
      <c r="G360" s="22" t="str">
        <f>IFERROR(VLOOKUP(E360,Sheet3!A:H,8,0),"")</f>
        <v xml:space="preserve">南海DC          </v>
      </c>
      <c r="H360" s="22" t="str">
        <f>IFERROR(VLOOKUP(E360,Sheet2!A:B,2,0),"")</f>
        <v/>
      </c>
      <c r="I360" s="22" t="str">
        <f t="shared" si="30"/>
        <v>131921</v>
      </c>
      <c r="J360" s="22">
        <f t="shared" si="31"/>
        <v>2</v>
      </c>
      <c r="K360" s="22">
        <f t="shared" si="32"/>
        <v>2</v>
      </c>
      <c r="M360" s="22" t="str">
        <f>IFERROR(VLOOKUP(A360,Sheet1!B:F,5,0),"")</f>
        <v xml:space="preserve">  50m</v>
      </c>
      <c r="N360" s="22" t="str">
        <f>IFERROR(VLOOKUP(A360,Sheet1!B:F,4,0),"")</f>
        <v>自由形</v>
      </c>
      <c r="O360" s="22" t="str">
        <f t="shared" si="29"/>
        <v xml:space="preserve">  50m 自由形</v>
      </c>
    </row>
    <row r="361" spans="1:15" s="22" customFormat="1" x14ac:dyDescent="0.15">
      <c r="A361" s="22">
        <f>IFERROR(テーブル_Swim015[[#This Row],[競技番号]],"")</f>
        <v>21</v>
      </c>
      <c r="B361" s="22">
        <f>IFERROR(テーブル_Swim015[[#This Row],[組]],"")</f>
        <v>2</v>
      </c>
      <c r="C361" s="22">
        <f>IFERROR(テーブル_Swim015[[#This Row],[水路]],"")</f>
        <v>3</v>
      </c>
      <c r="D361" s="22" t="str">
        <f t="shared" si="28"/>
        <v>2123</v>
      </c>
      <c r="E361" s="22">
        <f>IFERROR(テーブル_Swim015[[#This Row],[選手番号]],"")</f>
        <v>147</v>
      </c>
      <c r="F361" s="22" t="str">
        <f>IFERROR(VLOOKUP(E361,Sheet3!A:H,3,0),"")</f>
        <v xml:space="preserve">黒田眞桜子                    </v>
      </c>
      <c r="G361" s="22" t="str">
        <f>IFERROR(VLOOKUP(E361,Sheet3!A:H,8,0),"")</f>
        <v xml:space="preserve">石原SC          </v>
      </c>
      <c r="H361" s="22" t="str">
        <f>IFERROR(VLOOKUP(E361,Sheet2!A:B,2,0),"")</f>
        <v/>
      </c>
      <c r="I361" s="22" t="str">
        <f t="shared" si="30"/>
        <v>14721</v>
      </c>
      <c r="J361" s="22">
        <f t="shared" si="31"/>
        <v>2</v>
      </c>
      <c r="K361" s="22">
        <f t="shared" si="32"/>
        <v>3</v>
      </c>
      <c r="M361" s="22" t="str">
        <f>IFERROR(VLOOKUP(A361,Sheet1!B:F,5,0),"")</f>
        <v xml:space="preserve">  50m</v>
      </c>
      <c r="N361" s="22" t="str">
        <f>IFERROR(VLOOKUP(A361,Sheet1!B:F,4,0),"")</f>
        <v>自由形</v>
      </c>
      <c r="O361" s="22" t="str">
        <f t="shared" si="29"/>
        <v xml:space="preserve">  50m 自由形</v>
      </c>
    </row>
    <row r="362" spans="1:15" s="22" customFormat="1" x14ac:dyDescent="0.15">
      <c r="A362" s="22">
        <f>IFERROR(テーブル_Swim015[[#This Row],[競技番号]],"")</f>
        <v>21</v>
      </c>
      <c r="B362" s="22">
        <f>IFERROR(テーブル_Swim015[[#This Row],[組]],"")</f>
        <v>2</v>
      </c>
      <c r="C362" s="22">
        <f>IFERROR(テーブル_Swim015[[#This Row],[水路]],"")</f>
        <v>4</v>
      </c>
      <c r="D362" s="22" t="str">
        <f t="shared" si="28"/>
        <v>2124</v>
      </c>
      <c r="E362" s="22">
        <f>IFERROR(テーブル_Swim015[[#This Row],[選手番号]],"")</f>
        <v>157</v>
      </c>
      <c r="F362" s="22" t="str">
        <f>IFERROR(VLOOKUP(E362,Sheet3!A:H,3,0),"")</f>
        <v xml:space="preserve">坪井　愛結                    </v>
      </c>
      <c r="G362" s="22" t="str">
        <f>IFERROR(VLOOKUP(E362,Sheet3!A:H,8,0),"")</f>
        <v xml:space="preserve">石原SC          </v>
      </c>
      <c r="H362" s="22" t="str">
        <f>IFERROR(VLOOKUP(E362,Sheet2!A:B,2,0),"")</f>
        <v/>
      </c>
      <c r="I362" s="22" t="str">
        <f t="shared" si="30"/>
        <v>15721</v>
      </c>
      <c r="J362" s="22">
        <f t="shared" si="31"/>
        <v>2</v>
      </c>
      <c r="K362" s="22">
        <f t="shared" si="32"/>
        <v>4</v>
      </c>
      <c r="M362" s="22" t="str">
        <f>IFERROR(VLOOKUP(A362,Sheet1!B:F,5,0),"")</f>
        <v xml:space="preserve">  50m</v>
      </c>
      <c r="N362" s="22" t="str">
        <f>IFERROR(VLOOKUP(A362,Sheet1!B:F,4,0),"")</f>
        <v>自由形</v>
      </c>
      <c r="O362" s="22" t="str">
        <f t="shared" si="29"/>
        <v xml:space="preserve">  50m 自由形</v>
      </c>
    </row>
    <row r="363" spans="1:15" s="22" customFormat="1" x14ac:dyDescent="0.15">
      <c r="A363" s="22">
        <f>IFERROR(テーブル_Swim015[[#This Row],[競技番号]],"")</f>
        <v>21</v>
      </c>
      <c r="B363" s="22">
        <f>IFERROR(テーブル_Swim015[[#This Row],[組]],"")</f>
        <v>2</v>
      </c>
      <c r="C363" s="22">
        <f>IFERROR(テーブル_Swim015[[#This Row],[水路]],"")</f>
        <v>5</v>
      </c>
      <c r="D363" s="22" t="str">
        <f t="shared" si="28"/>
        <v>2125</v>
      </c>
      <c r="E363" s="22">
        <f>IFERROR(テーブル_Swim015[[#This Row],[選手番号]],"")</f>
        <v>1378</v>
      </c>
      <c r="F363" s="22" t="str">
        <f>IFERROR(VLOOKUP(E363,Sheet3!A:H,3,0),"")</f>
        <v xml:space="preserve">大西　真麻                    </v>
      </c>
      <c r="G363" s="22" t="str">
        <f>IFERROR(VLOOKUP(E363,Sheet3!A:H,8,0),"")</f>
        <v xml:space="preserve">南海DC          </v>
      </c>
      <c r="H363" s="22" t="str">
        <f>IFERROR(VLOOKUP(E363,Sheet2!A:B,2,0),"")</f>
        <v/>
      </c>
      <c r="I363" s="22" t="str">
        <f t="shared" si="30"/>
        <v>137821</v>
      </c>
      <c r="J363" s="22">
        <f t="shared" si="31"/>
        <v>2</v>
      </c>
      <c r="K363" s="22">
        <f t="shared" si="32"/>
        <v>5</v>
      </c>
      <c r="M363" s="22" t="str">
        <f>IFERROR(VLOOKUP(A363,Sheet1!B:F,5,0),"")</f>
        <v xml:space="preserve">  50m</v>
      </c>
      <c r="N363" s="22" t="str">
        <f>IFERROR(VLOOKUP(A363,Sheet1!B:F,4,0),"")</f>
        <v>自由形</v>
      </c>
      <c r="O363" s="22" t="str">
        <f t="shared" si="29"/>
        <v xml:space="preserve">  50m 自由形</v>
      </c>
    </row>
    <row r="364" spans="1:15" s="22" customFormat="1" x14ac:dyDescent="0.15">
      <c r="A364" s="22">
        <f>IFERROR(テーブル_Swim015[[#This Row],[競技番号]],"")</f>
        <v>21</v>
      </c>
      <c r="B364" s="22">
        <f>IFERROR(テーブル_Swim015[[#This Row],[組]],"")</f>
        <v>2</v>
      </c>
      <c r="C364" s="22">
        <f>IFERROR(テーブル_Swim015[[#This Row],[水路]],"")</f>
        <v>6</v>
      </c>
      <c r="D364" s="22" t="str">
        <f t="shared" si="28"/>
        <v>2126</v>
      </c>
      <c r="E364" s="22">
        <f>IFERROR(テーブル_Swim015[[#This Row],[選手番号]],"")</f>
        <v>616</v>
      </c>
      <c r="F364" s="22" t="str">
        <f>IFERROR(VLOOKUP(E364,Sheet3!A:H,3,0),"")</f>
        <v>渡部　美仁</v>
      </c>
      <c r="G364" s="22" t="str">
        <f>IFERROR(VLOOKUP(E364,Sheet3!A:H,8,0),"")</f>
        <v>ﾌｨｯﾀ重信</v>
      </c>
      <c r="H364" s="22" t="str">
        <f>IFERROR(VLOOKUP(E364,Sheet2!A:B,2,0),"")</f>
        <v/>
      </c>
      <c r="I364" s="22" t="str">
        <f t="shared" si="30"/>
        <v>61621</v>
      </c>
      <c r="J364" s="22">
        <f t="shared" si="31"/>
        <v>2</v>
      </c>
      <c r="K364" s="22">
        <f t="shared" si="32"/>
        <v>6</v>
      </c>
      <c r="M364" s="22" t="str">
        <f>IFERROR(VLOOKUP(A364,Sheet1!B:F,5,0),"")</f>
        <v xml:space="preserve">  50m</v>
      </c>
      <c r="N364" s="22" t="str">
        <f>IFERROR(VLOOKUP(A364,Sheet1!B:F,4,0),"")</f>
        <v>自由形</v>
      </c>
      <c r="O364" s="22" t="str">
        <f t="shared" si="29"/>
        <v xml:space="preserve">  50m 自由形</v>
      </c>
    </row>
    <row r="365" spans="1:15" s="22" customFormat="1" x14ac:dyDescent="0.15">
      <c r="A365" s="22">
        <f>IFERROR(テーブル_Swim015[[#This Row],[競技番号]],"")</f>
        <v>21</v>
      </c>
      <c r="B365" s="22">
        <f>IFERROR(テーブル_Swim015[[#This Row],[組]],"")</f>
        <v>2</v>
      </c>
      <c r="C365" s="22">
        <f>IFERROR(テーブル_Swim015[[#This Row],[水路]],"")</f>
        <v>7</v>
      </c>
      <c r="D365" s="22" t="str">
        <f t="shared" si="28"/>
        <v>2127</v>
      </c>
      <c r="E365" s="22">
        <f>IFERROR(テーブル_Swim015[[#This Row],[選手番号]],"")</f>
        <v>1326</v>
      </c>
      <c r="F365" s="22" t="str">
        <f>IFERROR(VLOOKUP(E365,Sheet3!A:H,3,0),"")</f>
        <v xml:space="preserve">橋本　りる                    </v>
      </c>
      <c r="G365" s="22" t="str">
        <f>IFERROR(VLOOKUP(E365,Sheet3!A:H,8,0),"")</f>
        <v xml:space="preserve">南海DC          </v>
      </c>
      <c r="H365" s="22" t="str">
        <f>IFERROR(VLOOKUP(E365,Sheet2!A:B,2,0),"")</f>
        <v/>
      </c>
      <c r="I365" s="22" t="str">
        <f t="shared" si="30"/>
        <v>132621</v>
      </c>
      <c r="J365" s="22">
        <f t="shared" si="31"/>
        <v>2</v>
      </c>
      <c r="K365" s="22">
        <f t="shared" si="32"/>
        <v>7</v>
      </c>
      <c r="M365" s="22" t="str">
        <f>IFERROR(VLOOKUP(A365,Sheet1!B:F,5,0),"")</f>
        <v xml:space="preserve">  50m</v>
      </c>
      <c r="N365" s="22" t="str">
        <f>IFERROR(VLOOKUP(A365,Sheet1!B:F,4,0),"")</f>
        <v>自由形</v>
      </c>
      <c r="O365" s="22" t="str">
        <f t="shared" si="29"/>
        <v xml:space="preserve">  50m 自由形</v>
      </c>
    </row>
    <row r="366" spans="1:15" s="22" customFormat="1" x14ac:dyDescent="0.15">
      <c r="A366" s="22">
        <f>IFERROR(テーブル_Swim015[[#This Row],[競技番号]],"")</f>
        <v>21</v>
      </c>
      <c r="B366" s="22">
        <f>IFERROR(テーブル_Swim015[[#This Row],[組]],"")</f>
        <v>3</v>
      </c>
      <c r="C366" s="22">
        <f>IFERROR(テーブル_Swim015[[#This Row],[水路]],"")</f>
        <v>1</v>
      </c>
      <c r="D366" s="22" t="str">
        <f t="shared" si="28"/>
        <v>2131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30"/>
        <v>021</v>
      </c>
      <c r="J366" s="22">
        <f t="shared" si="31"/>
        <v>3</v>
      </c>
      <c r="K366" s="22">
        <f t="shared" si="32"/>
        <v>1</v>
      </c>
      <c r="M366" s="22" t="str">
        <f>IFERROR(VLOOKUP(A366,Sheet1!B:F,5,0),"")</f>
        <v xml:space="preserve">  50m</v>
      </c>
      <c r="N366" s="22" t="str">
        <f>IFERROR(VLOOKUP(A366,Sheet1!B:F,4,0),"")</f>
        <v>自由形</v>
      </c>
      <c r="O366" s="22" t="str">
        <f t="shared" si="29"/>
        <v xml:space="preserve">  50m 自由形</v>
      </c>
    </row>
    <row r="367" spans="1:15" s="22" customFormat="1" x14ac:dyDescent="0.15">
      <c r="A367" s="22">
        <f>IFERROR(テーブル_Swim015[[#This Row],[競技番号]],"")</f>
        <v>21</v>
      </c>
      <c r="B367" s="22">
        <f>IFERROR(テーブル_Swim015[[#This Row],[組]],"")</f>
        <v>3</v>
      </c>
      <c r="C367" s="22">
        <f>IFERROR(テーブル_Swim015[[#This Row],[水路]],"")</f>
        <v>2</v>
      </c>
      <c r="D367" s="22" t="str">
        <f t="shared" si="28"/>
        <v>2132</v>
      </c>
      <c r="E367" s="22">
        <f>IFERROR(テーブル_Swim015[[#This Row],[選手番号]],"")</f>
        <v>814</v>
      </c>
      <c r="F367" s="22" t="str">
        <f>IFERROR(VLOOKUP(E367,Sheet3!A:H,3,0),"")</f>
        <v xml:space="preserve">谷本　梨紗                    </v>
      </c>
      <c r="G367" s="22" t="str">
        <f>IFERROR(VLOOKUP(E367,Sheet3!A:H,8,0),"")</f>
        <v xml:space="preserve">フィッタ松前    </v>
      </c>
      <c r="H367" s="22" t="str">
        <f>IFERROR(VLOOKUP(E367,Sheet2!A:B,2,0),"")</f>
        <v/>
      </c>
      <c r="I367" s="22" t="str">
        <f t="shared" si="30"/>
        <v>81421</v>
      </c>
      <c r="J367" s="22">
        <f t="shared" si="31"/>
        <v>3</v>
      </c>
      <c r="K367" s="22">
        <f t="shared" si="32"/>
        <v>2</v>
      </c>
      <c r="M367" s="22" t="str">
        <f>IFERROR(VLOOKUP(A367,Sheet1!B:F,5,0),"")</f>
        <v xml:space="preserve">  50m</v>
      </c>
      <c r="N367" s="22" t="str">
        <f>IFERROR(VLOOKUP(A367,Sheet1!B:F,4,0),"")</f>
        <v>自由形</v>
      </c>
      <c r="O367" s="22" t="str">
        <f t="shared" si="29"/>
        <v xml:space="preserve">  50m 自由形</v>
      </c>
    </row>
    <row r="368" spans="1:15" s="22" customFormat="1" x14ac:dyDescent="0.15">
      <c r="A368" s="22">
        <f>IFERROR(テーブル_Swim015[[#This Row],[競技番号]],"")</f>
        <v>21</v>
      </c>
      <c r="B368" s="22">
        <f>IFERROR(テーブル_Swim015[[#This Row],[組]],"")</f>
        <v>3</v>
      </c>
      <c r="C368" s="22">
        <f>IFERROR(テーブル_Swim015[[#This Row],[水路]],"")</f>
        <v>3</v>
      </c>
      <c r="D368" s="22" t="str">
        <f t="shared" si="28"/>
        <v>2133</v>
      </c>
      <c r="E368" s="22">
        <f>IFERROR(テーブル_Swim015[[#This Row],[選手番号]],"")</f>
        <v>1327</v>
      </c>
      <c r="F368" s="22" t="str">
        <f>IFERROR(VLOOKUP(E368,Sheet3!A:H,3,0),"")</f>
        <v xml:space="preserve">橋本すみれ                    </v>
      </c>
      <c r="G368" s="22" t="str">
        <f>IFERROR(VLOOKUP(E368,Sheet3!A:H,8,0),"")</f>
        <v xml:space="preserve">南海DC          </v>
      </c>
      <c r="H368" s="22" t="str">
        <f>IFERROR(VLOOKUP(E368,Sheet2!A:B,2,0),"")</f>
        <v/>
      </c>
      <c r="I368" s="22" t="str">
        <f t="shared" si="30"/>
        <v>132721</v>
      </c>
      <c r="J368" s="22">
        <f t="shared" si="31"/>
        <v>3</v>
      </c>
      <c r="K368" s="22">
        <f t="shared" si="32"/>
        <v>3</v>
      </c>
      <c r="M368" s="22" t="str">
        <f>IFERROR(VLOOKUP(A368,Sheet1!B:F,5,0),"")</f>
        <v xml:space="preserve">  50m</v>
      </c>
      <c r="N368" s="22" t="str">
        <f>IFERROR(VLOOKUP(A368,Sheet1!B:F,4,0),"")</f>
        <v>自由形</v>
      </c>
      <c r="O368" s="22" t="str">
        <f t="shared" si="29"/>
        <v xml:space="preserve">  50m 自由形</v>
      </c>
    </row>
    <row r="369" spans="1:15" s="22" customFormat="1" x14ac:dyDescent="0.15">
      <c r="A369" s="22">
        <f>IFERROR(テーブル_Swim015[[#This Row],[競技番号]],"")</f>
        <v>21</v>
      </c>
      <c r="B369" s="22">
        <f>IFERROR(テーブル_Swim015[[#This Row],[組]],"")</f>
        <v>3</v>
      </c>
      <c r="C369" s="22">
        <f>IFERROR(テーブル_Swim015[[#This Row],[水路]],"")</f>
        <v>4</v>
      </c>
      <c r="D369" s="22" t="str">
        <f t="shared" si="28"/>
        <v>2134</v>
      </c>
      <c r="E369" s="22">
        <f>IFERROR(テーブル_Swim015[[#This Row],[選手番号]],"")</f>
        <v>1366</v>
      </c>
      <c r="F369" s="22" t="str">
        <f>IFERROR(VLOOKUP(E369,Sheet3!A:H,3,0),"")</f>
        <v xml:space="preserve">渡部　愛梨                    </v>
      </c>
      <c r="G369" s="22" t="str">
        <f>IFERROR(VLOOKUP(E369,Sheet3!A:H,8,0),"")</f>
        <v xml:space="preserve">南海DC          </v>
      </c>
      <c r="H369" s="22" t="str">
        <f>IFERROR(VLOOKUP(E369,Sheet2!A:B,2,0),"")</f>
        <v/>
      </c>
      <c r="I369" s="22" t="str">
        <f t="shared" si="30"/>
        <v>136621</v>
      </c>
      <c r="J369" s="22">
        <f t="shared" si="31"/>
        <v>3</v>
      </c>
      <c r="K369" s="22">
        <f t="shared" si="32"/>
        <v>4</v>
      </c>
      <c r="M369" s="22" t="str">
        <f>IFERROR(VLOOKUP(A369,Sheet1!B:F,5,0),"")</f>
        <v xml:space="preserve">  50m</v>
      </c>
      <c r="N369" s="22" t="str">
        <f>IFERROR(VLOOKUP(A369,Sheet1!B:F,4,0),"")</f>
        <v>自由形</v>
      </c>
      <c r="O369" s="22" t="str">
        <f t="shared" si="29"/>
        <v xml:space="preserve">  50m 自由形</v>
      </c>
    </row>
    <row r="370" spans="1:15" s="22" customFormat="1" x14ac:dyDescent="0.15">
      <c r="A370" s="22">
        <f>IFERROR(テーブル_Swim015[[#This Row],[競技番号]],"")</f>
        <v>21</v>
      </c>
      <c r="B370" s="22">
        <f>IFERROR(テーブル_Swim015[[#This Row],[組]],"")</f>
        <v>3</v>
      </c>
      <c r="C370" s="22">
        <f>IFERROR(テーブル_Swim015[[#This Row],[水路]],"")</f>
        <v>5</v>
      </c>
      <c r="D370" s="22" t="str">
        <f t="shared" si="28"/>
        <v>2135</v>
      </c>
      <c r="E370" s="22">
        <f>IFERROR(テーブル_Swim015[[#This Row],[選手番号]],"")</f>
        <v>155</v>
      </c>
      <c r="F370" s="22" t="str">
        <f>IFERROR(VLOOKUP(E370,Sheet3!A:H,3,0),"")</f>
        <v xml:space="preserve">目見田綺莉                    </v>
      </c>
      <c r="G370" s="22" t="str">
        <f>IFERROR(VLOOKUP(E370,Sheet3!A:H,8,0),"")</f>
        <v xml:space="preserve">石原SC          </v>
      </c>
      <c r="H370" s="22" t="str">
        <f>IFERROR(VLOOKUP(E370,Sheet2!A:B,2,0),"")</f>
        <v/>
      </c>
      <c r="I370" s="22" t="str">
        <f t="shared" si="30"/>
        <v>15521</v>
      </c>
      <c r="J370" s="22">
        <f t="shared" si="31"/>
        <v>3</v>
      </c>
      <c r="K370" s="22">
        <f t="shared" si="32"/>
        <v>5</v>
      </c>
      <c r="M370" s="22" t="str">
        <f>IFERROR(VLOOKUP(A370,Sheet1!B:F,5,0),"")</f>
        <v xml:space="preserve">  50m</v>
      </c>
      <c r="N370" s="22" t="str">
        <f>IFERROR(VLOOKUP(A370,Sheet1!B:F,4,0),"")</f>
        <v>自由形</v>
      </c>
      <c r="O370" s="22" t="str">
        <f t="shared" si="29"/>
        <v xml:space="preserve">  50m 自由形</v>
      </c>
    </row>
    <row r="371" spans="1:15" s="22" customFormat="1" x14ac:dyDescent="0.15">
      <c r="A371" s="22">
        <f>IFERROR(テーブル_Swim015[[#This Row],[競技番号]],"")</f>
        <v>21</v>
      </c>
      <c r="B371" s="22">
        <f>IFERROR(テーブル_Swim015[[#This Row],[組]],"")</f>
        <v>3</v>
      </c>
      <c r="C371" s="22">
        <f>IFERROR(テーブル_Swim015[[#This Row],[水路]],"")</f>
        <v>6</v>
      </c>
      <c r="D371" s="22" t="str">
        <f t="shared" si="28"/>
        <v>2136</v>
      </c>
      <c r="E371" s="22">
        <f>IFERROR(テーブル_Swim015[[#This Row],[選手番号]],"")</f>
        <v>152</v>
      </c>
      <c r="F371" s="22" t="str">
        <f>IFERROR(VLOOKUP(E371,Sheet3!A:H,3,0),"")</f>
        <v xml:space="preserve">井上　凛香                    </v>
      </c>
      <c r="G371" s="22" t="str">
        <f>IFERROR(VLOOKUP(E371,Sheet3!A:H,8,0),"")</f>
        <v xml:space="preserve">石原SC          </v>
      </c>
      <c r="H371" s="22" t="str">
        <f>IFERROR(VLOOKUP(E371,Sheet2!A:B,2,0),"")</f>
        <v/>
      </c>
      <c r="I371" s="22" t="str">
        <f t="shared" si="30"/>
        <v>15221</v>
      </c>
      <c r="J371" s="22">
        <f t="shared" si="31"/>
        <v>3</v>
      </c>
      <c r="K371" s="22">
        <f t="shared" si="32"/>
        <v>6</v>
      </c>
      <c r="M371" s="22" t="str">
        <f>IFERROR(VLOOKUP(A371,Sheet1!B:F,5,0),"")</f>
        <v xml:space="preserve">  50m</v>
      </c>
      <c r="N371" s="22" t="str">
        <f>IFERROR(VLOOKUP(A371,Sheet1!B:F,4,0),"")</f>
        <v>自由形</v>
      </c>
      <c r="O371" s="22" t="str">
        <f t="shared" si="29"/>
        <v xml:space="preserve">  50m 自由形</v>
      </c>
    </row>
    <row r="372" spans="1:15" s="22" customFormat="1" x14ac:dyDescent="0.15">
      <c r="A372" s="22">
        <f>IFERROR(テーブル_Swim015[[#This Row],[競技番号]],"")</f>
        <v>21</v>
      </c>
      <c r="B372" s="22">
        <f>IFERROR(テーブル_Swim015[[#This Row],[組]],"")</f>
        <v>3</v>
      </c>
      <c r="C372" s="22">
        <f>IFERROR(テーブル_Swim015[[#This Row],[水路]],"")</f>
        <v>7</v>
      </c>
      <c r="D372" s="22" t="str">
        <f t="shared" si="28"/>
        <v>2137</v>
      </c>
      <c r="E372" s="22">
        <f>IFERROR(テーブル_Swim015[[#This Row],[選手番号]],"")</f>
        <v>159</v>
      </c>
      <c r="F372" s="22" t="str">
        <f>IFERROR(VLOOKUP(E372,Sheet3!A:H,3,0),"")</f>
        <v xml:space="preserve">井上　穂奏                    </v>
      </c>
      <c r="G372" s="22" t="str">
        <f>IFERROR(VLOOKUP(E372,Sheet3!A:H,8,0),"")</f>
        <v xml:space="preserve">石原SC          </v>
      </c>
      <c r="H372" s="22" t="str">
        <f>IFERROR(VLOOKUP(E372,Sheet2!A:B,2,0),"")</f>
        <v/>
      </c>
      <c r="I372" s="22" t="str">
        <f t="shared" si="30"/>
        <v>15921</v>
      </c>
      <c r="J372" s="22">
        <f t="shared" si="31"/>
        <v>3</v>
      </c>
      <c r="K372" s="22">
        <f t="shared" si="32"/>
        <v>7</v>
      </c>
      <c r="M372" s="22" t="str">
        <f>IFERROR(VLOOKUP(A372,Sheet1!B:F,5,0),"")</f>
        <v xml:space="preserve">  50m</v>
      </c>
      <c r="N372" s="22" t="str">
        <f>IFERROR(VLOOKUP(A372,Sheet1!B:F,4,0),"")</f>
        <v>自由形</v>
      </c>
      <c r="O372" s="22" t="str">
        <f t="shared" si="29"/>
        <v xml:space="preserve">  50m 自由形</v>
      </c>
    </row>
    <row r="373" spans="1:15" s="22" customFormat="1" x14ac:dyDescent="0.15">
      <c r="A373" s="22">
        <f>IFERROR(テーブル_Swim015[[#This Row],[競技番号]],"")</f>
        <v>21</v>
      </c>
      <c r="B373" s="22">
        <f>IFERROR(テーブル_Swim015[[#This Row],[組]],"")</f>
        <v>4</v>
      </c>
      <c r="C373" s="22">
        <f>IFERROR(テーブル_Swim015[[#This Row],[水路]],"")</f>
        <v>1</v>
      </c>
      <c r="D373" s="22" t="str">
        <f t="shared" si="28"/>
        <v>2141</v>
      </c>
      <c r="E373" s="22">
        <f>IFERROR(テーブル_Swim015[[#This Row],[選手番号]],"")</f>
        <v>576</v>
      </c>
      <c r="F373" s="22" t="str">
        <f>IFERROR(VLOOKUP(E373,Sheet3!A:H,3,0),"")</f>
        <v xml:space="preserve">斧　　美咲                    </v>
      </c>
      <c r="G373" s="22" t="str">
        <f>IFERROR(VLOOKUP(E373,Sheet3!A:H,8,0),"")</f>
        <v xml:space="preserve">ﾌｨｯﾀ重信        </v>
      </c>
      <c r="H373" s="22" t="str">
        <f>IFERROR(VLOOKUP(E373,Sheet2!A:B,2,0),"")</f>
        <v/>
      </c>
      <c r="I373" s="22" t="str">
        <f t="shared" si="30"/>
        <v>57621</v>
      </c>
      <c r="J373" s="22">
        <f t="shared" si="31"/>
        <v>4</v>
      </c>
      <c r="K373" s="22">
        <f t="shared" si="32"/>
        <v>1</v>
      </c>
      <c r="M373" s="22" t="str">
        <f>IFERROR(VLOOKUP(A373,Sheet1!B:F,5,0),"")</f>
        <v xml:space="preserve">  50m</v>
      </c>
      <c r="N373" s="22" t="str">
        <f>IFERROR(VLOOKUP(A373,Sheet1!B:F,4,0),"")</f>
        <v>自由形</v>
      </c>
      <c r="O373" s="22" t="str">
        <f t="shared" si="29"/>
        <v xml:space="preserve">  50m 自由形</v>
      </c>
    </row>
    <row r="374" spans="1:15" s="22" customFormat="1" x14ac:dyDescent="0.15">
      <c r="A374" s="22">
        <f>IFERROR(テーブル_Swim015[[#This Row],[競技番号]],"")</f>
        <v>21</v>
      </c>
      <c r="B374" s="22">
        <f>IFERROR(テーブル_Swim015[[#This Row],[組]],"")</f>
        <v>4</v>
      </c>
      <c r="C374" s="22">
        <f>IFERROR(テーブル_Swim015[[#This Row],[水路]],"")</f>
        <v>2</v>
      </c>
      <c r="D374" s="22" t="str">
        <f t="shared" si="28"/>
        <v>2142</v>
      </c>
      <c r="E374" s="22">
        <f>IFERROR(テーブル_Swim015[[#This Row],[選手番号]],"")</f>
        <v>818</v>
      </c>
      <c r="F374" s="22" t="str">
        <f>IFERROR(VLOOKUP(E374,Sheet3!A:H,3,0),"")</f>
        <v xml:space="preserve">此下　栞奈                    </v>
      </c>
      <c r="G374" s="22" t="str">
        <f>IFERROR(VLOOKUP(E374,Sheet3!A:H,8,0),"")</f>
        <v xml:space="preserve">フィッタ松前    </v>
      </c>
      <c r="H374" s="22" t="str">
        <f>IFERROR(VLOOKUP(E374,Sheet2!A:B,2,0),"")</f>
        <v/>
      </c>
      <c r="I374" s="22" t="str">
        <f t="shared" si="30"/>
        <v>81821</v>
      </c>
      <c r="J374" s="22">
        <f t="shared" si="31"/>
        <v>4</v>
      </c>
      <c r="K374" s="22">
        <f t="shared" si="32"/>
        <v>2</v>
      </c>
      <c r="M374" s="22" t="str">
        <f>IFERROR(VLOOKUP(A374,Sheet1!B:F,5,0),"")</f>
        <v xml:space="preserve">  50m</v>
      </c>
      <c r="N374" s="22" t="str">
        <f>IFERROR(VLOOKUP(A374,Sheet1!B:F,4,0),"")</f>
        <v>自由形</v>
      </c>
      <c r="O374" s="22" t="str">
        <f t="shared" si="29"/>
        <v xml:space="preserve">  50m 自由形</v>
      </c>
    </row>
    <row r="375" spans="1:15" s="22" customFormat="1" x14ac:dyDescent="0.15">
      <c r="A375" s="22">
        <f>IFERROR(テーブル_Swim015[[#This Row],[競技番号]],"")</f>
        <v>21</v>
      </c>
      <c r="B375" s="22">
        <f>IFERROR(テーブル_Swim015[[#This Row],[組]],"")</f>
        <v>4</v>
      </c>
      <c r="C375" s="22">
        <f>IFERROR(テーブル_Swim015[[#This Row],[水路]],"")</f>
        <v>3</v>
      </c>
      <c r="D375" s="22" t="str">
        <f t="shared" si="28"/>
        <v>2143</v>
      </c>
      <c r="E375" s="22">
        <f>IFERROR(テーブル_Swim015[[#This Row],[選手番号]],"")</f>
        <v>1361</v>
      </c>
      <c r="F375" s="22" t="str">
        <f>IFERROR(VLOOKUP(E375,Sheet3!A:H,3,0),"")</f>
        <v xml:space="preserve">白石穂乃花                    </v>
      </c>
      <c r="G375" s="22" t="str">
        <f>IFERROR(VLOOKUP(E375,Sheet3!A:H,8,0),"")</f>
        <v xml:space="preserve">南海DC          </v>
      </c>
      <c r="H375" s="22" t="str">
        <f>IFERROR(VLOOKUP(E375,Sheet2!A:B,2,0),"")</f>
        <v/>
      </c>
      <c r="I375" s="22" t="str">
        <f t="shared" si="30"/>
        <v>136121</v>
      </c>
      <c r="J375" s="22">
        <f t="shared" si="31"/>
        <v>4</v>
      </c>
      <c r="K375" s="22">
        <f t="shared" si="32"/>
        <v>3</v>
      </c>
      <c r="M375" s="22" t="str">
        <f>IFERROR(VLOOKUP(A375,Sheet1!B:F,5,0),"")</f>
        <v xml:space="preserve">  50m</v>
      </c>
      <c r="N375" s="22" t="str">
        <f>IFERROR(VLOOKUP(A375,Sheet1!B:F,4,0),"")</f>
        <v>自由形</v>
      </c>
      <c r="O375" s="22" t="str">
        <f t="shared" si="29"/>
        <v xml:space="preserve">  50m 自由形</v>
      </c>
    </row>
    <row r="376" spans="1:15" s="22" customFormat="1" x14ac:dyDescent="0.15">
      <c r="A376" s="22">
        <f>IFERROR(テーブル_Swim015[[#This Row],[競技番号]],"")</f>
        <v>21</v>
      </c>
      <c r="B376" s="22">
        <f>IFERROR(テーブル_Swim015[[#This Row],[組]],"")</f>
        <v>4</v>
      </c>
      <c r="C376" s="22">
        <f>IFERROR(テーブル_Swim015[[#This Row],[水路]],"")</f>
        <v>4</v>
      </c>
      <c r="D376" s="22" t="str">
        <f t="shared" si="28"/>
        <v>2144</v>
      </c>
      <c r="E376" s="22">
        <f>IFERROR(テーブル_Swim015[[#This Row],[選手番号]],"")</f>
        <v>821</v>
      </c>
      <c r="F376" s="22" t="str">
        <f>IFERROR(VLOOKUP(E376,Sheet3!A:H,3,0),"")</f>
        <v xml:space="preserve">牧野　史季                    </v>
      </c>
      <c r="G376" s="22" t="str">
        <f>IFERROR(VLOOKUP(E376,Sheet3!A:H,8,0),"")</f>
        <v xml:space="preserve">フィッタ松前    </v>
      </c>
      <c r="H376" s="22" t="str">
        <f>IFERROR(VLOOKUP(E376,Sheet2!A:B,2,0),"")</f>
        <v/>
      </c>
      <c r="I376" s="22" t="str">
        <f t="shared" si="30"/>
        <v>82121</v>
      </c>
      <c r="J376" s="22">
        <f t="shared" si="31"/>
        <v>4</v>
      </c>
      <c r="K376" s="22">
        <f t="shared" si="32"/>
        <v>4</v>
      </c>
      <c r="M376" s="22" t="str">
        <f>IFERROR(VLOOKUP(A376,Sheet1!B:F,5,0),"")</f>
        <v xml:space="preserve">  50m</v>
      </c>
      <c r="N376" s="22" t="str">
        <f>IFERROR(VLOOKUP(A376,Sheet1!B:F,4,0),"")</f>
        <v>自由形</v>
      </c>
      <c r="O376" s="22" t="str">
        <f t="shared" si="29"/>
        <v xml:space="preserve">  50m 自由形</v>
      </c>
    </row>
    <row r="377" spans="1:15" s="22" customFormat="1" x14ac:dyDescent="0.15">
      <c r="A377" s="22">
        <f>IFERROR(テーブル_Swim015[[#This Row],[競技番号]],"")</f>
        <v>21</v>
      </c>
      <c r="B377" s="22">
        <f>IFERROR(テーブル_Swim015[[#This Row],[組]],"")</f>
        <v>4</v>
      </c>
      <c r="C377" s="22">
        <f>IFERROR(テーブル_Swim015[[#This Row],[水路]],"")</f>
        <v>5</v>
      </c>
      <c r="D377" s="22" t="str">
        <f t="shared" si="28"/>
        <v>2145</v>
      </c>
      <c r="E377" s="22">
        <f>IFERROR(テーブル_Swim015[[#This Row],[選手番号]],"")</f>
        <v>1339</v>
      </c>
      <c r="F377" s="22" t="str">
        <f>IFERROR(VLOOKUP(E377,Sheet3!A:H,3,0),"")</f>
        <v xml:space="preserve">野澤しおり                    </v>
      </c>
      <c r="G377" s="22" t="str">
        <f>IFERROR(VLOOKUP(E377,Sheet3!A:H,8,0),"")</f>
        <v xml:space="preserve">南海DC          </v>
      </c>
      <c r="H377" s="22" t="str">
        <f>IFERROR(VLOOKUP(E377,Sheet2!A:B,2,0),"")</f>
        <v/>
      </c>
      <c r="I377" s="22" t="str">
        <f t="shared" si="30"/>
        <v>133921</v>
      </c>
      <c r="J377" s="22">
        <f t="shared" si="31"/>
        <v>4</v>
      </c>
      <c r="K377" s="22">
        <f t="shared" si="32"/>
        <v>5</v>
      </c>
      <c r="M377" s="22" t="str">
        <f>IFERROR(VLOOKUP(A377,Sheet1!B:F,5,0),"")</f>
        <v xml:space="preserve">  50m</v>
      </c>
      <c r="N377" s="22" t="str">
        <f>IFERROR(VLOOKUP(A377,Sheet1!B:F,4,0),"")</f>
        <v>自由形</v>
      </c>
      <c r="O377" s="22" t="str">
        <f t="shared" si="29"/>
        <v xml:space="preserve">  50m 自由形</v>
      </c>
    </row>
    <row r="378" spans="1:15" s="22" customFormat="1" x14ac:dyDescent="0.15">
      <c r="A378" s="22">
        <f>IFERROR(テーブル_Swim015[[#This Row],[競技番号]],"")</f>
        <v>21</v>
      </c>
      <c r="B378" s="22">
        <f>IFERROR(テーブル_Swim015[[#This Row],[組]],"")</f>
        <v>4</v>
      </c>
      <c r="C378" s="22">
        <f>IFERROR(テーブル_Swim015[[#This Row],[水路]],"")</f>
        <v>6</v>
      </c>
      <c r="D378" s="22" t="str">
        <f t="shared" si="28"/>
        <v>2146</v>
      </c>
      <c r="E378" s="22">
        <f>IFERROR(テーブル_Swim015[[#This Row],[選手番号]],"")</f>
        <v>808</v>
      </c>
      <c r="F378" s="22" t="str">
        <f>IFERROR(VLOOKUP(E378,Sheet3!A:H,3,0),"")</f>
        <v xml:space="preserve">松浦　有里                    </v>
      </c>
      <c r="G378" s="22" t="str">
        <f>IFERROR(VLOOKUP(E378,Sheet3!A:H,8,0),"")</f>
        <v xml:space="preserve">フィッタ松前    </v>
      </c>
      <c r="H378" s="22" t="str">
        <f>IFERROR(VLOOKUP(E378,Sheet2!A:B,2,0),"")</f>
        <v/>
      </c>
      <c r="I378" s="22" t="str">
        <f t="shared" si="30"/>
        <v>80821</v>
      </c>
      <c r="J378" s="22">
        <f t="shared" si="31"/>
        <v>4</v>
      </c>
      <c r="K378" s="22">
        <f t="shared" si="32"/>
        <v>6</v>
      </c>
      <c r="M378" s="22" t="str">
        <f>IFERROR(VLOOKUP(A378,Sheet1!B:F,5,0),"")</f>
        <v xml:space="preserve">  50m</v>
      </c>
      <c r="N378" s="22" t="str">
        <f>IFERROR(VLOOKUP(A378,Sheet1!B:F,4,0),"")</f>
        <v>自由形</v>
      </c>
      <c r="O378" s="22" t="str">
        <f t="shared" si="29"/>
        <v xml:space="preserve">  50m 自由形</v>
      </c>
    </row>
    <row r="379" spans="1:15" s="22" customFormat="1" x14ac:dyDescent="0.15">
      <c r="A379" s="22">
        <f>IFERROR(テーブル_Swim015[[#This Row],[競技番号]],"")</f>
        <v>21</v>
      </c>
      <c r="B379" s="22">
        <f>IFERROR(テーブル_Swim015[[#This Row],[組]],"")</f>
        <v>4</v>
      </c>
      <c r="C379" s="22">
        <f>IFERROR(テーブル_Swim015[[#This Row],[水路]],"")</f>
        <v>7</v>
      </c>
      <c r="D379" s="22" t="str">
        <f t="shared" si="28"/>
        <v>2147</v>
      </c>
      <c r="E379" s="22">
        <f>IFERROR(テーブル_Swim015[[#This Row],[選手番号]],"")</f>
        <v>805</v>
      </c>
      <c r="F379" s="22" t="str">
        <f>IFERROR(VLOOKUP(E379,Sheet3!A:H,3,0),"")</f>
        <v xml:space="preserve">武智　咲來                    </v>
      </c>
      <c r="G379" s="22" t="str">
        <f>IFERROR(VLOOKUP(E379,Sheet3!A:H,8,0),"")</f>
        <v xml:space="preserve">フィッタ松前    </v>
      </c>
      <c r="H379" s="22" t="str">
        <f>IFERROR(VLOOKUP(E379,Sheet2!A:B,2,0),"")</f>
        <v/>
      </c>
      <c r="I379" s="22" t="str">
        <f t="shared" si="30"/>
        <v>80521</v>
      </c>
      <c r="J379" s="22">
        <f t="shared" si="31"/>
        <v>4</v>
      </c>
      <c r="K379" s="22">
        <f t="shared" si="32"/>
        <v>7</v>
      </c>
      <c r="M379" s="22" t="str">
        <f>IFERROR(VLOOKUP(A379,Sheet1!B:F,5,0),"")</f>
        <v xml:space="preserve">  50m</v>
      </c>
      <c r="N379" s="22" t="str">
        <f>IFERROR(VLOOKUP(A379,Sheet1!B:F,4,0),"")</f>
        <v>自由形</v>
      </c>
      <c r="O379" s="22" t="str">
        <f t="shared" si="29"/>
        <v xml:space="preserve">  50m 自由形</v>
      </c>
    </row>
    <row r="380" spans="1:15" s="22" customFormat="1" x14ac:dyDescent="0.15">
      <c r="A380" s="22">
        <f>IFERROR(テーブル_Swim015[[#This Row],[競技番号]],"")</f>
        <v>21</v>
      </c>
      <c r="B380" s="22">
        <f>IFERROR(テーブル_Swim015[[#This Row],[組]],"")</f>
        <v>5</v>
      </c>
      <c r="C380" s="22">
        <f>IFERROR(テーブル_Swim015[[#This Row],[水路]],"")</f>
        <v>1</v>
      </c>
      <c r="D380" s="22" t="str">
        <f t="shared" si="28"/>
        <v>2151</v>
      </c>
      <c r="E380" s="22">
        <f>IFERROR(テーブル_Swim015[[#This Row],[選手番号]],"")</f>
        <v>606</v>
      </c>
      <c r="F380" s="22" t="str">
        <f>IFERROR(VLOOKUP(E380,Sheet3!A:H,3,0),"")</f>
        <v xml:space="preserve">田中　伶奈                    </v>
      </c>
      <c r="G380" s="22" t="str">
        <f>IFERROR(VLOOKUP(E380,Sheet3!A:H,8,0),"")</f>
        <v xml:space="preserve">ﾌｨｯﾀ重信        </v>
      </c>
      <c r="H380" s="22" t="str">
        <f>IFERROR(VLOOKUP(E380,Sheet2!A:B,2,0),"")</f>
        <v/>
      </c>
      <c r="I380" s="22" t="str">
        <f t="shared" si="30"/>
        <v>60621</v>
      </c>
      <c r="J380" s="22">
        <f t="shared" si="31"/>
        <v>5</v>
      </c>
      <c r="K380" s="22">
        <f t="shared" si="32"/>
        <v>1</v>
      </c>
      <c r="M380" s="22" t="str">
        <f>IFERROR(VLOOKUP(A380,Sheet1!B:F,5,0),"")</f>
        <v xml:space="preserve">  50m</v>
      </c>
      <c r="N380" s="22" t="str">
        <f>IFERROR(VLOOKUP(A380,Sheet1!B:F,4,0),"")</f>
        <v>自由形</v>
      </c>
      <c r="O380" s="22" t="str">
        <f t="shared" si="29"/>
        <v xml:space="preserve">  50m 自由形</v>
      </c>
    </row>
    <row r="381" spans="1:15" s="22" customFormat="1" x14ac:dyDescent="0.15">
      <c r="A381" s="22">
        <f>IFERROR(テーブル_Swim015[[#This Row],[競技番号]],"")</f>
        <v>21</v>
      </c>
      <c r="B381" s="22">
        <f>IFERROR(テーブル_Swim015[[#This Row],[組]],"")</f>
        <v>5</v>
      </c>
      <c r="C381" s="22">
        <f>IFERROR(テーブル_Swim015[[#This Row],[水路]],"")</f>
        <v>2</v>
      </c>
      <c r="D381" s="22" t="str">
        <f t="shared" si="28"/>
        <v>2152</v>
      </c>
      <c r="E381" s="22">
        <f>IFERROR(テーブル_Swim015[[#This Row],[選手番号]],"")</f>
        <v>592</v>
      </c>
      <c r="F381" s="22" t="str">
        <f>IFERROR(VLOOKUP(E381,Sheet3!A:H,3,0),"")</f>
        <v xml:space="preserve">田中　莉菜                    </v>
      </c>
      <c r="G381" s="22" t="str">
        <f>IFERROR(VLOOKUP(E381,Sheet3!A:H,8,0),"")</f>
        <v xml:space="preserve">ﾌｨｯﾀ重信        </v>
      </c>
      <c r="H381" s="22" t="str">
        <f>IFERROR(VLOOKUP(E381,Sheet2!A:B,2,0),"")</f>
        <v/>
      </c>
      <c r="I381" s="22" t="str">
        <f t="shared" si="30"/>
        <v>59221</v>
      </c>
      <c r="J381" s="22">
        <f t="shared" si="31"/>
        <v>5</v>
      </c>
      <c r="K381" s="22">
        <f t="shared" si="32"/>
        <v>2</v>
      </c>
      <c r="M381" s="22" t="str">
        <f>IFERROR(VLOOKUP(A381,Sheet1!B:F,5,0),"")</f>
        <v xml:space="preserve">  50m</v>
      </c>
      <c r="N381" s="22" t="str">
        <f>IFERROR(VLOOKUP(A381,Sheet1!B:F,4,0),"")</f>
        <v>自由形</v>
      </c>
      <c r="O381" s="22" t="str">
        <f t="shared" si="29"/>
        <v xml:space="preserve">  50m 自由形</v>
      </c>
    </row>
    <row r="382" spans="1:15" s="22" customFormat="1" x14ac:dyDescent="0.15">
      <c r="A382" s="22">
        <f>IFERROR(テーブル_Swim015[[#This Row],[競技番号]],"")</f>
        <v>21</v>
      </c>
      <c r="B382" s="22">
        <f>IFERROR(テーブル_Swim015[[#This Row],[組]],"")</f>
        <v>5</v>
      </c>
      <c r="C382" s="22">
        <f>IFERROR(テーブル_Swim015[[#This Row],[水路]],"")</f>
        <v>3</v>
      </c>
      <c r="D382" s="22" t="str">
        <f t="shared" si="28"/>
        <v>2153</v>
      </c>
      <c r="E382" s="22">
        <f>IFERROR(テーブル_Swim015[[#This Row],[選手番号]],"")</f>
        <v>794</v>
      </c>
      <c r="F382" s="22" t="str">
        <f>IFERROR(VLOOKUP(E382,Sheet3!A:H,3,0),"")</f>
        <v xml:space="preserve">江戸　絆夏                    </v>
      </c>
      <c r="G382" s="22" t="str">
        <f>IFERROR(VLOOKUP(E382,Sheet3!A:H,8,0),"")</f>
        <v xml:space="preserve">フィッタ松前    </v>
      </c>
      <c r="H382" s="22" t="str">
        <f>IFERROR(VLOOKUP(E382,Sheet2!A:B,2,0),"")</f>
        <v/>
      </c>
      <c r="I382" s="22" t="str">
        <f t="shared" si="30"/>
        <v>79421</v>
      </c>
      <c r="J382" s="22">
        <f t="shared" si="31"/>
        <v>5</v>
      </c>
      <c r="K382" s="22">
        <f t="shared" si="32"/>
        <v>3</v>
      </c>
      <c r="M382" s="22" t="str">
        <f>IFERROR(VLOOKUP(A382,Sheet1!B:F,5,0),"")</f>
        <v xml:space="preserve">  50m</v>
      </c>
      <c r="N382" s="22" t="str">
        <f>IFERROR(VLOOKUP(A382,Sheet1!B:F,4,0),"")</f>
        <v>自由形</v>
      </c>
      <c r="O382" s="22" t="str">
        <f t="shared" si="29"/>
        <v xml:space="preserve">  50m 自由形</v>
      </c>
    </row>
    <row r="383" spans="1:15" s="22" customFormat="1" x14ac:dyDescent="0.15">
      <c r="A383" s="22">
        <f>IFERROR(テーブル_Swim015[[#This Row],[競技番号]],"")</f>
        <v>21</v>
      </c>
      <c r="B383" s="22">
        <f>IFERROR(テーブル_Swim015[[#This Row],[組]],"")</f>
        <v>5</v>
      </c>
      <c r="C383" s="22">
        <f>IFERROR(テーブル_Swim015[[#This Row],[水路]],"")</f>
        <v>4</v>
      </c>
      <c r="D383" s="22" t="str">
        <f t="shared" si="28"/>
        <v>2154</v>
      </c>
      <c r="E383" s="22">
        <f>IFERROR(テーブル_Swim015[[#This Row],[選手番号]],"")</f>
        <v>1376</v>
      </c>
      <c r="F383" s="22" t="str">
        <f>IFERROR(VLOOKUP(E383,Sheet3!A:H,3,0),"")</f>
        <v xml:space="preserve">渡部　莉央                    </v>
      </c>
      <c r="G383" s="22" t="str">
        <f>IFERROR(VLOOKUP(E383,Sheet3!A:H,8,0),"")</f>
        <v xml:space="preserve">南海DC          </v>
      </c>
      <c r="H383" s="22" t="str">
        <f>IFERROR(VLOOKUP(E383,Sheet2!A:B,2,0),"")</f>
        <v/>
      </c>
      <c r="I383" s="22" t="str">
        <f t="shared" si="30"/>
        <v>137621</v>
      </c>
      <c r="J383" s="22">
        <f t="shared" si="31"/>
        <v>5</v>
      </c>
      <c r="K383" s="22">
        <f t="shared" si="32"/>
        <v>4</v>
      </c>
      <c r="M383" s="22" t="str">
        <f>IFERROR(VLOOKUP(A383,Sheet1!B:F,5,0),"")</f>
        <v xml:space="preserve">  50m</v>
      </c>
      <c r="N383" s="22" t="str">
        <f>IFERROR(VLOOKUP(A383,Sheet1!B:F,4,0),"")</f>
        <v>自由形</v>
      </c>
      <c r="O383" s="22" t="str">
        <f t="shared" si="29"/>
        <v xml:space="preserve">  50m 自由形</v>
      </c>
    </row>
    <row r="384" spans="1:15" s="22" customFormat="1" x14ac:dyDescent="0.15">
      <c r="A384" s="22">
        <f>IFERROR(テーブル_Swim015[[#This Row],[競技番号]],"")</f>
        <v>21</v>
      </c>
      <c r="B384" s="22">
        <f>IFERROR(テーブル_Swim015[[#This Row],[組]],"")</f>
        <v>5</v>
      </c>
      <c r="C384" s="22">
        <f>IFERROR(テーブル_Swim015[[#This Row],[水路]],"")</f>
        <v>5</v>
      </c>
      <c r="D384" s="22" t="str">
        <f t="shared" si="28"/>
        <v>2155</v>
      </c>
      <c r="E384" s="22">
        <f>IFERROR(テーブル_Swim015[[#This Row],[選手番号]],"")</f>
        <v>608</v>
      </c>
      <c r="F384" s="22" t="str">
        <f>IFERROR(VLOOKUP(E384,Sheet3!A:H,3,0),"")</f>
        <v xml:space="preserve">田丸　咲花                    </v>
      </c>
      <c r="G384" s="22" t="str">
        <f>IFERROR(VLOOKUP(E384,Sheet3!A:H,8,0),"")</f>
        <v xml:space="preserve">ﾌｨｯﾀ重信        </v>
      </c>
      <c r="H384" s="22" t="str">
        <f>IFERROR(VLOOKUP(E384,Sheet2!A:B,2,0),"")</f>
        <v/>
      </c>
      <c r="I384" s="22" t="str">
        <f t="shared" si="30"/>
        <v>60821</v>
      </c>
      <c r="J384" s="22">
        <f t="shared" si="31"/>
        <v>5</v>
      </c>
      <c r="K384" s="22">
        <f t="shared" si="32"/>
        <v>5</v>
      </c>
      <c r="M384" s="22" t="str">
        <f>IFERROR(VLOOKUP(A384,Sheet1!B:F,5,0),"")</f>
        <v xml:space="preserve">  50m</v>
      </c>
      <c r="N384" s="22" t="str">
        <f>IFERROR(VLOOKUP(A384,Sheet1!B:F,4,0),"")</f>
        <v>自由形</v>
      </c>
      <c r="O384" s="22" t="str">
        <f t="shared" si="29"/>
        <v xml:space="preserve">  50m 自由形</v>
      </c>
    </row>
    <row r="385" spans="1:15" s="22" customFormat="1" x14ac:dyDescent="0.15">
      <c r="A385" s="22">
        <f>IFERROR(テーブル_Swim015[[#This Row],[競技番号]],"")</f>
        <v>21</v>
      </c>
      <c r="B385" s="22">
        <f>IFERROR(テーブル_Swim015[[#This Row],[組]],"")</f>
        <v>5</v>
      </c>
      <c r="C385" s="22">
        <f>IFERROR(テーブル_Swim015[[#This Row],[水路]],"")</f>
        <v>6</v>
      </c>
      <c r="D385" s="22" t="str">
        <f t="shared" si="28"/>
        <v>2156</v>
      </c>
      <c r="E385" s="22">
        <f>IFERROR(テーブル_Swim015[[#This Row],[選手番号]],"")</f>
        <v>811</v>
      </c>
      <c r="F385" s="22" t="str">
        <f>IFERROR(VLOOKUP(E385,Sheet3!A:H,3,0),"")</f>
        <v xml:space="preserve">古川　夏妃                    </v>
      </c>
      <c r="G385" s="22" t="str">
        <f>IFERROR(VLOOKUP(E385,Sheet3!A:H,8,0),"")</f>
        <v xml:space="preserve">フィッタ松前    </v>
      </c>
      <c r="H385" s="22" t="str">
        <f>IFERROR(VLOOKUP(E385,Sheet2!A:B,2,0),"")</f>
        <v/>
      </c>
      <c r="I385" s="22" t="str">
        <f t="shared" si="30"/>
        <v>81121</v>
      </c>
      <c r="J385" s="22">
        <f t="shared" si="31"/>
        <v>5</v>
      </c>
      <c r="K385" s="22">
        <f t="shared" si="32"/>
        <v>6</v>
      </c>
      <c r="M385" s="22" t="str">
        <f>IFERROR(VLOOKUP(A385,Sheet1!B:F,5,0),"")</f>
        <v xml:space="preserve">  50m</v>
      </c>
      <c r="N385" s="22" t="str">
        <f>IFERROR(VLOOKUP(A385,Sheet1!B:F,4,0),"")</f>
        <v>自由形</v>
      </c>
      <c r="O385" s="22" t="str">
        <f t="shared" si="29"/>
        <v xml:space="preserve">  50m 自由形</v>
      </c>
    </row>
    <row r="386" spans="1:15" s="22" customFormat="1" x14ac:dyDescent="0.15">
      <c r="A386" s="22">
        <f>IFERROR(テーブル_Swim015[[#This Row],[競技番号]],"")</f>
        <v>21</v>
      </c>
      <c r="B386" s="22">
        <f>IFERROR(テーブル_Swim015[[#This Row],[組]],"")</f>
        <v>5</v>
      </c>
      <c r="C386" s="22">
        <f>IFERROR(テーブル_Swim015[[#This Row],[水路]],"")</f>
        <v>7</v>
      </c>
      <c r="D386" s="22" t="str">
        <f t="shared" si="28"/>
        <v>2157</v>
      </c>
      <c r="E386" s="22">
        <f>IFERROR(テーブル_Swim015[[#This Row],[選手番号]],"")</f>
        <v>1332</v>
      </c>
      <c r="F386" s="22" t="str">
        <f>IFERROR(VLOOKUP(E386,Sheet3!A:H,3,0),"")</f>
        <v xml:space="preserve">藤本　彩里                    </v>
      </c>
      <c r="G386" s="22" t="str">
        <f>IFERROR(VLOOKUP(E386,Sheet3!A:H,8,0),"")</f>
        <v xml:space="preserve">南海DC          </v>
      </c>
      <c r="H386" s="22" t="str">
        <f>IFERROR(VLOOKUP(E386,Sheet2!A:B,2,0),"")</f>
        <v/>
      </c>
      <c r="I386" s="22" t="str">
        <f t="shared" si="30"/>
        <v>133221</v>
      </c>
      <c r="J386" s="22">
        <f t="shared" si="31"/>
        <v>5</v>
      </c>
      <c r="K386" s="22">
        <f t="shared" si="32"/>
        <v>7</v>
      </c>
      <c r="M386" s="22" t="str">
        <f>IFERROR(VLOOKUP(A386,Sheet1!B:F,5,0),"")</f>
        <v xml:space="preserve">  50m</v>
      </c>
      <c r="N386" s="22" t="str">
        <f>IFERROR(VLOOKUP(A386,Sheet1!B:F,4,0),"")</f>
        <v>自由形</v>
      </c>
      <c r="O386" s="22" t="str">
        <f t="shared" si="29"/>
        <v xml:space="preserve">  50m 自由形</v>
      </c>
    </row>
    <row r="387" spans="1:15" s="22" customFormat="1" x14ac:dyDescent="0.15">
      <c r="A387" s="22">
        <f>IFERROR(テーブル_Swim015[[#This Row],[競技番号]],"")</f>
        <v>21</v>
      </c>
      <c r="B387" s="22">
        <f>IFERROR(テーブル_Swim015[[#This Row],[組]],"")</f>
        <v>6</v>
      </c>
      <c r="C387" s="22">
        <f>IFERROR(テーブル_Swim015[[#This Row],[水路]],"")</f>
        <v>1</v>
      </c>
      <c r="D387" s="22" t="str">
        <f t="shared" ref="D387:D450" si="33">CONCATENATE(A387,B387,C387)</f>
        <v>2161</v>
      </c>
      <c r="E387" s="22">
        <f>IFERROR(テーブル_Swim015[[#This Row],[選手番号]],"")</f>
        <v>138</v>
      </c>
      <c r="F387" s="22" t="str">
        <f>IFERROR(VLOOKUP(E387,Sheet3!A:H,3,0),"")</f>
        <v xml:space="preserve">中田　碧音                    </v>
      </c>
      <c r="G387" s="22" t="str">
        <f>IFERROR(VLOOKUP(E387,Sheet3!A:H,8,0),"")</f>
        <v xml:space="preserve">石原SC          </v>
      </c>
      <c r="H387" s="22" t="str">
        <f>IFERROR(VLOOKUP(E387,Sheet2!A:B,2,0),"")</f>
        <v/>
      </c>
      <c r="I387" s="22" t="str">
        <f t="shared" si="30"/>
        <v>13821</v>
      </c>
      <c r="J387" s="22">
        <f t="shared" si="31"/>
        <v>6</v>
      </c>
      <c r="K387" s="22">
        <f t="shared" si="32"/>
        <v>1</v>
      </c>
      <c r="M387" s="22" t="str">
        <f>IFERROR(VLOOKUP(A387,Sheet1!B:F,5,0),"")</f>
        <v xml:space="preserve">  50m</v>
      </c>
      <c r="N387" s="22" t="str">
        <f>IFERROR(VLOOKUP(A387,Sheet1!B:F,4,0),"")</f>
        <v>自由形</v>
      </c>
      <c r="O387" s="22" t="str">
        <f t="shared" ref="O387:O450" si="34">CONCATENATE(M387," ",N387)</f>
        <v xml:space="preserve">  50m 自由形</v>
      </c>
    </row>
    <row r="388" spans="1:15" s="22" customFormat="1" x14ac:dyDescent="0.15">
      <c r="A388" s="22">
        <f>IFERROR(テーブル_Swim015[[#This Row],[競技番号]],"")</f>
        <v>21</v>
      </c>
      <c r="B388" s="22">
        <f>IFERROR(テーブル_Swim015[[#This Row],[組]],"")</f>
        <v>6</v>
      </c>
      <c r="C388" s="22">
        <f>IFERROR(テーブル_Swim015[[#This Row],[水路]],"")</f>
        <v>2</v>
      </c>
      <c r="D388" s="22" t="str">
        <f t="shared" si="33"/>
        <v>2162</v>
      </c>
      <c r="E388" s="22">
        <f>IFERROR(テーブル_Swim015[[#This Row],[選手番号]],"")</f>
        <v>601</v>
      </c>
      <c r="F388" s="22" t="str">
        <f>IFERROR(VLOOKUP(E388,Sheet3!A:H,3,0),"")</f>
        <v xml:space="preserve">渡部　仁絵                    </v>
      </c>
      <c r="G388" s="22" t="str">
        <f>IFERROR(VLOOKUP(E388,Sheet3!A:H,8,0),"")</f>
        <v xml:space="preserve">ﾌｨｯﾀ重信        </v>
      </c>
      <c r="H388" s="22" t="str">
        <f>IFERROR(VLOOKUP(E388,Sheet2!A:B,2,0),"")</f>
        <v/>
      </c>
      <c r="I388" s="22" t="str">
        <f t="shared" si="30"/>
        <v>60121</v>
      </c>
      <c r="J388" s="22">
        <f t="shared" si="31"/>
        <v>6</v>
      </c>
      <c r="K388" s="22">
        <f t="shared" si="32"/>
        <v>2</v>
      </c>
      <c r="M388" s="22" t="str">
        <f>IFERROR(VLOOKUP(A388,Sheet1!B:F,5,0),"")</f>
        <v xml:space="preserve">  50m</v>
      </c>
      <c r="N388" s="22" t="str">
        <f>IFERROR(VLOOKUP(A388,Sheet1!B:F,4,0),"")</f>
        <v>自由形</v>
      </c>
      <c r="O388" s="22" t="str">
        <f t="shared" si="34"/>
        <v xml:space="preserve">  50m 自由形</v>
      </c>
    </row>
    <row r="389" spans="1:15" s="22" customFormat="1" x14ac:dyDescent="0.15">
      <c r="A389" s="22">
        <f>IFERROR(テーブル_Swim015[[#This Row],[競技番号]],"")</f>
        <v>21</v>
      </c>
      <c r="B389" s="22">
        <f>IFERROR(テーブル_Swim015[[#This Row],[組]],"")</f>
        <v>6</v>
      </c>
      <c r="C389" s="22">
        <f>IFERROR(テーブル_Swim015[[#This Row],[水路]],"")</f>
        <v>3</v>
      </c>
      <c r="D389" s="22" t="str">
        <f t="shared" si="33"/>
        <v>2163</v>
      </c>
      <c r="E389" s="22">
        <f>IFERROR(テーブル_Swim015[[#This Row],[選手番号]],"")</f>
        <v>141</v>
      </c>
      <c r="F389" s="22" t="str">
        <f>IFERROR(VLOOKUP(E389,Sheet3!A:H,3,0),"")</f>
        <v xml:space="preserve">奥　　優香                    </v>
      </c>
      <c r="G389" s="22" t="str">
        <f>IFERROR(VLOOKUP(E389,Sheet3!A:H,8,0),"")</f>
        <v xml:space="preserve">石原SC          </v>
      </c>
      <c r="H389" s="22" t="str">
        <f>IFERROR(VLOOKUP(E389,Sheet2!A:B,2,0),"")</f>
        <v/>
      </c>
      <c r="I389" s="22" t="str">
        <f t="shared" si="30"/>
        <v>14121</v>
      </c>
      <c r="J389" s="22">
        <f t="shared" si="31"/>
        <v>6</v>
      </c>
      <c r="K389" s="22">
        <f t="shared" si="32"/>
        <v>3</v>
      </c>
      <c r="M389" s="22" t="str">
        <f>IFERROR(VLOOKUP(A389,Sheet1!B:F,5,0),"")</f>
        <v xml:space="preserve">  50m</v>
      </c>
      <c r="N389" s="22" t="str">
        <f>IFERROR(VLOOKUP(A389,Sheet1!B:F,4,0),"")</f>
        <v>自由形</v>
      </c>
      <c r="O389" s="22" t="str">
        <f t="shared" si="34"/>
        <v xml:space="preserve">  50m 自由形</v>
      </c>
    </row>
    <row r="390" spans="1:15" s="22" customFormat="1" x14ac:dyDescent="0.15">
      <c r="A390" s="22">
        <f>IFERROR(テーブル_Swim015[[#This Row],[競技番号]],"")</f>
        <v>21</v>
      </c>
      <c r="B390" s="22">
        <f>IFERROR(テーブル_Swim015[[#This Row],[組]],"")</f>
        <v>6</v>
      </c>
      <c r="C390" s="22">
        <f>IFERROR(テーブル_Swim015[[#This Row],[水路]],"")</f>
        <v>4</v>
      </c>
      <c r="D390" s="22" t="str">
        <f t="shared" si="33"/>
        <v>2164</v>
      </c>
      <c r="E390" s="22">
        <f>IFERROR(テーブル_Swim015[[#This Row],[選手番号]],"")</f>
        <v>600</v>
      </c>
      <c r="F390" s="22" t="str">
        <f>IFERROR(VLOOKUP(E390,Sheet3!A:H,3,0),"")</f>
        <v xml:space="preserve">大石　千尋                    </v>
      </c>
      <c r="G390" s="22" t="str">
        <f>IFERROR(VLOOKUP(E390,Sheet3!A:H,8,0),"")</f>
        <v xml:space="preserve">ﾌｨｯﾀ重信        </v>
      </c>
      <c r="H390" s="22" t="str">
        <f>IFERROR(VLOOKUP(E390,Sheet2!A:B,2,0),"")</f>
        <v/>
      </c>
      <c r="I390" s="22" t="str">
        <f t="shared" si="30"/>
        <v>60021</v>
      </c>
      <c r="J390" s="22">
        <f t="shared" si="31"/>
        <v>6</v>
      </c>
      <c r="K390" s="22">
        <f t="shared" si="32"/>
        <v>4</v>
      </c>
      <c r="M390" s="22" t="str">
        <f>IFERROR(VLOOKUP(A390,Sheet1!B:F,5,0),"")</f>
        <v xml:space="preserve">  50m</v>
      </c>
      <c r="N390" s="22" t="str">
        <f>IFERROR(VLOOKUP(A390,Sheet1!B:F,4,0),"")</f>
        <v>自由形</v>
      </c>
      <c r="O390" s="22" t="str">
        <f t="shared" si="34"/>
        <v xml:space="preserve">  50m 自由形</v>
      </c>
    </row>
    <row r="391" spans="1:15" s="22" customFormat="1" x14ac:dyDescent="0.15">
      <c r="A391" s="22">
        <f>IFERROR(テーブル_Swim015[[#This Row],[競技番号]],"")</f>
        <v>21</v>
      </c>
      <c r="B391" s="22">
        <f>IFERROR(テーブル_Swim015[[#This Row],[組]],"")</f>
        <v>6</v>
      </c>
      <c r="C391" s="22">
        <f>IFERROR(テーブル_Swim015[[#This Row],[水路]],"")</f>
        <v>5</v>
      </c>
      <c r="D391" s="22" t="str">
        <f t="shared" si="33"/>
        <v>2165</v>
      </c>
      <c r="E391" s="22">
        <f>IFERROR(テーブル_Swim015[[#This Row],[選手番号]],"")</f>
        <v>802</v>
      </c>
      <c r="F391" s="22" t="str">
        <f>IFERROR(VLOOKUP(E391,Sheet3!A:H,3,0),"")</f>
        <v xml:space="preserve">渡邊　柚希                    </v>
      </c>
      <c r="G391" s="22" t="str">
        <f>IFERROR(VLOOKUP(E391,Sheet3!A:H,8,0),"")</f>
        <v xml:space="preserve">フィッタ松前    </v>
      </c>
      <c r="H391" s="22" t="str">
        <f>IFERROR(VLOOKUP(E391,Sheet2!A:B,2,0),"")</f>
        <v/>
      </c>
      <c r="I391" s="22" t="str">
        <f t="shared" si="30"/>
        <v>80221</v>
      </c>
      <c r="J391" s="22">
        <f t="shared" si="31"/>
        <v>6</v>
      </c>
      <c r="K391" s="22">
        <f t="shared" si="32"/>
        <v>5</v>
      </c>
      <c r="M391" s="22" t="str">
        <f>IFERROR(VLOOKUP(A391,Sheet1!B:F,5,0),"")</f>
        <v xml:space="preserve">  50m</v>
      </c>
      <c r="N391" s="22" t="str">
        <f>IFERROR(VLOOKUP(A391,Sheet1!B:F,4,0),"")</f>
        <v>自由形</v>
      </c>
      <c r="O391" s="22" t="str">
        <f t="shared" si="34"/>
        <v xml:space="preserve">  50m 自由形</v>
      </c>
    </row>
    <row r="392" spans="1:15" s="22" customFormat="1" x14ac:dyDescent="0.15">
      <c r="A392" s="22">
        <f>IFERROR(テーブル_Swim015[[#This Row],[競技番号]],"")</f>
        <v>21</v>
      </c>
      <c r="B392" s="22">
        <f>IFERROR(テーブル_Swim015[[#This Row],[組]],"")</f>
        <v>6</v>
      </c>
      <c r="C392" s="22">
        <f>IFERROR(テーブル_Swim015[[#This Row],[水路]],"")</f>
        <v>6</v>
      </c>
      <c r="D392" s="22" t="str">
        <f t="shared" si="33"/>
        <v>2166</v>
      </c>
      <c r="E392" s="22">
        <f>IFERROR(テーブル_Swim015[[#This Row],[選手番号]],"")</f>
        <v>1354</v>
      </c>
      <c r="F392" s="22" t="str">
        <f>IFERROR(VLOOKUP(E392,Sheet3!A:H,3,0),"")</f>
        <v xml:space="preserve">芳野　結花                    </v>
      </c>
      <c r="G392" s="22" t="str">
        <f>IFERROR(VLOOKUP(E392,Sheet3!A:H,8,0),"")</f>
        <v xml:space="preserve">南海DC          </v>
      </c>
      <c r="H392" s="22" t="str">
        <f>IFERROR(VLOOKUP(E392,Sheet2!A:B,2,0),"")</f>
        <v/>
      </c>
      <c r="I392" s="22" t="str">
        <f t="shared" si="30"/>
        <v>135421</v>
      </c>
      <c r="J392" s="22">
        <f t="shared" si="31"/>
        <v>6</v>
      </c>
      <c r="K392" s="22">
        <f t="shared" si="32"/>
        <v>6</v>
      </c>
      <c r="M392" s="22" t="str">
        <f>IFERROR(VLOOKUP(A392,Sheet1!B:F,5,0),"")</f>
        <v xml:space="preserve">  50m</v>
      </c>
      <c r="N392" s="22" t="str">
        <f>IFERROR(VLOOKUP(A392,Sheet1!B:F,4,0),"")</f>
        <v>自由形</v>
      </c>
      <c r="O392" s="22" t="str">
        <f t="shared" si="34"/>
        <v xml:space="preserve">  50m 自由形</v>
      </c>
    </row>
    <row r="393" spans="1:15" s="22" customFormat="1" x14ac:dyDescent="0.15">
      <c r="A393" s="22">
        <f>IFERROR(テーブル_Swim015[[#This Row],[競技番号]],"")</f>
        <v>21</v>
      </c>
      <c r="B393" s="22">
        <f>IFERROR(テーブル_Swim015[[#This Row],[組]],"")</f>
        <v>6</v>
      </c>
      <c r="C393" s="22">
        <f>IFERROR(テーブル_Swim015[[#This Row],[水路]],"")</f>
        <v>7</v>
      </c>
      <c r="D393" s="22" t="str">
        <f t="shared" si="33"/>
        <v>2167</v>
      </c>
      <c r="E393" s="22">
        <f>IFERROR(テーブル_Swim015[[#This Row],[選手番号]],"")</f>
        <v>615</v>
      </c>
      <c r="F393" s="22" t="str">
        <f>IFERROR(VLOOKUP(E393,Sheet3!A:H,3,0),"")</f>
        <v xml:space="preserve">小田　　楓                    </v>
      </c>
      <c r="G393" s="22" t="str">
        <f>IFERROR(VLOOKUP(E393,Sheet3!A:H,8,0),"")</f>
        <v xml:space="preserve">ﾌｨｯﾀ重信        </v>
      </c>
      <c r="H393" s="22" t="str">
        <f>IFERROR(VLOOKUP(E393,Sheet2!A:B,2,0),"")</f>
        <v/>
      </c>
      <c r="I393" s="22" t="str">
        <f t="shared" si="30"/>
        <v>61521</v>
      </c>
      <c r="J393" s="22">
        <f t="shared" si="31"/>
        <v>6</v>
      </c>
      <c r="K393" s="22">
        <f t="shared" si="32"/>
        <v>7</v>
      </c>
      <c r="M393" s="22" t="str">
        <f>IFERROR(VLOOKUP(A393,Sheet1!B:F,5,0),"")</f>
        <v xml:space="preserve">  50m</v>
      </c>
      <c r="N393" s="22" t="str">
        <f>IFERROR(VLOOKUP(A393,Sheet1!B:F,4,0),"")</f>
        <v>自由形</v>
      </c>
      <c r="O393" s="22" t="str">
        <f t="shared" si="34"/>
        <v xml:space="preserve">  50m 自由形</v>
      </c>
    </row>
    <row r="394" spans="1:15" s="22" customFormat="1" x14ac:dyDescent="0.15">
      <c r="A394" s="22">
        <f>IFERROR(テーブル_Swim015[[#This Row],[競技番号]],"")</f>
        <v>21</v>
      </c>
      <c r="B394" s="22">
        <f>IFERROR(テーブル_Swim015[[#This Row],[組]],"")</f>
        <v>7</v>
      </c>
      <c r="C394" s="22">
        <f>IFERROR(テーブル_Swim015[[#This Row],[水路]],"")</f>
        <v>1</v>
      </c>
      <c r="D394" s="22" t="str">
        <f t="shared" si="33"/>
        <v>2171</v>
      </c>
      <c r="E394" s="22">
        <f>IFERROR(テーブル_Swim015[[#This Row],[選手番号]],"")</f>
        <v>824</v>
      </c>
      <c r="F394" s="22" t="str">
        <f>IFERROR(VLOOKUP(E394,Sheet3!A:H,3,0),"")</f>
        <v xml:space="preserve">兵頭　杏南                    </v>
      </c>
      <c r="G394" s="22" t="str">
        <f>IFERROR(VLOOKUP(E394,Sheet3!A:H,8,0),"")</f>
        <v xml:space="preserve">フィッタ松前    </v>
      </c>
      <c r="H394" s="22" t="str">
        <f>IFERROR(VLOOKUP(E394,Sheet2!A:B,2,0),"")</f>
        <v/>
      </c>
      <c r="I394" s="22" t="str">
        <f t="shared" si="30"/>
        <v>82421</v>
      </c>
      <c r="J394" s="22">
        <f t="shared" si="31"/>
        <v>7</v>
      </c>
      <c r="K394" s="22">
        <f t="shared" si="32"/>
        <v>1</v>
      </c>
      <c r="M394" s="22" t="str">
        <f>IFERROR(VLOOKUP(A394,Sheet1!B:F,5,0),"")</f>
        <v xml:space="preserve">  50m</v>
      </c>
      <c r="N394" s="22" t="str">
        <f>IFERROR(VLOOKUP(A394,Sheet1!B:F,4,0),"")</f>
        <v>自由形</v>
      </c>
      <c r="O394" s="22" t="str">
        <f t="shared" si="34"/>
        <v xml:space="preserve">  50m 自由形</v>
      </c>
    </row>
    <row r="395" spans="1:15" s="22" customFormat="1" x14ac:dyDescent="0.15">
      <c r="A395" s="22">
        <f>IFERROR(テーブル_Swim015[[#This Row],[競技番号]],"")</f>
        <v>21</v>
      </c>
      <c r="B395" s="22">
        <f>IFERROR(テーブル_Swim015[[#This Row],[組]],"")</f>
        <v>7</v>
      </c>
      <c r="C395" s="22">
        <f>IFERROR(テーブル_Swim015[[#This Row],[水路]],"")</f>
        <v>2</v>
      </c>
      <c r="D395" s="22" t="str">
        <f t="shared" si="33"/>
        <v>2172</v>
      </c>
      <c r="E395" s="22">
        <f>IFERROR(テーブル_Swim015[[#This Row],[選手番号]],"")</f>
        <v>143</v>
      </c>
      <c r="F395" s="22" t="str">
        <f>IFERROR(VLOOKUP(E395,Sheet3!A:H,3,0),"")</f>
        <v xml:space="preserve">加地彩希子                    </v>
      </c>
      <c r="G395" s="22" t="str">
        <f>IFERROR(VLOOKUP(E395,Sheet3!A:H,8,0),"")</f>
        <v xml:space="preserve">石原SC          </v>
      </c>
      <c r="H395" s="22" t="str">
        <f>IFERROR(VLOOKUP(E395,Sheet2!A:B,2,0),"")</f>
        <v/>
      </c>
      <c r="I395" s="22" t="str">
        <f t="shared" si="30"/>
        <v>14321</v>
      </c>
      <c r="J395" s="22">
        <f t="shared" si="31"/>
        <v>7</v>
      </c>
      <c r="K395" s="22">
        <f t="shared" si="32"/>
        <v>2</v>
      </c>
      <c r="M395" s="22" t="str">
        <f>IFERROR(VLOOKUP(A395,Sheet1!B:F,5,0),"")</f>
        <v xml:space="preserve">  50m</v>
      </c>
      <c r="N395" s="22" t="str">
        <f>IFERROR(VLOOKUP(A395,Sheet1!B:F,4,0),"")</f>
        <v>自由形</v>
      </c>
      <c r="O395" s="22" t="str">
        <f t="shared" si="34"/>
        <v xml:space="preserve">  50m 自由形</v>
      </c>
    </row>
    <row r="396" spans="1:15" s="22" customFormat="1" x14ac:dyDescent="0.15">
      <c r="A396" s="22">
        <f>IFERROR(テーブル_Swim015[[#This Row],[競技番号]],"")</f>
        <v>21</v>
      </c>
      <c r="B396" s="22">
        <f>IFERROR(テーブル_Swim015[[#This Row],[組]],"")</f>
        <v>7</v>
      </c>
      <c r="C396" s="22">
        <f>IFERROR(テーブル_Swim015[[#This Row],[水路]],"")</f>
        <v>3</v>
      </c>
      <c r="D396" s="22" t="str">
        <f t="shared" si="33"/>
        <v>2173</v>
      </c>
      <c r="E396" s="22">
        <f>IFERROR(テーブル_Swim015[[#This Row],[選手番号]],"")</f>
        <v>1370</v>
      </c>
      <c r="F396" s="22" t="str">
        <f>IFERROR(VLOOKUP(E396,Sheet3!A:H,3,0),"")</f>
        <v xml:space="preserve">中山　優南                    </v>
      </c>
      <c r="G396" s="22" t="str">
        <f>IFERROR(VLOOKUP(E396,Sheet3!A:H,8,0),"")</f>
        <v xml:space="preserve">南海DC          </v>
      </c>
      <c r="H396" s="22" t="str">
        <f>IFERROR(VLOOKUP(E396,Sheet2!A:B,2,0),"")</f>
        <v/>
      </c>
      <c r="I396" s="22" t="str">
        <f t="shared" si="30"/>
        <v>137021</v>
      </c>
      <c r="J396" s="22">
        <f t="shared" si="31"/>
        <v>7</v>
      </c>
      <c r="K396" s="22">
        <f t="shared" si="32"/>
        <v>3</v>
      </c>
      <c r="M396" s="22" t="str">
        <f>IFERROR(VLOOKUP(A396,Sheet1!B:F,5,0),"")</f>
        <v xml:space="preserve">  50m</v>
      </c>
      <c r="N396" s="22" t="str">
        <f>IFERROR(VLOOKUP(A396,Sheet1!B:F,4,0),"")</f>
        <v>自由形</v>
      </c>
      <c r="O396" s="22" t="str">
        <f t="shared" si="34"/>
        <v xml:space="preserve">  50m 自由形</v>
      </c>
    </row>
    <row r="397" spans="1:15" s="22" customFormat="1" x14ac:dyDescent="0.15">
      <c r="A397" s="22">
        <f>IFERROR(テーブル_Swim015[[#This Row],[競技番号]],"")</f>
        <v>21</v>
      </c>
      <c r="B397" s="22">
        <f>IFERROR(テーブル_Swim015[[#This Row],[組]],"")</f>
        <v>7</v>
      </c>
      <c r="C397" s="22">
        <f>IFERROR(テーブル_Swim015[[#This Row],[水路]],"")</f>
        <v>4</v>
      </c>
      <c r="D397" s="22" t="str">
        <f t="shared" si="33"/>
        <v>2174</v>
      </c>
      <c r="E397" s="22">
        <f>IFERROR(テーブル_Swim015[[#This Row],[選手番号]],"")</f>
        <v>579</v>
      </c>
      <c r="F397" s="22" t="str">
        <f>IFERROR(VLOOKUP(E397,Sheet3!A:H,3,0),"")</f>
        <v xml:space="preserve">小糸　凛子                    </v>
      </c>
      <c r="G397" s="22" t="str">
        <f>IFERROR(VLOOKUP(E397,Sheet3!A:H,8,0),"")</f>
        <v xml:space="preserve">ﾌｨｯﾀ重信        </v>
      </c>
      <c r="H397" s="22" t="str">
        <f>IFERROR(VLOOKUP(E397,Sheet2!A:B,2,0),"")</f>
        <v/>
      </c>
      <c r="I397" s="22" t="str">
        <f t="shared" si="30"/>
        <v>57921</v>
      </c>
      <c r="J397" s="22">
        <f t="shared" si="31"/>
        <v>7</v>
      </c>
      <c r="K397" s="22">
        <f t="shared" si="32"/>
        <v>4</v>
      </c>
      <c r="M397" s="22" t="str">
        <f>IFERROR(VLOOKUP(A397,Sheet1!B:F,5,0),"")</f>
        <v xml:space="preserve">  50m</v>
      </c>
      <c r="N397" s="22" t="str">
        <f>IFERROR(VLOOKUP(A397,Sheet1!B:F,4,0),"")</f>
        <v>自由形</v>
      </c>
      <c r="O397" s="22" t="str">
        <f t="shared" si="34"/>
        <v xml:space="preserve">  50m 自由形</v>
      </c>
    </row>
    <row r="398" spans="1:15" s="22" customFormat="1" x14ac:dyDescent="0.15">
      <c r="A398" s="22">
        <f>IFERROR(テーブル_Swim015[[#This Row],[競技番号]],"")</f>
        <v>21</v>
      </c>
      <c r="B398" s="22">
        <f>IFERROR(テーブル_Swim015[[#This Row],[組]],"")</f>
        <v>7</v>
      </c>
      <c r="C398" s="22">
        <f>IFERROR(テーブル_Swim015[[#This Row],[水路]],"")</f>
        <v>5</v>
      </c>
      <c r="D398" s="22" t="str">
        <f t="shared" si="33"/>
        <v>2175</v>
      </c>
      <c r="E398" s="22">
        <f>IFERROR(テーブル_Swim015[[#This Row],[選手番号]],"")</f>
        <v>149</v>
      </c>
      <c r="F398" s="22" t="str">
        <f>IFERROR(VLOOKUP(E398,Sheet3!A:H,3,0),"")</f>
        <v xml:space="preserve">樋口万悠香                    </v>
      </c>
      <c r="G398" s="22" t="str">
        <f>IFERROR(VLOOKUP(E398,Sheet3!A:H,8,0),"")</f>
        <v xml:space="preserve">石原SC          </v>
      </c>
      <c r="H398" s="22" t="str">
        <f>IFERROR(VLOOKUP(E398,Sheet2!A:B,2,0),"")</f>
        <v/>
      </c>
      <c r="I398" s="22" t="str">
        <f t="shared" si="30"/>
        <v>14921</v>
      </c>
      <c r="J398" s="22">
        <f t="shared" si="31"/>
        <v>7</v>
      </c>
      <c r="K398" s="22">
        <f t="shared" si="32"/>
        <v>5</v>
      </c>
      <c r="M398" s="22" t="str">
        <f>IFERROR(VLOOKUP(A398,Sheet1!B:F,5,0),"")</f>
        <v xml:space="preserve">  50m</v>
      </c>
      <c r="N398" s="22" t="str">
        <f>IFERROR(VLOOKUP(A398,Sheet1!B:F,4,0),"")</f>
        <v>自由形</v>
      </c>
      <c r="O398" s="22" t="str">
        <f t="shared" si="34"/>
        <v xml:space="preserve">  50m 自由形</v>
      </c>
    </row>
    <row r="399" spans="1:15" s="22" customFormat="1" x14ac:dyDescent="0.15">
      <c r="A399" s="22">
        <f>IFERROR(テーブル_Swim015[[#This Row],[競技番号]],"")</f>
        <v>21</v>
      </c>
      <c r="B399" s="22">
        <f>IFERROR(テーブル_Swim015[[#This Row],[組]],"")</f>
        <v>7</v>
      </c>
      <c r="C399" s="22">
        <f>IFERROR(テーブル_Swim015[[#This Row],[水路]],"")</f>
        <v>6</v>
      </c>
      <c r="D399" s="22" t="str">
        <f t="shared" si="33"/>
        <v>2176</v>
      </c>
      <c r="E399" s="22">
        <f>IFERROR(テーブル_Swim015[[#This Row],[選手番号]],"")</f>
        <v>139</v>
      </c>
      <c r="F399" s="22" t="str">
        <f>IFERROR(VLOOKUP(E399,Sheet3!A:H,3,0),"")</f>
        <v xml:space="preserve">牟田衣知花                    </v>
      </c>
      <c r="G399" s="22" t="str">
        <f>IFERROR(VLOOKUP(E399,Sheet3!A:H,8,0),"")</f>
        <v xml:space="preserve">石原SC          </v>
      </c>
      <c r="H399" s="22" t="str">
        <f>IFERROR(VLOOKUP(E399,Sheet2!A:B,2,0),"")</f>
        <v/>
      </c>
      <c r="I399" s="22" t="str">
        <f t="shared" si="30"/>
        <v>13921</v>
      </c>
      <c r="J399" s="22">
        <f t="shared" si="31"/>
        <v>7</v>
      </c>
      <c r="K399" s="22">
        <f t="shared" si="32"/>
        <v>6</v>
      </c>
      <c r="M399" s="22" t="str">
        <f>IFERROR(VLOOKUP(A399,Sheet1!B:F,5,0),"")</f>
        <v xml:space="preserve">  50m</v>
      </c>
      <c r="N399" s="22" t="str">
        <f>IFERROR(VLOOKUP(A399,Sheet1!B:F,4,0),"")</f>
        <v>自由形</v>
      </c>
      <c r="O399" s="22" t="str">
        <f t="shared" si="34"/>
        <v xml:space="preserve">  50m 自由形</v>
      </c>
    </row>
    <row r="400" spans="1:15" s="22" customFormat="1" x14ac:dyDescent="0.15">
      <c r="A400" s="22">
        <f>IFERROR(テーブル_Swim015[[#This Row],[競技番号]],"")</f>
        <v>21</v>
      </c>
      <c r="B400" s="22">
        <f>IFERROR(テーブル_Swim015[[#This Row],[組]],"")</f>
        <v>7</v>
      </c>
      <c r="C400" s="22">
        <f>IFERROR(テーブル_Swim015[[#This Row],[水路]],"")</f>
        <v>7</v>
      </c>
      <c r="D400" s="22" t="str">
        <f t="shared" si="33"/>
        <v>2177</v>
      </c>
      <c r="E400" s="22">
        <f>IFERROR(テーブル_Swim015[[#This Row],[選手番号]],"")</f>
        <v>589</v>
      </c>
      <c r="F400" s="22" t="str">
        <f>IFERROR(VLOOKUP(E400,Sheet3!A:H,3,0),"")</f>
        <v xml:space="preserve">小田　花純                    </v>
      </c>
      <c r="G400" s="22" t="str">
        <f>IFERROR(VLOOKUP(E400,Sheet3!A:H,8,0),"")</f>
        <v xml:space="preserve">ﾌｨｯﾀ重信        </v>
      </c>
      <c r="H400" s="22" t="str">
        <f>IFERROR(VLOOKUP(E400,Sheet2!A:B,2,0),"")</f>
        <v/>
      </c>
      <c r="I400" s="22" t="str">
        <f t="shared" si="30"/>
        <v>58921</v>
      </c>
      <c r="J400" s="22">
        <f t="shared" si="31"/>
        <v>7</v>
      </c>
      <c r="K400" s="22">
        <f t="shared" si="32"/>
        <v>7</v>
      </c>
      <c r="M400" s="22" t="str">
        <f>IFERROR(VLOOKUP(A400,Sheet1!B:F,5,0),"")</f>
        <v xml:space="preserve">  50m</v>
      </c>
      <c r="N400" s="22" t="str">
        <f>IFERROR(VLOOKUP(A400,Sheet1!B:F,4,0),"")</f>
        <v>自由形</v>
      </c>
      <c r="O400" s="22" t="str">
        <f t="shared" si="34"/>
        <v xml:space="preserve">  50m 自由形</v>
      </c>
    </row>
    <row r="401" spans="1:15" s="22" customFormat="1" x14ac:dyDescent="0.15">
      <c r="A401" s="22">
        <f>IFERROR(テーブル_Swim015[[#This Row],[競技番号]],"")</f>
        <v>21</v>
      </c>
      <c r="B401" s="22">
        <f>IFERROR(テーブル_Swim015[[#This Row],[組]],"")</f>
        <v>8</v>
      </c>
      <c r="C401" s="22">
        <f>IFERROR(テーブル_Swim015[[#This Row],[水路]],"")</f>
        <v>1</v>
      </c>
      <c r="D401" s="22" t="str">
        <f t="shared" si="33"/>
        <v>2181</v>
      </c>
      <c r="E401" s="22">
        <f>IFERROR(テーブル_Swim015[[#This Row],[選手番号]],"")</f>
        <v>778</v>
      </c>
      <c r="F401" s="22" t="str">
        <f>IFERROR(VLOOKUP(E401,Sheet3!A:H,3,0),"")</f>
        <v xml:space="preserve">森實　乃愛                    </v>
      </c>
      <c r="G401" s="22" t="str">
        <f>IFERROR(VLOOKUP(E401,Sheet3!A:H,8,0),"")</f>
        <v xml:space="preserve">フィッタ松前    </v>
      </c>
      <c r="H401" s="22" t="str">
        <f>IFERROR(VLOOKUP(E401,Sheet2!A:B,2,0),"")</f>
        <v/>
      </c>
      <c r="I401" s="22" t="str">
        <f t="shared" si="30"/>
        <v>77821</v>
      </c>
      <c r="J401" s="22">
        <f t="shared" si="31"/>
        <v>8</v>
      </c>
      <c r="K401" s="22">
        <f t="shared" si="32"/>
        <v>1</v>
      </c>
      <c r="M401" s="22" t="str">
        <f>IFERROR(VLOOKUP(A401,Sheet1!B:F,5,0),"")</f>
        <v xml:space="preserve">  50m</v>
      </c>
      <c r="N401" s="22" t="str">
        <f>IFERROR(VLOOKUP(A401,Sheet1!B:F,4,0),"")</f>
        <v>自由形</v>
      </c>
      <c r="O401" s="22" t="str">
        <f t="shared" si="34"/>
        <v xml:space="preserve">  50m 自由形</v>
      </c>
    </row>
    <row r="402" spans="1:15" s="22" customFormat="1" x14ac:dyDescent="0.15">
      <c r="A402" s="22">
        <f>IFERROR(テーブル_Swim015[[#This Row],[競技番号]],"")</f>
        <v>21</v>
      </c>
      <c r="B402" s="22">
        <f>IFERROR(テーブル_Swim015[[#This Row],[組]],"")</f>
        <v>8</v>
      </c>
      <c r="C402" s="22">
        <f>IFERROR(テーブル_Swim015[[#This Row],[水路]],"")</f>
        <v>2</v>
      </c>
      <c r="D402" s="22" t="str">
        <f t="shared" si="33"/>
        <v>2182</v>
      </c>
      <c r="E402" s="22">
        <f>IFERROR(テーブル_Swim015[[#This Row],[選手番号]],"")</f>
        <v>1412</v>
      </c>
      <c r="F402" s="22" t="str">
        <f>IFERROR(VLOOKUP(E402,Sheet3!A:H,3,0),"")</f>
        <v xml:space="preserve">眞木　彩羽                    </v>
      </c>
      <c r="G402" s="22" t="str">
        <f>IFERROR(VLOOKUP(E402,Sheet3!A:H,8,0),"")</f>
        <v xml:space="preserve">南海DC          </v>
      </c>
      <c r="H402" s="22" t="str">
        <f>IFERROR(VLOOKUP(E402,Sheet2!A:B,2,0),"")</f>
        <v/>
      </c>
      <c r="I402" s="22" t="str">
        <f t="shared" si="30"/>
        <v>141221</v>
      </c>
      <c r="J402" s="22">
        <f t="shared" si="31"/>
        <v>8</v>
      </c>
      <c r="K402" s="22">
        <f t="shared" si="32"/>
        <v>2</v>
      </c>
      <c r="M402" s="22" t="str">
        <f>IFERROR(VLOOKUP(A402,Sheet1!B:F,5,0),"")</f>
        <v xml:space="preserve">  50m</v>
      </c>
      <c r="N402" s="22" t="str">
        <f>IFERROR(VLOOKUP(A402,Sheet1!B:F,4,0),"")</f>
        <v>自由形</v>
      </c>
      <c r="O402" s="22" t="str">
        <f t="shared" si="34"/>
        <v xml:space="preserve">  50m 自由形</v>
      </c>
    </row>
    <row r="403" spans="1:15" s="22" customFormat="1" x14ac:dyDescent="0.15">
      <c r="A403" s="22">
        <f>IFERROR(テーブル_Swim015[[#This Row],[競技番号]],"")</f>
        <v>21</v>
      </c>
      <c r="B403" s="22">
        <f>IFERROR(テーブル_Swim015[[#This Row],[組]],"")</f>
        <v>8</v>
      </c>
      <c r="C403" s="22">
        <f>IFERROR(テーブル_Swim015[[#This Row],[水路]],"")</f>
        <v>3</v>
      </c>
      <c r="D403" s="22" t="str">
        <f t="shared" si="33"/>
        <v>2183</v>
      </c>
      <c r="E403" s="22">
        <f>IFERROR(テーブル_Swim015[[#This Row],[選手番号]],"")</f>
        <v>151</v>
      </c>
      <c r="F403" s="22" t="str">
        <f>IFERROR(VLOOKUP(E403,Sheet3!A:H,3,0),"")</f>
        <v xml:space="preserve">堀川　詞美                    </v>
      </c>
      <c r="G403" s="22" t="str">
        <f>IFERROR(VLOOKUP(E403,Sheet3!A:H,8,0),"")</f>
        <v xml:space="preserve">石原SC          </v>
      </c>
      <c r="H403" s="22" t="str">
        <f>IFERROR(VLOOKUP(E403,Sheet2!A:B,2,0),"")</f>
        <v/>
      </c>
      <c r="I403" s="22" t="str">
        <f t="shared" ref="I403:I466" si="35">CONCATENATE(E403,A403)</f>
        <v>15121</v>
      </c>
      <c r="J403" s="22">
        <f t="shared" ref="J403:J466" si="36">B403</f>
        <v>8</v>
      </c>
      <c r="K403" s="22">
        <f t="shared" ref="K403:K466" si="37">C403</f>
        <v>3</v>
      </c>
      <c r="M403" s="22" t="str">
        <f>IFERROR(VLOOKUP(A403,Sheet1!B:F,5,0),"")</f>
        <v xml:space="preserve">  50m</v>
      </c>
      <c r="N403" s="22" t="str">
        <f>IFERROR(VLOOKUP(A403,Sheet1!B:F,4,0),"")</f>
        <v>自由形</v>
      </c>
      <c r="O403" s="22" t="str">
        <f t="shared" si="34"/>
        <v xml:space="preserve">  50m 自由形</v>
      </c>
    </row>
    <row r="404" spans="1:15" s="22" customFormat="1" x14ac:dyDescent="0.15">
      <c r="A404" s="22">
        <f>IFERROR(テーブル_Swim015[[#This Row],[競技番号]],"")</f>
        <v>21</v>
      </c>
      <c r="B404" s="22">
        <f>IFERROR(テーブル_Swim015[[#This Row],[組]],"")</f>
        <v>8</v>
      </c>
      <c r="C404" s="22">
        <f>IFERROR(テーブル_Swim015[[#This Row],[水路]],"")</f>
        <v>4</v>
      </c>
      <c r="D404" s="22" t="str">
        <f t="shared" si="33"/>
        <v>2184</v>
      </c>
      <c r="E404" s="22">
        <f>IFERROR(テーブル_Swim015[[#This Row],[選手番号]],"")</f>
        <v>783</v>
      </c>
      <c r="F404" s="22" t="str">
        <f>IFERROR(VLOOKUP(E404,Sheet3!A:H,3,0),"")</f>
        <v xml:space="preserve">渡邊　杏奈                    </v>
      </c>
      <c r="G404" s="22" t="str">
        <f>IFERROR(VLOOKUP(E404,Sheet3!A:H,8,0),"")</f>
        <v xml:space="preserve">フィッタ松前    </v>
      </c>
      <c r="H404" s="22" t="str">
        <f>IFERROR(VLOOKUP(E404,Sheet2!A:B,2,0),"")</f>
        <v/>
      </c>
      <c r="I404" s="22" t="str">
        <f t="shared" si="35"/>
        <v>78321</v>
      </c>
      <c r="J404" s="22">
        <f t="shared" si="36"/>
        <v>8</v>
      </c>
      <c r="K404" s="22">
        <f t="shared" si="37"/>
        <v>4</v>
      </c>
      <c r="M404" s="22" t="str">
        <f>IFERROR(VLOOKUP(A404,Sheet1!B:F,5,0),"")</f>
        <v xml:space="preserve">  50m</v>
      </c>
      <c r="N404" s="22" t="str">
        <f>IFERROR(VLOOKUP(A404,Sheet1!B:F,4,0),"")</f>
        <v>自由形</v>
      </c>
      <c r="O404" s="22" t="str">
        <f t="shared" si="34"/>
        <v xml:space="preserve">  50m 自由形</v>
      </c>
    </row>
    <row r="405" spans="1:15" s="22" customFormat="1" x14ac:dyDescent="0.15">
      <c r="A405" s="22">
        <f>IFERROR(テーブル_Swim015[[#This Row],[競技番号]],"")</f>
        <v>21</v>
      </c>
      <c r="B405" s="22">
        <f>IFERROR(テーブル_Swim015[[#This Row],[組]],"")</f>
        <v>8</v>
      </c>
      <c r="C405" s="22">
        <f>IFERROR(テーブル_Swim015[[#This Row],[水路]],"")</f>
        <v>5</v>
      </c>
      <c r="D405" s="22" t="str">
        <f t="shared" si="33"/>
        <v>2185</v>
      </c>
      <c r="E405" s="22">
        <f>IFERROR(テーブル_Swim015[[#This Row],[選手番号]],"")</f>
        <v>797</v>
      </c>
      <c r="F405" s="22" t="str">
        <f>IFERROR(VLOOKUP(E405,Sheet3!A:H,3,0),"")</f>
        <v xml:space="preserve">木村さくら                    </v>
      </c>
      <c r="G405" s="22" t="str">
        <f>IFERROR(VLOOKUP(E405,Sheet3!A:H,8,0),"")</f>
        <v xml:space="preserve">フィッタ松前    </v>
      </c>
      <c r="H405" s="22" t="str">
        <f>IFERROR(VLOOKUP(E405,Sheet2!A:B,2,0),"")</f>
        <v/>
      </c>
      <c r="I405" s="22" t="str">
        <f t="shared" si="35"/>
        <v>79721</v>
      </c>
      <c r="J405" s="22">
        <f t="shared" si="36"/>
        <v>8</v>
      </c>
      <c r="K405" s="22">
        <f t="shared" si="37"/>
        <v>5</v>
      </c>
      <c r="M405" s="22" t="str">
        <f>IFERROR(VLOOKUP(A405,Sheet1!B:F,5,0),"")</f>
        <v xml:space="preserve">  50m</v>
      </c>
      <c r="N405" s="22" t="str">
        <f>IFERROR(VLOOKUP(A405,Sheet1!B:F,4,0),"")</f>
        <v>自由形</v>
      </c>
      <c r="O405" s="22" t="str">
        <f t="shared" si="34"/>
        <v xml:space="preserve">  50m 自由形</v>
      </c>
    </row>
    <row r="406" spans="1:15" s="22" customFormat="1" x14ac:dyDescent="0.15">
      <c r="A406" s="22">
        <f>IFERROR(テーブル_Swim015[[#This Row],[競技番号]],"")</f>
        <v>21</v>
      </c>
      <c r="B406" s="22">
        <f>IFERROR(テーブル_Swim015[[#This Row],[組]],"")</f>
        <v>8</v>
      </c>
      <c r="C406" s="22">
        <f>IFERROR(テーブル_Swim015[[#This Row],[水路]],"")</f>
        <v>6</v>
      </c>
      <c r="D406" s="22" t="str">
        <f t="shared" si="33"/>
        <v>2186</v>
      </c>
      <c r="E406" s="22">
        <f>IFERROR(テーブル_Swim015[[#This Row],[選手番号]],"")</f>
        <v>583</v>
      </c>
      <c r="F406" s="22" t="str">
        <f>IFERROR(VLOOKUP(E406,Sheet3!A:H,3,0),"")</f>
        <v xml:space="preserve">神野　心愛                    </v>
      </c>
      <c r="G406" s="22" t="str">
        <f>IFERROR(VLOOKUP(E406,Sheet3!A:H,8,0),"")</f>
        <v xml:space="preserve">ﾌｨｯﾀ重信        </v>
      </c>
      <c r="H406" s="22" t="str">
        <f>IFERROR(VLOOKUP(E406,Sheet2!A:B,2,0),"")</f>
        <v/>
      </c>
      <c r="I406" s="22" t="str">
        <f t="shared" si="35"/>
        <v>58321</v>
      </c>
      <c r="J406" s="22">
        <f t="shared" si="36"/>
        <v>8</v>
      </c>
      <c r="K406" s="22">
        <f t="shared" si="37"/>
        <v>6</v>
      </c>
      <c r="M406" s="22" t="str">
        <f>IFERROR(VLOOKUP(A406,Sheet1!B:F,5,0),"")</f>
        <v xml:space="preserve">  50m</v>
      </c>
      <c r="N406" s="22" t="str">
        <f>IFERROR(VLOOKUP(A406,Sheet1!B:F,4,0),"")</f>
        <v>自由形</v>
      </c>
      <c r="O406" s="22" t="str">
        <f t="shared" si="34"/>
        <v xml:space="preserve">  50m 自由形</v>
      </c>
    </row>
    <row r="407" spans="1:15" s="22" customFormat="1" x14ac:dyDescent="0.15">
      <c r="A407" s="22">
        <f>IFERROR(テーブル_Swim015[[#This Row],[競技番号]],"")</f>
        <v>21</v>
      </c>
      <c r="B407" s="22">
        <f>IFERROR(テーブル_Swim015[[#This Row],[組]],"")</f>
        <v>8</v>
      </c>
      <c r="C407" s="22">
        <f>IFERROR(テーブル_Swim015[[#This Row],[水路]],"")</f>
        <v>7</v>
      </c>
      <c r="D407" s="22" t="str">
        <f t="shared" si="33"/>
        <v>2187</v>
      </c>
      <c r="E407" s="22">
        <f>IFERROR(テーブル_Swim015[[#This Row],[選手番号]],"")</f>
        <v>1323</v>
      </c>
      <c r="F407" s="22" t="str">
        <f>IFERROR(VLOOKUP(E407,Sheet3!A:H,3,0),"")</f>
        <v xml:space="preserve">田口　幸奈                    </v>
      </c>
      <c r="G407" s="22" t="str">
        <f>IFERROR(VLOOKUP(E407,Sheet3!A:H,8,0),"")</f>
        <v xml:space="preserve">南海DC          </v>
      </c>
      <c r="H407" s="22" t="str">
        <f>IFERROR(VLOOKUP(E407,Sheet2!A:B,2,0),"")</f>
        <v/>
      </c>
      <c r="I407" s="22" t="str">
        <f t="shared" si="35"/>
        <v>132321</v>
      </c>
      <c r="J407" s="22">
        <f t="shared" si="36"/>
        <v>8</v>
      </c>
      <c r="K407" s="22">
        <f t="shared" si="37"/>
        <v>7</v>
      </c>
      <c r="M407" s="22" t="str">
        <f>IFERROR(VLOOKUP(A407,Sheet1!B:F,5,0),"")</f>
        <v xml:space="preserve">  50m</v>
      </c>
      <c r="N407" s="22" t="str">
        <f>IFERROR(VLOOKUP(A407,Sheet1!B:F,4,0),"")</f>
        <v>自由形</v>
      </c>
      <c r="O407" s="22" t="str">
        <f t="shared" si="34"/>
        <v xml:space="preserve">  50m 自由形</v>
      </c>
    </row>
    <row r="408" spans="1:15" s="22" customFormat="1" x14ac:dyDescent="0.15">
      <c r="A408" s="22">
        <f>IFERROR(テーブル_Swim015[[#This Row],[競技番号]],"")</f>
        <v>21</v>
      </c>
      <c r="B408" s="22">
        <f>IFERROR(テーブル_Swim015[[#This Row],[組]],"")</f>
        <v>9</v>
      </c>
      <c r="C408" s="22">
        <f>IFERROR(テーブル_Swim015[[#This Row],[水路]],"")</f>
        <v>1</v>
      </c>
      <c r="D408" s="22" t="str">
        <f t="shared" si="33"/>
        <v>2191</v>
      </c>
      <c r="E408" s="22">
        <f>IFERROR(テーブル_Swim015[[#This Row],[選手番号]],"")</f>
        <v>1421</v>
      </c>
      <c r="F408" s="22" t="str">
        <f>IFERROR(VLOOKUP(E408,Sheet3!A:H,3,0),"")</f>
        <v xml:space="preserve">忽那　伊月                    </v>
      </c>
      <c r="G408" s="22" t="str">
        <f>IFERROR(VLOOKUP(E408,Sheet3!A:H,8,0),"")</f>
        <v xml:space="preserve">南海DC          </v>
      </c>
      <c r="H408" s="22" t="str">
        <f>IFERROR(VLOOKUP(E408,Sheet2!A:B,2,0),"")</f>
        <v/>
      </c>
      <c r="I408" s="22" t="str">
        <f t="shared" si="35"/>
        <v>142121</v>
      </c>
      <c r="J408" s="22">
        <f t="shared" si="36"/>
        <v>9</v>
      </c>
      <c r="K408" s="22">
        <f t="shared" si="37"/>
        <v>1</v>
      </c>
      <c r="M408" s="22" t="str">
        <f>IFERROR(VLOOKUP(A408,Sheet1!B:F,5,0),"")</f>
        <v xml:space="preserve">  50m</v>
      </c>
      <c r="N408" s="22" t="str">
        <f>IFERROR(VLOOKUP(A408,Sheet1!B:F,4,0),"")</f>
        <v>自由形</v>
      </c>
      <c r="O408" s="22" t="str">
        <f t="shared" si="34"/>
        <v xml:space="preserve">  50m 自由形</v>
      </c>
    </row>
    <row r="409" spans="1:15" s="22" customFormat="1" x14ac:dyDescent="0.15">
      <c r="A409" s="22">
        <f>IFERROR(テーブル_Swim015[[#This Row],[競技番号]],"")</f>
        <v>21</v>
      </c>
      <c r="B409" s="22">
        <f>IFERROR(テーブル_Swim015[[#This Row],[組]],"")</f>
        <v>9</v>
      </c>
      <c r="C409" s="22">
        <f>IFERROR(テーブル_Swim015[[#This Row],[水路]],"")</f>
        <v>2</v>
      </c>
      <c r="D409" s="22" t="str">
        <f t="shared" si="33"/>
        <v>2192</v>
      </c>
      <c r="E409" s="22">
        <f>IFERROR(テーブル_Swim015[[#This Row],[選手番号]],"")</f>
        <v>774</v>
      </c>
      <c r="F409" s="22" t="str">
        <f>IFERROR(VLOOKUP(E409,Sheet3!A:H,3,0),"")</f>
        <v xml:space="preserve">藤本　結香                    </v>
      </c>
      <c r="G409" s="22" t="str">
        <f>IFERROR(VLOOKUP(E409,Sheet3!A:H,8,0),"")</f>
        <v xml:space="preserve">フィッタ松前    </v>
      </c>
      <c r="H409" s="22" t="str">
        <f>IFERROR(VLOOKUP(E409,Sheet2!A:B,2,0),"")</f>
        <v/>
      </c>
      <c r="I409" s="22" t="str">
        <f t="shared" si="35"/>
        <v>77421</v>
      </c>
      <c r="J409" s="22">
        <f t="shared" si="36"/>
        <v>9</v>
      </c>
      <c r="K409" s="22">
        <f t="shared" si="37"/>
        <v>2</v>
      </c>
      <c r="M409" s="22" t="str">
        <f>IFERROR(VLOOKUP(A409,Sheet1!B:F,5,0),"")</f>
        <v xml:space="preserve">  50m</v>
      </c>
      <c r="N409" s="22" t="str">
        <f>IFERROR(VLOOKUP(A409,Sheet1!B:F,4,0),"")</f>
        <v>自由形</v>
      </c>
      <c r="O409" s="22" t="str">
        <f t="shared" si="34"/>
        <v xml:space="preserve">  50m 自由形</v>
      </c>
    </row>
    <row r="410" spans="1:15" s="22" customFormat="1" x14ac:dyDescent="0.15">
      <c r="A410" s="22">
        <f>IFERROR(テーブル_Swim015[[#This Row],[競技番号]],"")</f>
        <v>21</v>
      </c>
      <c r="B410" s="22">
        <f>IFERROR(テーブル_Swim015[[#This Row],[組]],"")</f>
        <v>9</v>
      </c>
      <c r="C410" s="22">
        <f>IFERROR(テーブル_Swim015[[#This Row],[水路]],"")</f>
        <v>3</v>
      </c>
      <c r="D410" s="22" t="str">
        <f t="shared" si="33"/>
        <v>2193</v>
      </c>
      <c r="E410" s="22">
        <f>IFERROR(テーブル_Swim015[[#This Row],[選手番号]],"")</f>
        <v>1350</v>
      </c>
      <c r="F410" s="22" t="str">
        <f>IFERROR(VLOOKUP(E410,Sheet3!A:H,3,0),"")</f>
        <v xml:space="preserve">三浦千咲　                    </v>
      </c>
      <c r="G410" s="22" t="str">
        <f>IFERROR(VLOOKUP(E410,Sheet3!A:H,8,0),"")</f>
        <v xml:space="preserve">南海DC          </v>
      </c>
      <c r="H410" s="22" t="str">
        <f>IFERROR(VLOOKUP(E410,Sheet2!A:B,2,0),"")</f>
        <v/>
      </c>
      <c r="I410" s="22" t="str">
        <f t="shared" si="35"/>
        <v>135021</v>
      </c>
      <c r="J410" s="22">
        <f t="shared" si="36"/>
        <v>9</v>
      </c>
      <c r="K410" s="22">
        <f t="shared" si="37"/>
        <v>3</v>
      </c>
      <c r="M410" s="22" t="str">
        <f>IFERROR(VLOOKUP(A410,Sheet1!B:F,5,0),"")</f>
        <v xml:space="preserve">  50m</v>
      </c>
      <c r="N410" s="22" t="str">
        <f>IFERROR(VLOOKUP(A410,Sheet1!B:F,4,0),"")</f>
        <v>自由形</v>
      </c>
      <c r="O410" s="22" t="str">
        <f t="shared" si="34"/>
        <v xml:space="preserve">  50m 自由形</v>
      </c>
    </row>
    <row r="411" spans="1:15" s="22" customFormat="1" x14ac:dyDescent="0.15">
      <c r="A411" s="22">
        <f>IFERROR(テーブル_Swim015[[#This Row],[競技番号]],"")</f>
        <v>21</v>
      </c>
      <c r="B411" s="22">
        <f>IFERROR(テーブル_Swim015[[#This Row],[組]],"")</f>
        <v>9</v>
      </c>
      <c r="C411" s="22">
        <f>IFERROR(テーブル_Swim015[[#This Row],[水路]],"")</f>
        <v>4</v>
      </c>
      <c r="D411" s="22" t="str">
        <f t="shared" si="33"/>
        <v>2194</v>
      </c>
      <c r="E411" s="22">
        <f>IFERROR(テーブル_Swim015[[#This Row],[選手番号]],"")</f>
        <v>837</v>
      </c>
      <c r="F411" s="22" t="str">
        <f>IFERROR(VLOOKUP(E411,Sheet3!A:H,3,0),"")</f>
        <v xml:space="preserve">菅　　百花                    </v>
      </c>
      <c r="G411" s="22" t="str">
        <f>IFERROR(VLOOKUP(E411,Sheet3!A:H,8,0),"")</f>
        <v xml:space="preserve">フィッタ松前    </v>
      </c>
      <c r="H411" s="22" t="str">
        <f>IFERROR(VLOOKUP(E411,Sheet2!A:B,2,0),"")</f>
        <v/>
      </c>
      <c r="I411" s="22" t="str">
        <f t="shared" si="35"/>
        <v>83721</v>
      </c>
      <c r="J411" s="22">
        <f t="shared" si="36"/>
        <v>9</v>
      </c>
      <c r="K411" s="22">
        <f t="shared" si="37"/>
        <v>4</v>
      </c>
      <c r="M411" s="22" t="str">
        <f>IFERROR(VLOOKUP(A411,Sheet1!B:F,5,0),"")</f>
        <v xml:space="preserve">  50m</v>
      </c>
      <c r="N411" s="22" t="str">
        <f>IFERROR(VLOOKUP(A411,Sheet1!B:F,4,0),"")</f>
        <v>自由形</v>
      </c>
      <c r="O411" s="22" t="str">
        <f t="shared" si="34"/>
        <v xml:space="preserve">  50m 自由形</v>
      </c>
    </row>
    <row r="412" spans="1:15" s="22" customFormat="1" x14ac:dyDescent="0.15">
      <c r="A412" s="22">
        <f>IFERROR(テーブル_Swim015[[#This Row],[競技番号]],"")</f>
        <v>21</v>
      </c>
      <c r="B412" s="22">
        <f>IFERROR(テーブル_Swim015[[#This Row],[組]],"")</f>
        <v>9</v>
      </c>
      <c r="C412" s="22">
        <f>IFERROR(テーブル_Swim015[[#This Row],[水路]],"")</f>
        <v>5</v>
      </c>
      <c r="D412" s="22" t="str">
        <f t="shared" si="33"/>
        <v>2195</v>
      </c>
      <c r="E412" s="22">
        <f>IFERROR(テーブル_Swim015[[#This Row],[選手番号]],"")</f>
        <v>846</v>
      </c>
      <c r="F412" s="22" t="str">
        <f>IFERROR(VLOOKUP(E412,Sheet3!A:H,3,0),"")</f>
        <v xml:space="preserve">大石　晶夢                    </v>
      </c>
      <c r="G412" s="22" t="str">
        <f>IFERROR(VLOOKUP(E412,Sheet3!A:H,8,0),"")</f>
        <v xml:space="preserve">フィッタ松前    </v>
      </c>
      <c r="H412" s="22" t="str">
        <f>IFERROR(VLOOKUP(E412,Sheet2!A:B,2,0),"")</f>
        <v/>
      </c>
      <c r="I412" s="22" t="str">
        <f t="shared" si="35"/>
        <v>84621</v>
      </c>
      <c r="J412" s="22">
        <f t="shared" si="36"/>
        <v>9</v>
      </c>
      <c r="K412" s="22">
        <f t="shared" si="37"/>
        <v>5</v>
      </c>
      <c r="M412" s="22" t="str">
        <f>IFERROR(VLOOKUP(A412,Sheet1!B:F,5,0),"")</f>
        <v xml:space="preserve">  50m</v>
      </c>
      <c r="N412" s="22" t="str">
        <f>IFERROR(VLOOKUP(A412,Sheet1!B:F,4,0),"")</f>
        <v>自由形</v>
      </c>
      <c r="O412" s="22" t="str">
        <f t="shared" si="34"/>
        <v xml:space="preserve">  50m 自由形</v>
      </c>
    </row>
    <row r="413" spans="1:15" s="22" customFormat="1" x14ac:dyDescent="0.15">
      <c r="A413" s="22">
        <f>IFERROR(テーブル_Swim015[[#This Row],[競技番号]],"")</f>
        <v>21</v>
      </c>
      <c r="B413" s="22">
        <f>IFERROR(テーブル_Swim015[[#This Row],[組]],"")</f>
        <v>9</v>
      </c>
      <c r="C413" s="22">
        <f>IFERROR(テーブル_Swim015[[#This Row],[水路]],"")</f>
        <v>6</v>
      </c>
      <c r="D413" s="22" t="str">
        <f t="shared" si="33"/>
        <v>2196</v>
      </c>
      <c r="E413" s="22">
        <f>IFERROR(テーブル_Swim015[[#This Row],[選手番号]],"")</f>
        <v>786</v>
      </c>
      <c r="F413" s="22" t="str">
        <f>IFERROR(VLOOKUP(E413,Sheet3!A:H,3,0),"")</f>
        <v xml:space="preserve">忽那　風香                    </v>
      </c>
      <c r="G413" s="22" t="str">
        <f>IFERROR(VLOOKUP(E413,Sheet3!A:H,8,0),"")</f>
        <v xml:space="preserve">フィッタ松前    </v>
      </c>
      <c r="H413" s="22" t="str">
        <f>IFERROR(VLOOKUP(E413,Sheet2!A:B,2,0),"")</f>
        <v/>
      </c>
      <c r="I413" s="22" t="str">
        <f t="shared" si="35"/>
        <v>78621</v>
      </c>
      <c r="J413" s="22">
        <f t="shared" si="36"/>
        <v>9</v>
      </c>
      <c r="K413" s="22">
        <f t="shared" si="37"/>
        <v>6</v>
      </c>
      <c r="M413" s="22" t="str">
        <f>IFERROR(VLOOKUP(A413,Sheet1!B:F,5,0),"")</f>
        <v xml:space="preserve">  50m</v>
      </c>
      <c r="N413" s="22" t="str">
        <f>IFERROR(VLOOKUP(A413,Sheet1!B:F,4,0),"")</f>
        <v>自由形</v>
      </c>
      <c r="O413" s="22" t="str">
        <f t="shared" si="34"/>
        <v xml:space="preserve">  50m 自由形</v>
      </c>
    </row>
    <row r="414" spans="1:15" s="22" customFormat="1" x14ac:dyDescent="0.15">
      <c r="A414" s="22">
        <f>IFERROR(テーブル_Swim015[[#This Row],[競技番号]],"")</f>
        <v>21</v>
      </c>
      <c r="B414" s="22">
        <f>IFERROR(テーブル_Swim015[[#This Row],[組]],"")</f>
        <v>9</v>
      </c>
      <c r="C414" s="22">
        <f>IFERROR(テーブル_Swim015[[#This Row],[水路]],"")</f>
        <v>7</v>
      </c>
      <c r="D414" s="22" t="str">
        <f t="shared" si="33"/>
        <v>2197</v>
      </c>
      <c r="E414" s="22">
        <f>IFERROR(テーブル_Swim015[[#This Row],[選手番号]],"")</f>
        <v>790</v>
      </c>
      <c r="F414" s="22" t="str">
        <f>IFERROR(VLOOKUP(E414,Sheet3!A:H,3,0),"")</f>
        <v xml:space="preserve">黒田　　菫                    </v>
      </c>
      <c r="G414" s="22" t="str">
        <f>IFERROR(VLOOKUP(E414,Sheet3!A:H,8,0),"")</f>
        <v xml:space="preserve">フィッタ松前    </v>
      </c>
      <c r="H414" s="22" t="str">
        <f>IFERROR(VLOOKUP(E414,Sheet2!A:B,2,0),"")</f>
        <v/>
      </c>
      <c r="I414" s="22" t="str">
        <f t="shared" si="35"/>
        <v>79021</v>
      </c>
      <c r="J414" s="22">
        <f t="shared" si="36"/>
        <v>9</v>
      </c>
      <c r="K414" s="22">
        <f t="shared" si="37"/>
        <v>7</v>
      </c>
      <c r="M414" s="22" t="str">
        <f>IFERROR(VLOOKUP(A414,Sheet1!B:F,5,0),"")</f>
        <v xml:space="preserve">  50m</v>
      </c>
      <c r="N414" s="22" t="str">
        <f>IFERROR(VLOOKUP(A414,Sheet1!B:F,4,0),"")</f>
        <v>自由形</v>
      </c>
      <c r="O414" s="22" t="str">
        <f t="shared" si="34"/>
        <v xml:space="preserve">  50m 自由形</v>
      </c>
    </row>
    <row r="415" spans="1:15" s="22" customFormat="1" x14ac:dyDescent="0.15">
      <c r="A415" s="22">
        <f>IFERROR(テーブル_Swim015[[#This Row],[競技番号]],"")</f>
        <v>21</v>
      </c>
      <c r="B415" s="22">
        <f>IFERROR(テーブル_Swim015[[#This Row],[組]],"")</f>
        <v>10</v>
      </c>
      <c r="C415" s="22">
        <f>IFERROR(テーブル_Swim015[[#This Row],[水路]],"")</f>
        <v>1</v>
      </c>
      <c r="D415" s="22" t="str">
        <f t="shared" si="33"/>
        <v>21101</v>
      </c>
      <c r="E415" s="22">
        <f>IFERROR(テーブル_Swim015[[#This Row],[選手番号]],"")</f>
        <v>1425</v>
      </c>
      <c r="F415" s="22" t="str">
        <f>IFERROR(VLOOKUP(E415,Sheet3!A:H,3,0),"")</f>
        <v xml:space="preserve">和田菜々実                    </v>
      </c>
      <c r="G415" s="22" t="str">
        <f>IFERROR(VLOOKUP(E415,Sheet3!A:H,8,0),"")</f>
        <v xml:space="preserve">南海DC          </v>
      </c>
      <c r="H415" s="22" t="str">
        <f>IFERROR(VLOOKUP(E415,Sheet2!A:B,2,0),"")</f>
        <v/>
      </c>
      <c r="I415" s="22" t="str">
        <f t="shared" si="35"/>
        <v>142521</v>
      </c>
      <c r="J415" s="22">
        <f t="shared" si="36"/>
        <v>10</v>
      </c>
      <c r="K415" s="22">
        <f t="shared" si="37"/>
        <v>1</v>
      </c>
      <c r="M415" s="22" t="str">
        <f>IFERROR(VLOOKUP(A415,Sheet1!B:F,5,0),"")</f>
        <v xml:space="preserve">  50m</v>
      </c>
      <c r="N415" s="22" t="str">
        <f>IFERROR(VLOOKUP(A415,Sheet1!B:F,4,0),"")</f>
        <v>自由形</v>
      </c>
      <c r="O415" s="22" t="str">
        <f t="shared" si="34"/>
        <v xml:space="preserve">  50m 自由形</v>
      </c>
    </row>
    <row r="416" spans="1:15" s="22" customFormat="1" x14ac:dyDescent="0.15">
      <c r="A416" s="22">
        <f>IFERROR(テーブル_Swim015[[#This Row],[競技番号]],"")</f>
        <v>21</v>
      </c>
      <c r="B416" s="22">
        <f>IFERROR(テーブル_Swim015[[#This Row],[組]],"")</f>
        <v>10</v>
      </c>
      <c r="C416" s="22">
        <f>IFERROR(テーブル_Swim015[[#This Row],[水路]],"")</f>
        <v>2</v>
      </c>
      <c r="D416" s="22" t="str">
        <f t="shared" si="33"/>
        <v>21102</v>
      </c>
      <c r="E416" s="22">
        <f>IFERROR(テーブル_Swim015[[#This Row],[選手番号]],"")</f>
        <v>834</v>
      </c>
      <c r="F416" s="22" t="str">
        <f>IFERROR(VLOOKUP(E416,Sheet3!A:H,3,0),"")</f>
        <v xml:space="preserve">吉田　芽央                    </v>
      </c>
      <c r="G416" s="22" t="str">
        <f>IFERROR(VLOOKUP(E416,Sheet3!A:H,8,0),"")</f>
        <v xml:space="preserve">フィッタ松前    </v>
      </c>
      <c r="H416" s="22" t="str">
        <f>IFERROR(VLOOKUP(E416,Sheet2!A:B,2,0),"")</f>
        <v/>
      </c>
      <c r="I416" s="22" t="str">
        <f t="shared" si="35"/>
        <v>83421</v>
      </c>
      <c r="J416" s="22">
        <f t="shared" si="36"/>
        <v>10</v>
      </c>
      <c r="K416" s="22">
        <f t="shared" si="37"/>
        <v>2</v>
      </c>
      <c r="M416" s="22" t="str">
        <f>IFERROR(VLOOKUP(A416,Sheet1!B:F,5,0),"")</f>
        <v xml:space="preserve">  50m</v>
      </c>
      <c r="N416" s="22" t="str">
        <f>IFERROR(VLOOKUP(A416,Sheet1!B:F,4,0),"")</f>
        <v>自由形</v>
      </c>
      <c r="O416" s="22" t="str">
        <f t="shared" si="34"/>
        <v xml:space="preserve">  50m 自由形</v>
      </c>
    </row>
    <row r="417" spans="1:15" s="22" customFormat="1" x14ac:dyDescent="0.15">
      <c r="A417" s="22">
        <f>IFERROR(テーブル_Swim015[[#This Row],[競技番号]],"")</f>
        <v>21</v>
      </c>
      <c r="B417" s="22">
        <f>IFERROR(テーブル_Swim015[[#This Row],[組]],"")</f>
        <v>10</v>
      </c>
      <c r="C417" s="22">
        <f>IFERROR(テーブル_Swim015[[#This Row],[水路]],"")</f>
        <v>3</v>
      </c>
      <c r="D417" s="22" t="str">
        <f t="shared" si="33"/>
        <v>21103</v>
      </c>
      <c r="E417" s="22">
        <f>IFERROR(テーブル_Swim015[[#This Row],[選手番号]],"")</f>
        <v>1409</v>
      </c>
      <c r="F417" s="22" t="str">
        <f>IFERROR(VLOOKUP(E417,Sheet3!A:H,3,0),"")</f>
        <v xml:space="preserve">三野　朱音                    </v>
      </c>
      <c r="G417" s="22" t="str">
        <f>IFERROR(VLOOKUP(E417,Sheet3!A:H,8,0),"")</f>
        <v xml:space="preserve">南海DC          </v>
      </c>
      <c r="H417" s="22" t="str">
        <f>IFERROR(VLOOKUP(E417,Sheet2!A:B,2,0),"")</f>
        <v/>
      </c>
      <c r="I417" s="22" t="str">
        <f t="shared" si="35"/>
        <v>140921</v>
      </c>
      <c r="J417" s="22">
        <f t="shared" si="36"/>
        <v>10</v>
      </c>
      <c r="K417" s="22">
        <f t="shared" si="37"/>
        <v>3</v>
      </c>
      <c r="M417" s="22" t="str">
        <f>IFERROR(VLOOKUP(A417,Sheet1!B:F,5,0),"")</f>
        <v xml:space="preserve">  50m</v>
      </c>
      <c r="N417" s="22" t="str">
        <f>IFERROR(VLOOKUP(A417,Sheet1!B:F,4,0),"")</f>
        <v>自由形</v>
      </c>
      <c r="O417" s="22" t="str">
        <f t="shared" si="34"/>
        <v xml:space="preserve">  50m 自由形</v>
      </c>
    </row>
    <row r="418" spans="1:15" s="22" customFormat="1" x14ac:dyDescent="0.15">
      <c r="A418" s="22">
        <f>IFERROR(テーブル_Swim015[[#This Row],[競技番号]],"")</f>
        <v>21</v>
      </c>
      <c r="B418" s="22">
        <f>IFERROR(テーブル_Swim015[[#This Row],[組]],"")</f>
        <v>10</v>
      </c>
      <c r="C418" s="22">
        <f>IFERROR(テーブル_Swim015[[#This Row],[水路]],"")</f>
        <v>4</v>
      </c>
      <c r="D418" s="22" t="str">
        <f t="shared" si="33"/>
        <v>21104</v>
      </c>
      <c r="E418" s="22">
        <f>IFERROR(テーブル_Swim015[[#This Row],[選手番号]],"")</f>
        <v>211</v>
      </c>
      <c r="F418" s="22" t="str">
        <f>IFERROR(VLOOKUP(E418,Sheet3!A:H,3,0),"")</f>
        <v xml:space="preserve">幸田　夢月                    </v>
      </c>
      <c r="G418" s="22" t="str">
        <f>IFERROR(VLOOKUP(E418,Sheet3!A:H,8,0),"")</f>
        <v xml:space="preserve">石原SC          </v>
      </c>
      <c r="H418" s="22" t="str">
        <f>IFERROR(VLOOKUP(E418,Sheet2!A:B,2,0),"")</f>
        <v/>
      </c>
      <c r="I418" s="22" t="str">
        <f t="shared" si="35"/>
        <v>21121</v>
      </c>
      <c r="J418" s="22">
        <f t="shared" si="36"/>
        <v>10</v>
      </c>
      <c r="K418" s="22">
        <f t="shared" si="37"/>
        <v>4</v>
      </c>
      <c r="M418" s="22" t="str">
        <f>IFERROR(VLOOKUP(A418,Sheet1!B:F,5,0),"")</f>
        <v xml:space="preserve">  50m</v>
      </c>
      <c r="N418" s="22" t="str">
        <f>IFERROR(VLOOKUP(A418,Sheet1!B:F,4,0),"")</f>
        <v>自由形</v>
      </c>
      <c r="O418" s="22" t="str">
        <f t="shared" si="34"/>
        <v xml:space="preserve">  50m 自由形</v>
      </c>
    </row>
    <row r="419" spans="1:15" s="22" customFormat="1" x14ac:dyDescent="0.15">
      <c r="A419" s="22">
        <f>IFERROR(テーブル_Swim015[[#This Row],[競技番号]],"")</f>
        <v>21</v>
      </c>
      <c r="B419" s="22">
        <f>IFERROR(テーブル_Swim015[[#This Row],[組]],"")</f>
        <v>10</v>
      </c>
      <c r="C419" s="22">
        <f>IFERROR(テーブル_Swim015[[#This Row],[水路]],"")</f>
        <v>5</v>
      </c>
      <c r="D419" s="22" t="str">
        <f t="shared" si="33"/>
        <v>21105</v>
      </c>
      <c r="E419" s="22">
        <f>IFERROR(テーブル_Swim015[[#This Row],[選手番号]],"")</f>
        <v>1416</v>
      </c>
      <c r="F419" s="22" t="str">
        <f>IFERROR(VLOOKUP(E419,Sheet3!A:H,3,0),"")</f>
        <v xml:space="preserve">西岡　泉美                    </v>
      </c>
      <c r="G419" s="22" t="str">
        <f>IFERROR(VLOOKUP(E419,Sheet3!A:H,8,0),"")</f>
        <v xml:space="preserve">南海DC          </v>
      </c>
      <c r="H419" s="22" t="str">
        <f>IFERROR(VLOOKUP(E419,Sheet2!A:B,2,0),"")</f>
        <v/>
      </c>
      <c r="I419" s="22" t="str">
        <f t="shared" si="35"/>
        <v>141621</v>
      </c>
      <c r="J419" s="22">
        <f t="shared" si="36"/>
        <v>10</v>
      </c>
      <c r="K419" s="22">
        <f t="shared" si="37"/>
        <v>5</v>
      </c>
      <c r="M419" s="22" t="str">
        <f>IFERROR(VLOOKUP(A419,Sheet1!B:F,5,0),"")</f>
        <v xml:space="preserve">  50m</v>
      </c>
      <c r="N419" s="22" t="str">
        <f>IFERROR(VLOOKUP(A419,Sheet1!B:F,4,0),"")</f>
        <v>自由形</v>
      </c>
      <c r="O419" s="22" t="str">
        <f t="shared" si="34"/>
        <v xml:space="preserve">  50m 自由形</v>
      </c>
    </row>
    <row r="420" spans="1:15" s="22" customFormat="1" x14ac:dyDescent="0.15">
      <c r="A420" s="22">
        <f>IFERROR(テーブル_Swim015[[#This Row],[競技番号]],"")</f>
        <v>21</v>
      </c>
      <c r="B420" s="22">
        <f>IFERROR(テーブル_Swim015[[#This Row],[組]],"")</f>
        <v>10</v>
      </c>
      <c r="C420" s="22">
        <f>IFERROR(テーブル_Swim015[[#This Row],[水路]],"")</f>
        <v>6</v>
      </c>
      <c r="D420" s="22" t="str">
        <f t="shared" si="33"/>
        <v>21106</v>
      </c>
      <c r="E420" s="22">
        <f>IFERROR(テーブル_Swim015[[#This Row],[選手番号]],"")</f>
        <v>841</v>
      </c>
      <c r="F420" s="22" t="str">
        <f>IFERROR(VLOOKUP(E420,Sheet3!A:H,3,0),"")</f>
        <v xml:space="preserve">釘宮　遥花                    </v>
      </c>
      <c r="G420" s="22" t="str">
        <f>IFERROR(VLOOKUP(E420,Sheet3!A:H,8,0),"")</f>
        <v xml:space="preserve">フィッタ松前    </v>
      </c>
      <c r="H420" s="22" t="str">
        <f>IFERROR(VLOOKUP(E420,Sheet2!A:B,2,0),"")</f>
        <v/>
      </c>
      <c r="I420" s="22" t="str">
        <f t="shared" si="35"/>
        <v>84121</v>
      </c>
      <c r="J420" s="22">
        <f t="shared" si="36"/>
        <v>10</v>
      </c>
      <c r="K420" s="22">
        <f t="shared" si="37"/>
        <v>6</v>
      </c>
      <c r="M420" s="22" t="str">
        <f>IFERROR(VLOOKUP(A420,Sheet1!B:F,5,0),"")</f>
        <v xml:space="preserve">  50m</v>
      </c>
      <c r="N420" s="22" t="str">
        <f>IFERROR(VLOOKUP(A420,Sheet1!B:F,4,0),"")</f>
        <v>自由形</v>
      </c>
      <c r="O420" s="22" t="str">
        <f t="shared" si="34"/>
        <v xml:space="preserve">  50m 自由形</v>
      </c>
    </row>
    <row r="421" spans="1:15" s="22" customFormat="1" x14ac:dyDescent="0.15">
      <c r="A421" s="22">
        <f>IFERROR(テーブル_Swim015[[#This Row],[競技番号]],"")</f>
        <v>21</v>
      </c>
      <c r="B421" s="22">
        <f>IFERROR(テーブル_Swim015[[#This Row],[組]],"")</f>
        <v>10</v>
      </c>
      <c r="C421" s="22">
        <f>IFERROR(テーブル_Swim015[[#This Row],[水路]],"")</f>
        <v>7</v>
      </c>
      <c r="D421" s="22" t="str">
        <f t="shared" si="33"/>
        <v>21107</v>
      </c>
      <c r="E421" s="22">
        <f>IFERROR(テーブル_Swim015[[#This Row],[選手番号]],"")</f>
        <v>213</v>
      </c>
      <c r="F421" s="22" t="str">
        <f>IFERROR(VLOOKUP(E421,Sheet3!A:H,3,0),"")</f>
        <v xml:space="preserve">樋口　澪唯                    </v>
      </c>
      <c r="G421" s="22" t="str">
        <f>IFERROR(VLOOKUP(E421,Sheet3!A:H,8,0),"")</f>
        <v xml:space="preserve">石原SC          </v>
      </c>
      <c r="H421" s="22" t="str">
        <f>IFERROR(VLOOKUP(E421,Sheet2!A:B,2,0),"")</f>
        <v/>
      </c>
      <c r="I421" s="22" t="str">
        <f t="shared" si="35"/>
        <v>21321</v>
      </c>
      <c r="J421" s="22">
        <f t="shared" si="36"/>
        <v>10</v>
      </c>
      <c r="K421" s="22">
        <f t="shared" si="37"/>
        <v>7</v>
      </c>
      <c r="M421" s="22" t="str">
        <f>IFERROR(VLOOKUP(A421,Sheet1!B:F,5,0),"")</f>
        <v xml:space="preserve">  50m</v>
      </c>
      <c r="N421" s="22" t="str">
        <f>IFERROR(VLOOKUP(A421,Sheet1!B:F,4,0),"")</f>
        <v>自由形</v>
      </c>
      <c r="O421" s="22" t="str">
        <f t="shared" si="34"/>
        <v xml:space="preserve">  50m 自由形</v>
      </c>
    </row>
    <row r="422" spans="1:15" s="22" customFormat="1" x14ac:dyDescent="0.15">
      <c r="A422" s="22">
        <f>IFERROR(テーブル_Swim015[[#This Row],[競技番号]],"")</f>
        <v>22</v>
      </c>
      <c r="B422" s="22">
        <f>IFERROR(テーブル_Swim015[[#This Row],[組]],"")</f>
        <v>1</v>
      </c>
      <c r="C422" s="22">
        <f>IFERROR(テーブル_Swim015[[#This Row],[水路]],"")</f>
        <v>1</v>
      </c>
      <c r="D422" s="22" t="str">
        <f t="shared" si="33"/>
        <v>2211</v>
      </c>
      <c r="E422" s="22">
        <f>IFERROR(テーブル_Swim015[[#This Row],[選手番号]],"")</f>
        <v>0</v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35"/>
        <v>022</v>
      </c>
      <c r="J422" s="22">
        <f t="shared" si="36"/>
        <v>1</v>
      </c>
      <c r="K422" s="22">
        <f t="shared" si="37"/>
        <v>1</v>
      </c>
      <c r="M422" s="22" t="str">
        <f>IFERROR(VLOOKUP(A422,Sheet1!B:F,5,0),"")</f>
        <v xml:space="preserve">  50m</v>
      </c>
      <c r="N422" s="22" t="str">
        <f>IFERROR(VLOOKUP(A422,Sheet1!B:F,4,0),"")</f>
        <v>自由形</v>
      </c>
      <c r="O422" s="22" t="str">
        <f t="shared" si="34"/>
        <v xml:space="preserve">  50m 自由形</v>
      </c>
    </row>
    <row r="423" spans="1:15" s="22" customFormat="1" x14ac:dyDescent="0.15">
      <c r="A423" s="22">
        <f>IFERROR(テーブル_Swim015[[#This Row],[競技番号]],"")</f>
        <v>22</v>
      </c>
      <c r="B423" s="22">
        <f>IFERROR(テーブル_Swim015[[#This Row],[組]],"")</f>
        <v>1</v>
      </c>
      <c r="C423" s="22">
        <f>IFERROR(テーブル_Swim015[[#This Row],[水路]],"")</f>
        <v>2</v>
      </c>
      <c r="D423" s="22" t="str">
        <f t="shared" si="33"/>
        <v>2212</v>
      </c>
      <c r="E423" s="22">
        <f>IFERROR(テーブル_Swim015[[#This Row],[選手番号]],"")</f>
        <v>1282</v>
      </c>
      <c r="F423" s="22" t="str">
        <f>IFERROR(VLOOKUP(E423,Sheet3!A:H,3,0),"")</f>
        <v xml:space="preserve">一木　隆斗                    </v>
      </c>
      <c r="G423" s="22" t="str">
        <f>IFERROR(VLOOKUP(E423,Sheet3!A:H,8,0),"")</f>
        <v xml:space="preserve">南海DC          </v>
      </c>
      <c r="H423" s="22" t="str">
        <f>IFERROR(VLOOKUP(E423,Sheet2!A:B,2,0),"")</f>
        <v/>
      </c>
      <c r="I423" s="22" t="str">
        <f t="shared" si="35"/>
        <v>128222</v>
      </c>
      <c r="J423" s="22">
        <f t="shared" si="36"/>
        <v>1</v>
      </c>
      <c r="K423" s="22">
        <f t="shared" si="37"/>
        <v>2</v>
      </c>
      <c r="M423" s="22" t="str">
        <f>IFERROR(VLOOKUP(A423,Sheet1!B:F,5,0),"")</f>
        <v xml:space="preserve">  50m</v>
      </c>
      <c r="N423" s="22" t="str">
        <f>IFERROR(VLOOKUP(A423,Sheet1!B:F,4,0),"")</f>
        <v>自由形</v>
      </c>
      <c r="O423" s="22" t="str">
        <f t="shared" si="34"/>
        <v xml:space="preserve">  50m 自由形</v>
      </c>
    </row>
    <row r="424" spans="1:15" s="22" customFormat="1" x14ac:dyDescent="0.15">
      <c r="A424" s="22">
        <f>IFERROR(テーブル_Swim015[[#This Row],[競技番号]],"")</f>
        <v>22</v>
      </c>
      <c r="B424" s="22">
        <f>IFERROR(テーブル_Swim015[[#This Row],[組]],"")</f>
        <v>1</v>
      </c>
      <c r="C424" s="22">
        <f>IFERROR(テーブル_Swim015[[#This Row],[水路]],"")</f>
        <v>3</v>
      </c>
      <c r="D424" s="22" t="str">
        <f t="shared" si="33"/>
        <v>2213</v>
      </c>
      <c r="E424" s="22">
        <f>IFERROR(テーブル_Swim015[[#This Row],[選手番号]],"")</f>
        <v>1277</v>
      </c>
      <c r="F424" s="22" t="str">
        <f>IFERROR(VLOOKUP(E424,Sheet3!A:H,3,0),"")</f>
        <v xml:space="preserve">芳野　翔馬                    </v>
      </c>
      <c r="G424" s="22" t="str">
        <f>IFERROR(VLOOKUP(E424,Sheet3!A:H,8,0),"")</f>
        <v xml:space="preserve">南海DC          </v>
      </c>
      <c r="H424" s="22" t="str">
        <f>IFERROR(VLOOKUP(E424,Sheet2!A:B,2,0),"")</f>
        <v/>
      </c>
      <c r="I424" s="22" t="str">
        <f t="shared" si="35"/>
        <v>127722</v>
      </c>
      <c r="J424" s="22">
        <f t="shared" si="36"/>
        <v>1</v>
      </c>
      <c r="K424" s="22">
        <f t="shared" si="37"/>
        <v>3</v>
      </c>
      <c r="M424" s="22" t="str">
        <f>IFERROR(VLOOKUP(A424,Sheet1!B:F,5,0),"")</f>
        <v xml:space="preserve">  50m</v>
      </c>
      <c r="N424" s="22" t="str">
        <f>IFERROR(VLOOKUP(A424,Sheet1!B:F,4,0),"")</f>
        <v>自由形</v>
      </c>
      <c r="O424" s="22" t="str">
        <f t="shared" si="34"/>
        <v xml:space="preserve">  50m 自由形</v>
      </c>
    </row>
    <row r="425" spans="1:15" s="22" customFormat="1" x14ac:dyDescent="0.15">
      <c r="A425" s="22">
        <f>IFERROR(テーブル_Swim015[[#This Row],[競技番号]],"")</f>
        <v>22</v>
      </c>
      <c r="B425" s="22">
        <f>IFERROR(テーブル_Swim015[[#This Row],[組]],"")</f>
        <v>1</v>
      </c>
      <c r="C425" s="22">
        <f>IFERROR(テーブル_Swim015[[#This Row],[水路]],"")</f>
        <v>4</v>
      </c>
      <c r="D425" s="22" t="str">
        <f t="shared" si="33"/>
        <v>2214</v>
      </c>
      <c r="E425" s="22">
        <f>IFERROR(テーブル_Swim015[[#This Row],[選手番号]],"")</f>
        <v>1271</v>
      </c>
      <c r="F425" s="22" t="str">
        <f>IFERROR(VLOOKUP(E425,Sheet3!A:H,3,0),"")</f>
        <v xml:space="preserve">川上　　宙                    </v>
      </c>
      <c r="G425" s="22" t="str">
        <f>IFERROR(VLOOKUP(E425,Sheet3!A:H,8,0),"")</f>
        <v xml:space="preserve">南海DC          </v>
      </c>
      <c r="H425" s="22" t="str">
        <f>IFERROR(VLOOKUP(E425,Sheet2!A:B,2,0),"")</f>
        <v/>
      </c>
      <c r="I425" s="22" t="str">
        <f t="shared" si="35"/>
        <v>127122</v>
      </c>
      <c r="J425" s="22">
        <f t="shared" si="36"/>
        <v>1</v>
      </c>
      <c r="K425" s="22">
        <f t="shared" si="37"/>
        <v>4</v>
      </c>
      <c r="M425" s="22" t="str">
        <f>IFERROR(VLOOKUP(A425,Sheet1!B:F,5,0),"")</f>
        <v xml:space="preserve">  50m</v>
      </c>
      <c r="N425" s="22" t="str">
        <f>IFERROR(VLOOKUP(A425,Sheet1!B:F,4,0),"")</f>
        <v>自由形</v>
      </c>
      <c r="O425" s="22" t="str">
        <f t="shared" si="34"/>
        <v xml:space="preserve">  50m 自由形</v>
      </c>
    </row>
    <row r="426" spans="1:15" s="22" customFormat="1" x14ac:dyDescent="0.15">
      <c r="A426" s="22">
        <f>IFERROR(テーブル_Swim015[[#This Row],[競技番号]],"")</f>
        <v>22</v>
      </c>
      <c r="B426" s="22">
        <f>IFERROR(テーブル_Swim015[[#This Row],[組]],"")</f>
        <v>1</v>
      </c>
      <c r="C426" s="22">
        <f>IFERROR(テーブル_Swim015[[#This Row],[水路]],"")</f>
        <v>5</v>
      </c>
      <c r="D426" s="22" t="str">
        <f t="shared" si="33"/>
        <v>2215</v>
      </c>
      <c r="E426" s="22">
        <f>IFERROR(テーブル_Swim015[[#This Row],[選手番号]],"")</f>
        <v>657</v>
      </c>
      <c r="F426" s="22" t="str">
        <f>IFERROR(VLOOKUP(E426,Sheet3!A:H,3,0),"")</f>
        <v>和田　夏樹</v>
      </c>
      <c r="G426" s="22" t="str">
        <f>IFERROR(VLOOKUP(E426,Sheet3!A:H,8,0),"")</f>
        <v>ﾌｨｯﾀ重信</v>
      </c>
      <c r="H426" s="22" t="str">
        <f>IFERROR(VLOOKUP(E426,Sheet2!A:B,2,0),"")</f>
        <v/>
      </c>
      <c r="I426" s="22" t="str">
        <f t="shared" si="35"/>
        <v>65722</v>
      </c>
      <c r="J426" s="22">
        <f t="shared" si="36"/>
        <v>1</v>
      </c>
      <c r="K426" s="22">
        <f t="shared" si="37"/>
        <v>5</v>
      </c>
      <c r="M426" s="22" t="str">
        <f>IFERROR(VLOOKUP(A426,Sheet1!B:F,5,0),"")</f>
        <v xml:space="preserve">  50m</v>
      </c>
      <c r="N426" s="22" t="str">
        <f>IFERROR(VLOOKUP(A426,Sheet1!B:F,4,0),"")</f>
        <v>自由形</v>
      </c>
      <c r="O426" s="22" t="str">
        <f t="shared" si="34"/>
        <v xml:space="preserve">  50m 自由形</v>
      </c>
    </row>
    <row r="427" spans="1:15" s="22" customFormat="1" x14ac:dyDescent="0.15">
      <c r="A427" s="22">
        <f>IFERROR(テーブル_Swim015[[#This Row],[競技番号]],"")</f>
        <v>22</v>
      </c>
      <c r="B427" s="22">
        <f>IFERROR(テーブル_Swim015[[#This Row],[組]],"")</f>
        <v>1</v>
      </c>
      <c r="C427" s="22">
        <f>IFERROR(テーブル_Swim015[[#This Row],[水路]],"")</f>
        <v>6</v>
      </c>
      <c r="D427" s="22" t="str">
        <f t="shared" si="33"/>
        <v>2216</v>
      </c>
      <c r="E427" s="22">
        <f>IFERROR(テーブル_Swim015[[#This Row],[選手番号]],"")</f>
        <v>1279</v>
      </c>
      <c r="F427" s="22" t="str">
        <f>IFERROR(VLOOKUP(E427,Sheet3!A:H,3,0),"")</f>
        <v xml:space="preserve">三浦　正樹                    </v>
      </c>
      <c r="G427" s="22" t="str">
        <f>IFERROR(VLOOKUP(E427,Sheet3!A:H,8,0),"")</f>
        <v xml:space="preserve">南海DC          </v>
      </c>
      <c r="H427" s="22" t="str">
        <f>IFERROR(VLOOKUP(E427,Sheet2!A:B,2,0),"")</f>
        <v/>
      </c>
      <c r="I427" s="22" t="str">
        <f t="shared" si="35"/>
        <v>127922</v>
      </c>
      <c r="J427" s="22">
        <f t="shared" si="36"/>
        <v>1</v>
      </c>
      <c r="K427" s="22">
        <f t="shared" si="37"/>
        <v>6</v>
      </c>
      <c r="M427" s="22" t="str">
        <f>IFERROR(VLOOKUP(A427,Sheet1!B:F,5,0),"")</f>
        <v xml:space="preserve">  50m</v>
      </c>
      <c r="N427" s="22" t="str">
        <f>IFERROR(VLOOKUP(A427,Sheet1!B:F,4,0),"")</f>
        <v>自由形</v>
      </c>
      <c r="O427" s="22" t="str">
        <f t="shared" si="34"/>
        <v xml:space="preserve">  50m 自由形</v>
      </c>
    </row>
    <row r="428" spans="1:15" s="22" customFormat="1" x14ac:dyDescent="0.15">
      <c r="A428" s="22">
        <f>IFERROR(テーブル_Swim015[[#This Row],[競技番号]],"")</f>
        <v>22</v>
      </c>
      <c r="B428" s="22">
        <f>IFERROR(テーブル_Swim015[[#This Row],[組]],"")</f>
        <v>1</v>
      </c>
      <c r="C428" s="22">
        <f>IFERROR(テーブル_Swim015[[#This Row],[水路]],"")</f>
        <v>7</v>
      </c>
      <c r="D428" s="22" t="str">
        <f t="shared" si="33"/>
        <v>2217</v>
      </c>
      <c r="E428" s="22">
        <f>IFERROR(テーブル_Swim015[[#This Row],[選手番号]],"")</f>
        <v>0</v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35"/>
        <v>022</v>
      </c>
      <c r="J428" s="22">
        <f t="shared" si="36"/>
        <v>1</v>
      </c>
      <c r="K428" s="22">
        <f t="shared" si="37"/>
        <v>7</v>
      </c>
      <c r="M428" s="22" t="str">
        <f>IFERROR(VLOOKUP(A428,Sheet1!B:F,5,0),"")</f>
        <v xml:space="preserve">  50m</v>
      </c>
      <c r="N428" s="22" t="str">
        <f>IFERROR(VLOOKUP(A428,Sheet1!B:F,4,0),"")</f>
        <v>自由形</v>
      </c>
      <c r="O428" s="22" t="str">
        <f t="shared" si="34"/>
        <v xml:space="preserve">  50m 自由形</v>
      </c>
    </row>
    <row r="429" spans="1:15" s="22" customFormat="1" x14ac:dyDescent="0.15">
      <c r="A429" s="22">
        <f>IFERROR(テーブル_Swim015[[#This Row],[競技番号]],"")</f>
        <v>22</v>
      </c>
      <c r="B429" s="22">
        <f>IFERROR(テーブル_Swim015[[#This Row],[組]],"")</f>
        <v>2</v>
      </c>
      <c r="C429" s="22">
        <f>IFERROR(テーブル_Swim015[[#This Row],[水路]],"")</f>
        <v>1</v>
      </c>
      <c r="D429" s="22" t="str">
        <f t="shared" si="33"/>
        <v>2221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35"/>
        <v>022</v>
      </c>
      <c r="J429" s="22">
        <f t="shared" si="36"/>
        <v>2</v>
      </c>
      <c r="K429" s="22">
        <f t="shared" si="37"/>
        <v>1</v>
      </c>
      <c r="M429" s="22" t="str">
        <f>IFERROR(VLOOKUP(A429,Sheet1!B:F,5,0),"")</f>
        <v xml:space="preserve">  50m</v>
      </c>
      <c r="N429" s="22" t="str">
        <f>IFERROR(VLOOKUP(A429,Sheet1!B:F,4,0),"")</f>
        <v>自由形</v>
      </c>
      <c r="O429" s="22" t="str">
        <f t="shared" si="34"/>
        <v xml:space="preserve">  50m 自由形</v>
      </c>
    </row>
    <row r="430" spans="1:15" s="22" customFormat="1" x14ac:dyDescent="0.15">
      <c r="A430" s="22">
        <f>IFERROR(テーブル_Swim015[[#This Row],[競技番号]],"")</f>
        <v>22</v>
      </c>
      <c r="B430" s="22">
        <f>IFERROR(テーブル_Swim015[[#This Row],[組]],"")</f>
        <v>2</v>
      </c>
      <c r="C430" s="22">
        <f>IFERROR(テーブル_Swim015[[#This Row],[水路]],"")</f>
        <v>2</v>
      </c>
      <c r="D430" s="22" t="str">
        <f t="shared" si="33"/>
        <v>2222</v>
      </c>
      <c r="E430" s="22">
        <f>IFERROR(テーブル_Swim015[[#This Row],[選手番号]],"")</f>
        <v>1301</v>
      </c>
      <c r="F430" s="22" t="str">
        <f>IFERROR(VLOOKUP(E430,Sheet3!A:H,3,0),"")</f>
        <v xml:space="preserve">土居　燦太                    </v>
      </c>
      <c r="G430" s="22" t="str">
        <f>IFERROR(VLOOKUP(E430,Sheet3!A:H,8,0),"")</f>
        <v xml:space="preserve">南海DC          </v>
      </c>
      <c r="H430" s="22" t="str">
        <f>IFERROR(VLOOKUP(E430,Sheet2!A:B,2,0),"")</f>
        <v/>
      </c>
      <c r="I430" s="22" t="str">
        <f t="shared" si="35"/>
        <v>130122</v>
      </c>
      <c r="J430" s="22">
        <f t="shared" si="36"/>
        <v>2</v>
      </c>
      <c r="K430" s="22">
        <f t="shared" si="37"/>
        <v>2</v>
      </c>
      <c r="M430" s="22" t="str">
        <f>IFERROR(VLOOKUP(A430,Sheet1!B:F,5,0),"")</f>
        <v xml:space="preserve">  50m</v>
      </c>
      <c r="N430" s="22" t="str">
        <f>IFERROR(VLOOKUP(A430,Sheet1!B:F,4,0),"")</f>
        <v>自由形</v>
      </c>
      <c r="O430" s="22" t="str">
        <f t="shared" si="34"/>
        <v xml:space="preserve">  50m 自由形</v>
      </c>
    </row>
    <row r="431" spans="1:15" s="22" customFormat="1" x14ac:dyDescent="0.15">
      <c r="A431" s="22">
        <f>IFERROR(テーブル_Swim015[[#This Row],[競技番号]],"")</f>
        <v>22</v>
      </c>
      <c r="B431" s="22">
        <f>IFERROR(テーブル_Swim015[[#This Row],[組]],"")</f>
        <v>2</v>
      </c>
      <c r="C431" s="22">
        <f>IFERROR(テーブル_Swim015[[#This Row],[水路]],"")</f>
        <v>3</v>
      </c>
      <c r="D431" s="22" t="str">
        <f t="shared" si="33"/>
        <v>2223</v>
      </c>
      <c r="E431" s="22">
        <f>IFERROR(テーブル_Swim015[[#This Row],[選手番号]],"")</f>
        <v>1298</v>
      </c>
      <c r="F431" s="22" t="str">
        <f>IFERROR(VLOOKUP(E431,Sheet3!A:H,3,0),"")</f>
        <v xml:space="preserve">脇田　颯真                    </v>
      </c>
      <c r="G431" s="22" t="str">
        <f>IFERROR(VLOOKUP(E431,Sheet3!A:H,8,0),"")</f>
        <v xml:space="preserve">南海DC          </v>
      </c>
      <c r="H431" s="22" t="str">
        <f>IFERROR(VLOOKUP(E431,Sheet2!A:B,2,0),"")</f>
        <v/>
      </c>
      <c r="I431" s="22" t="str">
        <f t="shared" si="35"/>
        <v>129822</v>
      </c>
      <c r="J431" s="22">
        <f t="shared" si="36"/>
        <v>2</v>
      </c>
      <c r="K431" s="22">
        <f t="shared" si="37"/>
        <v>3</v>
      </c>
      <c r="M431" s="22" t="str">
        <f>IFERROR(VLOOKUP(A431,Sheet1!B:F,5,0),"")</f>
        <v xml:space="preserve">  50m</v>
      </c>
      <c r="N431" s="22" t="str">
        <f>IFERROR(VLOOKUP(A431,Sheet1!B:F,4,0),"")</f>
        <v>自由形</v>
      </c>
      <c r="O431" s="22" t="str">
        <f t="shared" si="34"/>
        <v xml:space="preserve">  50m 自由形</v>
      </c>
    </row>
    <row r="432" spans="1:15" s="22" customFormat="1" x14ac:dyDescent="0.15">
      <c r="A432" s="22">
        <f>IFERROR(テーブル_Swim015[[#This Row],[競技番号]],"")</f>
        <v>22</v>
      </c>
      <c r="B432" s="22">
        <f>IFERROR(テーブル_Swim015[[#This Row],[組]],"")</f>
        <v>2</v>
      </c>
      <c r="C432" s="22">
        <f>IFERROR(テーブル_Swim015[[#This Row],[水路]],"")</f>
        <v>4</v>
      </c>
      <c r="D432" s="22" t="str">
        <f t="shared" si="33"/>
        <v>2224</v>
      </c>
      <c r="E432" s="22">
        <f>IFERROR(テーブル_Swim015[[#This Row],[選手番号]],"")</f>
        <v>1312</v>
      </c>
      <c r="F432" s="22" t="str">
        <f>IFERROR(VLOOKUP(E432,Sheet3!A:H,3,0),"")</f>
        <v xml:space="preserve">石丸　大貴                    </v>
      </c>
      <c r="G432" s="22" t="str">
        <f>IFERROR(VLOOKUP(E432,Sheet3!A:H,8,0),"")</f>
        <v xml:space="preserve">南海DC          </v>
      </c>
      <c r="H432" s="22" t="str">
        <f>IFERROR(VLOOKUP(E432,Sheet2!A:B,2,0),"")</f>
        <v/>
      </c>
      <c r="I432" s="22" t="str">
        <f t="shared" si="35"/>
        <v>131222</v>
      </c>
      <c r="J432" s="22">
        <f t="shared" si="36"/>
        <v>2</v>
      </c>
      <c r="K432" s="22">
        <f t="shared" si="37"/>
        <v>4</v>
      </c>
      <c r="M432" s="22" t="str">
        <f>IFERROR(VLOOKUP(A432,Sheet1!B:F,5,0),"")</f>
        <v xml:space="preserve">  50m</v>
      </c>
      <c r="N432" s="22" t="str">
        <f>IFERROR(VLOOKUP(A432,Sheet1!B:F,4,0),"")</f>
        <v>自由形</v>
      </c>
      <c r="O432" s="22" t="str">
        <f t="shared" si="34"/>
        <v xml:space="preserve">  50m 自由形</v>
      </c>
    </row>
    <row r="433" spans="1:15" s="22" customFormat="1" x14ac:dyDescent="0.15">
      <c r="A433" s="22">
        <f>IFERROR(テーブル_Swim015[[#This Row],[競技番号]],"")</f>
        <v>22</v>
      </c>
      <c r="B433" s="22">
        <f>IFERROR(テーブル_Swim015[[#This Row],[組]],"")</f>
        <v>2</v>
      </c>
      <c r="C433" s="22">
        <f>IFERROR(テーブル_Swim015[[#This Row],[水路]],"")</f>
        <v>5</v>
      </c>
      <c r="D433" s="22" t="str">
        <f t="shared" si="33"/>
        <v>2225</v>
      </c>
      <c r="E433" s="22">
        <f>IFERROR(テーブル_Swim015[[#This Row],[選手番号]],"")</f>
        <v>1297</v>
      </c>
      <c r="F433" s="22" t="str">
        <f>IFERROR(VLOOKUP(E433,Sheet3!A:H,3,0),"")</f>
        <v xml:space="preserve">中川　　滉                    </v>
      </c>
      <c r="G433" s="22" t="str">
        <f>IFERROR(VLOOKUP(E433,Sheet3!A:H,8,0),"")</f>
        <v xml:space="preserve">南海DC          </v>
      </c>
      <c r="H433" s="22" t="str">
        <f>IFERROR(VLOOKUP(E433,Sheet2!A:B,2,0),"")</f>
        <v/>
      </c>
      <c r="I433" s="22" t="str">
        <f t="shared" si="35"/>
        <v>129722</v>
      </c>
      <c r="J433" s="22">
        <f t="shared" si="36"/>
        <v>2</v>
      </c>
      <c r="K433" s="22">
        <f t="shared" si="37"/>
        <v>5</v>
      </c>
      <c r="M433" s="22" t="str">
        <f>IFERROR(VLOOKUP(A433,Sheet1!B:F,5,0),"")</f>
        <v xml:space="preserve">  50m</v>
      </c>
      <c r="N433" s="22" t="str">
        <f>IFERROR(VLOOKUP(A433,Sheet1!B:F,4,0),"")</f>
        <v>自由形</v>
      </c>
      <c r="O433" s="22" t="str">
        <f t="shared" si="34"/>
        <v xml:space="preserve">  50m 自由形</v>
      </c>
    </row>
    <row r="434" spans="1:15" s="22" customFormat="1" x14ac:dyDescent="0.15">
      <c r="A434" s="22">
        <f>IFERROR(テーブル_Swim015[[#This Row],[競技番号]],"")</f>
        <v>22</v>
      </c>
      <c r="B434" s="22">
        <f>IFERROR(テーブル_Swim015[[#This Row],[組]],"")</f>
        <v>2</v>
      </c>
      <c r="C434" s="22">
        <f>IFERROR(テーブル_Swim015[[#This Row],[水路]],"")</f>
        <v>6</v>
      </c>
      <c r="D434" s="22" t="str">
        <f t="shared" si="33"/>
        <v>2226</v>
      </c>
      <c r="E434" s="22">
        <f>IFERROR(テーブル_Swim015[[#This Row],[選手番号]],"")</f>
        <v>1299</v>
      </c>
      <c r="F434" s="22" t="str">
        <f>IFERROR(VLOOKUP(E434,Sheet3!A:H,3,0),"")</f>
        <v xml:space="preserve">松田　佳士                    </v>
      </c>
      <c r="G434" s="22" t="str">
        <f>IFERROR(VLOOKUP(E434,Sheet3!A:H,8,0),"")</f>
        <v xml:space="preserve">南海DC          </v>
      </c>
      <c r="H434" s="22" t="str">
        <f>IFERROR(VLOOKUP(E434,Sheet2!A:B,2,0),"")</f>
        <v/>
      </c>
      <c r="I434" s="22" t="str">
        <f t="shared" si="35"/>
        <v>129922</v>
      </c>
      <c r="J434" s="22">
        <f t="shared" si="36"/>
        <v>2</v>
      </c>
      <c r="K434" s="22">
        <f t="shared" si="37"/>
        <v>6</v>
      </c>
      <c r="M434" s="22" t="str">
        <f>IFERROR(VLOOKUP(A434,Sheet1!B:F,5,0),"")</f>
        <v xml:space="preserve">  50m</v>
      </c>
      <c r="N434" s="22" t="str">
        <f>IFERROR(VLOOKUP(A434,Sheet1!B:F,4,0),"")</f>
        <v>自由形</v>
      </c>
      <c r="O434" s="22" t="str">
        <f t="shared" si="34"/>
        <v xml:space="preserve">  50m 自由形</v>
      </c>
    </row>
    <row r="435" spans="1:15" s="22" customFormat="1" x14ac:dyDescent="0.15">
      <c r="A435" s="22">
        <f>IFERROR(テーブル_Swim015[[#This Row],[競技番号]],"")</f>
        <v>22</v>
      </c>
      <c r="B435" s="22">
        <f>IFERROR(テーブル_Swim015[[#This Row],[組]],"")</f>
        <v>2</v>
      </c>
      <c r="C435" s="22">
        <f>IFERROR(テーブル_Swim015[[#This Row],[水路]],"")</f>
        <v>7</v>
      </c>
      <c r="D435" s="22" t="str">
        <f t="shared" si="33"/>
        <v>2227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35"/>
        <v>022</v>
      </c>
      <c r="J435" s="22">
        <f t="shared" si="36"/>
        <v>2</v>
      </c>
      <c r="K435" s="22">
        <f t="shared" si="37"/>
        <v>7</v>
      </c>
      <c r="M435" s="22" t="str">
        <f>IFERROR(VLOOKUP(A435,Sheet1!B:F,5,0),"")</f>
        <v xml:space="preserve">  50m</v>
      </c>
      <c r="N435" s="22" t="str">
        <f>IFERROR(VLOOKUP(A435,Sheet1!B:F,4,0),"")</f>
        <v>自由形</v>
      </c>
      <c r="O435" s="22" t="str">
        <f t="shared" si="34"/>
        <v xml:space="preserve">  50m 自由形</v>
      </c>
    </row>
    <row r="436" spans="1:15" s="22" customFormat="1" x14ac:dyDescent="0.15">
      <c r="A436" s="22">
        <f>IFERROR(テーブル_Swim015[[#This Row],[競技番号]],"")</f>
        <v>22</v>
      </c>
      <c r="B436" s="22">
        <f>IFERROR(テーブル_Swim015[[#This Row],[組]],"")</f>
        <v>3</v>
      </c>
      <c r="C436" s="22">
        <f>IFERROR(テーブル_Swim015[[#This Row],[水路]],"")</f>
        <v>1</v>
      </c>
      <c r="D436" s="22" t="str">
        <f t="shared" si="33"/>
        <v>2231</v>
      </c>
      <c r="E436" s="22">
        <f>IFERROR(テーブル_Swim015[[#This Row],[選手番号]],"")</f>
        <v>0</v>
      </c>
      <c r="F436" s="22" t="str">
        <f>IFERROR(VLOOKUP(E436,Sheet3!A:H,3,0),"")</f>
        <v/>
      </c>
      <c r="G436" s="22" t="str">
        <f>IFERROR(VLOOKUP(E436,Sheet3!A:H,8,0),"")</f>
        <v/>
      </c>
      <c r="H436" s="22" t="str">
        <f>IFERROR(VLOOKUP(E436,Sheet2!A:B,2,0),"")</f>
        <v/>
      </c>
      <c r="I436" s="22" t="str">
        <f t="shared" si="35"/>
        <v>022</v>
      </c>
      <c r="J436" s="22">
        <f t="shared" si="36"/>
        <v>3</v>
      </c>
      <c r="K436" s="22">
        <f t="shared" si="37"/>
        <v>1</v>
      </c>
      <c r="M436" s="22" t="str">
        <f>IFERROR(VLOOKUP(A436,Sheet1!B:F,5,0),"")</f>
        <v xml:space="preserve">  50m</v>
      </c>
      <c r="N436" s="22" t="str">
        <f>IFERROR(VLOOKUP(A436,Sheet1!B:F,4,0),"")</f>
        <v>自由形</v>
      </c>
      <c r="O436" s="22" t="str">
        <f t="shared" si="34"/>
        <v xml:space="preserve">  50m 自由形</v>
      </c>
    </row>
    <row r="437" spans="1:15" s="22" customFormat="1" x14ac:dyDescent="0.15">
      <c r="A437" s="22">
        <f>IFERROR(テーブル_Swim015[[#This Row],[競技番号]],"")</f>
        <v>22</v>
      </c>
      <c r="B437" s="22">
        <f>IFERROR(テーブル_Swim015[[#This Row],[組]],"")</f>
        <v>3</v>
      </c>
      <c r="C437" s="22">
        <f>IFERROR(テーブル_Swim015[[#This Row],[水路]],"")</f>
        <v>2</v>
      </c>
      <c r="D437" s="22" t="str">
        <f t="shared" si="33"/>
        <v>2232</v>
      </c>
      <c r="E437" s="22">
        <f>IFERROR(テーブル_Swim015[[#This Row],[選手番号]],"")</f>
        <v>1283</v>
      </c>
      <c r="F437" s="22" t="str">
        <f>IFERROR(VLOOKUP(E437,Sheet3!A:H,3,0),"")</f>
        <v xml:space="preserve">福田　純平                    </v>
      </c>
      <c r="G437" s="22" t="str">
        <f>IFERROR(VLOOKUP(E437,Sheet3!A:H,8,0),"")</f>
        <v xml:space="preserve">南海DC          </v>
      </c>
      <c r="H437" s="22" t="str">
        <f>IFERROR(VLOOKUP(E437,Sheet2!A:B,2,0),"")</f>
        <v/>
      </c>
      <c r="I437" s="22" t="str">
        <f t="shared" si="35"/>
        <v>128322</v>
      </c>
      <c r="J437" s="22">
        <f t="shared" si="36"/>
        <v>3</v>
      </c>
      <c r="K437" s="22">
        <f t="shared" si="37"/>
        <v>2</v>
      </c>
      <c r="M437" s="22" t="str">
        <f>IFERROR(VLOOKUP(A437,Sheet1!B:F,5,0),"")</f>
        <v xml:space="preserve">  50m</v>
      </c>
      <c r="N437" s="22" t="str">
        <f>IFERROR(VLOOKUP(A437,Sheet1!B:F,4,0),"")</f>
        <v>自由形</v>
      </c>
      <c r="O437" s="22" t="str">
        <f t="shared" si="34"/>
        <v xml:space="preserve">  50m 自由形</v>
      </c>
    </row>
    <row r="438" spans="1:15" s="22" customFormat="1" x14ac:dyDescent="0.15">
      <c r="A438" s="22">
        <f>IFERROR(テーブル_Swim015[[#This Row],[競技番号]],"")</f>
        <v>22</v>
      </c>
      <c r="B438" s="22">
        <f>IFERROR(テーブル_Swim015[[#This Row],[組]],"")</f>
        <v>3</v>
      </c>
      <c r="C438" s="22">
        <f>IFERROR(テーブル_Swim015[[#This Row],[水路]],"")</f>
        <v>3</v>
      </c>
      <c r="D438" s="22" t="str">
        <f t="shared" si="33"/>
        <v>2233</v>
      </c>
      <c r="E438" s="22">
        <f>IFERROR(テーブル_Swim015[[#This Row],[選手番号]],"")</f>
        <v>124</v>
      </c>
      <c r="F438" s="22" t="str">
        <f>IFERROR(VLOOKUP(E438,Sheet3!A:H,3,0),"")</f>
        <v xml:space="preserve">牟田　朝陽                    </v>
      </c>
      <c r="G438" s="22" t="str">
        <f>IFERROR(VLOOKUP(E438,Sheet3!A:H,8,0),"")</f>
        <v xml:space="preserve">石原SC          </v>
      </c>
      <c r="H438" s="22" t="str">
        <f>IFERROR(VLOOKUP(E438,Sheet2!A:B,2,0),"")</f>
        <v/>
      </c>
      <c r="I438" s="22" t="str">
        <f t="shared" si="35"/>
        <v>12422</v>
      </c>
      <c r="J438" s="22">
        <f t="shared" si="36"/>
        <v>3</v>
      </c>
      <c r="K438" s="22">
        <f t="shared" si="37"/>
        <v>3</v>
      </c>
      <c r="M438" s="22" t="str">
        <f>IFERROR(VLOOKUP(A438,Sheet1!B:F,5,0),"")</f>
        <v xml:space="preserve">  50m</v>
      </c>
      <c r="N438" s="22" t="str">
        <f>IFERROR(VLOOKUP(A438,Sheet1!B:F,4,0),"")</f>
        <v>自由形</v>
      </c>
      <c r="O438" s="22" t="str">
        <f t="shared" si="34"/>
        <v xml:space="preserve">  50m 自由形</v>
      </c>
    </row>
    <row r="439" spans="1:15" s="22" customFormat="1" x14ac:dyDescent="0.15">
      <c r="A439" s="22">
        <f>IFERROR(テーブル_Swim015[[#This Row],[競技番号]],"")</f>
        <v>22</v>
      </c>
      <c r="B439" s="22">
        <f>IFERROR(テーブル_Swim015[[#This Row],[組]],"")</f>
        <v>3</v>
      </c>
      <c r="C439" s="22">
        <f>IFERROR(テーブル_Swim015[[#This Row],[水路]],"")</f>
        <v>4</v>
      </c>
      <c r="D439" s="22" t="str">
        <f t="shared" si="33"/>
        <v>2234</v>
      </c>
      <c r="E439" s="22">
        <f>IFERROR(テーブル_Swim015[[#This Row],[選手番号]],"")</f>
        <v>120</v>
      </c>
      <c r="F439" s="22" t="str">
        <f>IFERROR(VLOOKUP(E439,Sheet3!A:H,3,0),"")</f>
        <v xml:space="preserve">東　　大翔                    </v>
      </c>
      <c r="G439" s="22" t="str">
        <f>IFERROR(VLOOKUP(E439,Sheet3!A:H,8,0),"")</f>
        <v xml:space="preserve">石原SC          </v>
      </c>
      <c r="H439" s="22" t="str">
        <f>IFERROR(VLOOKUP(E439,Sheet2!A:B,2,0),"")</f>
        <v/>
      </c>
      <c r="I439" s="22" t="str">
        <f t="shared" si="35"/>
        <v>12022</v>
      </c>
      <c r="J439" s="22">
        <f t="shared" si="36"/>
        <v>3</v>
      </c>
      <c r="K439" s="22">
        <f t="shared" si="37"/>
        <v>4</v>
      </c>
      <c r="M439" s="22" t="str">
        <f>IFERROR(VLOOKUP(A439,Sheet1!B:F,5,0),"")</f>
        <v xml:space="preserve">  50m</v>
      </c>
      <c r="N439" s="22" t="str">
        <f>IFERROR(VLOOKUP(A439,Sheet1!B:F,4,0),"")</f>
        <v>自由形</v>
      </c>
      <c r="O439" s="22" t="str">
        <f t="shared" si="34"/>
        <v xml:space="preserve">  50m 自由形</v>
      </c>
    </row>
    <row r="440" spans="1:15" s="22" customFormat="1" x14ac:dyDescent="0.15">
      <c r="A440" s="22">
        <f>IFERROR(テーブル_Swim015[[#This Row],[競技番号]],"")</f>
        <v>22</v>
      </c>
      <c r="B440" s="22">
        <f>IFERROR(テーブル_Swim015[[#This Row],[組]],"")</f>
        <v>3</v>
      </c>
      <c r="C440" s="22">
        <f>IFERROR(テーブル_Swim015[[#This Row],[水路]],"")</f>
        <v>5</v>
      </c>
      <c r="D440" s="22" t="str">
        <f t="shared" si="33"/>
        <v>2235</v>
      </c>
      <c r="E440" s="22">
        <f>IFERROR(テーブル_Swim015[[#This Row],[選手番号]],"")</f>
        <v>126</v>
      </c>
      <c r="F440" s="22" t="str">
        <f>IFERROR(VLOOKUP(E440,Sheet3!A:H,3,0),"")</f>
        <v xml:space="preserve">渡部　翔優                    </v>
      </c>
      <c r="G440" s="22" t="str">
        <f>IFERROR(VLOOKUP(E440,Sheet3!A:H,8,0),"")</f>
        <v xml:space="preserve">石原SC          </v>
      </c>
      <c r="H440" s="22" t="str">
        <f>IFERROR(VLOOKUP(E440,Sheet2!A:B,2,0),"")</f>
        <v/>
      </c>
      <c r="I440" s="22" t="str">
        <f t="shared" si="35"/>
        <v>12622</v>
      </c>
      <c r="J440" s="22">
        <f t="shared" si="36"/>
        <v>3</v>
      </c>
      <c r="K440" s="22">
        <f t="shared" si="37"/>
        <v>5</v>
      </c>
      <c r="M440" s="22" t="str">
        <f>IFERROR(VLOOKUP(A440,Sheet1!B:F,5,0),"")</f>
        <v xml:space="preserve">  50m</v>
      </c>
      <c r="N440" s="22" t="str">
        <f>IFERROR(VLOOKUP(A440,Sheet1!B:F,4,0),"")</f>
        <v>自由形</v>
      </c>
      <c r="O440" s="22" t="str">
        <f t="shared" si="34"/>
        <v xml:space="preserve">  50m 自由形</v>
      </c>
    </row>
    <row r="441" spans="1:15" s="22" customFormat="1" x14ac:dyDescent="0.15">
      <c r="A441" s="22">
        <f>IFERROR(テーブル_Swim015[[#This Row],[競技番号]],"")</f>
        <v>22</v>
      </c>
      <c r="B441" s="22">
        <f>IFERROR(テーブル_Swim015[[#This Row],[組]],"")</f>
        <v>3</v>
      </c>
      <c r="C441" s="22">
        <f>IFERROR(テーブル_Swim015[[#This Row],[水路]],"")</f>
        <v>6</v>
      </c>
      <c r="D441" s="22" t="str">
        <f t="shared" si="33"/>
        <v>2236</v>
      </c>
      <c r="E441" s="22">
        <f>IFERROR(テーブル_Swim015[[#This Row],[選手番号]],"")</f>
        <v>1303</v>
      </c>
      <c r="F441" s="22" t="str">
        <f>IFERROR(VLOOKUP(E441,Sheet3!A:H,3,0),"")</f>
        <v xml:space="preserve">川口　雄生                    </v>
      </c>
      <c r="G441" s="22" t="str">
        <f>IFERROR(VLOOKUP(E441,Sheet3!A:H,8,0),"")</f>
        <v xml:space="preserve">南海DC          </v>
      </c>
      <c r="H441" s="22" t="str">
        <f>IFERROR(VLOOKUP(E441,Sheet2!A:B,2,0),"")</f>
        <v/>
      </c>
      <c r="I441" s="22" t="str">
        <f t="shared" si="35"/>
        <v>130322</v>
      </c>
      <c r="J441" s="22">
        <f t="shared" si="36"/>
        <v>3</v>
      </c>
      <c r="K441" s="22">
        <f t="shared" si="37"/>
        <v>6</v>
      </c>
      <c r="M441" s="22" t="str">
        <f>IFERROR(VLOOKUP(A441,Sheet1!B:F,5,0),"")</f>
        <v xml:space="preserve">  50m</v>
      </c>
      <c r="N441" s="22" t="str">
        <f>IFERROR(VLOOKUP(A441,Sheet1!B:F,4,0),"")</f>
        <v>自由形</v>
      </c>
      <c r="O441" s="22" t="str">
        <f t="shared" si="34"/>
        <v xml:space="preserve">  50m 自由形</v>
      </c>
    </row>
    <row r="442" spans="1:15" s="22" customFormat="1" x14ac:dyDescent="0.15">
      <c r="A442" s="22">
        <f>IFERROR(テーブル_Swim015[[#This Row],[競技番号]],"")</f>
        <v>22</v>
      </c>
      <c r="B442" s="22">
        <f>IFERROR(テーブル_Swim015[[#This Row],[組]],"")</f>
        <v>3</v>
      </c>
      <c r="C442" s="22">
        <f>IFERROR(テーブル_Swim015[[#This Row],[水路]],"")</f>
        <v>7</v>
      </c>
      <c r="D442" s="22" t="str">
        <f t="shared" si="33"/>
        <v>2237</v>
      </c>
      <c r="E442" s="22">
        <f>IFERROR(テーブル_Swim015[[#This Row],[選手番号]],"")</f>
        <v>0</v>
      </c>
      <c r="F442" s="22" t="str">
        <f>IFERROR(VLOOKUP(E442,Sheet3!A:H,3,0),"")</f>
        <v/>
      </c>
      <c r="G442" s="22" t="str">
        <f>IFERROR(VLOOKUP(E442,Sheet3!A:H,8,0),"")</f>
        <v/>
      </c>
      <c r="H442" s="22" t="str">
        <f>IFERROR(VLOOKUP(E442,Sheet2!A:B,2,0),"")</f>
        <v/>
      </c>
      <c r="I442" s="22" t="str">
        <f t="shared" si="35"/>
        <v>022</v>
      </c>
      <c r="J442" s="22">
        <f t="shared" si="36"/>
        <v>3</v>
      </c>
      <c r="K442" s="22">
        <f t="shared" si="37"/>
        <v>7</v>
      </c>
      <c r="M442" s="22" t="str">
        <f>IFERROR(VLOOKUP(A442,Sheet1!B:F,5,0),"")</f>
        <v xml:space="preserve">  50m</v>
      </c>
      <c r="N442" s="22" t="str">
        <f>IFERROR(VLOOKUP(A442,Sheet1!B:F,4,0),"")</f>
        <v>自由形</v>
      </c>
      <c r="O442" s="22" t="str">
        <f t="shared" si="34"/>
        <v xml:space="preserve">  50m 自由形</v>
      </c>
    </row>
    <row r="443" spans="1:15" s="22" customFormat="1" x14ac:dyDescent="0.15">
      <c r="A443" s="22">
        <f>IFERROR(テーブル_Swim015[[#This Row],[競技番号]],"")</f>
        <v>22</v>
      </c>
      <c r="B443" s="22">
        <f>IFERROR(テーブル_Swim015[[#This Row],[組]],"")</f>
        <v>4</v>
      </c>
      <c r="C443" s="22">
        <f>IFERROR(テーブル_Swim015[[#This Row],[水路]],"")</f>
        <v>1</v>
      </c>
      <c r="D443" s="22" t="str">
        <f t="shared" si="33"/>
        <v>2241</v>
      </c>
      <c r="E443" s="22">
        <f>IFERROR(テーブル_Swim015[[#This Row],[選手番号]],"")</f>
        <v>1248</v>
      </c>
      <c r="F443" s="22" t="str">
        <f>IFERROR(VLOOKUP(E443,Sheet3!A:H,3,0),"")</f>
        <v xml:space="preserve">沖　　秀朔                    </v>
      </c>
      <c r="G443" s="22" t="str">
        <f>IFERROR(VLOOKUP(E443,Sheet3!A:H,8,0),"")</f>
        <v xml:space="preserve">南海DC          </v>
      </c>
      <c r="H443" s="22" t="str">
        <f>IFERROR(VLOOKUP(E443,Sheet2!A:B,2,0),"")</f>
        <v/>
      </c>
      <c r="I443" s="22" t="str">
        <f t="shared" si="35"/>
        <v>124822</v>
      </c>
      <c r="J443" s="22">
        <f t="shared" si="36"/>
        <v>4</v>
      </c>
      <c r="K443" s="22">
        <f t="shared" si="37"/>
        <v>1</v>
      </c>
      <c r="M443" s="22" t="str">
        <f>IFERROR(VLOOKUP(A443,Sheet1!B:F,5,0),"")</f>
        <v xml:space="preserve">  50m</v>
      </c>
      <c r="N443" s="22" t="str">
        <f>IFERROR(VLOOKUP(A443,Sheet1!B:F,4,0),"")</f>
        <v>自由形</v>
      </c>
      <c r="O443" s="22" t="str">
        <f t="shared" si="34"/>
        <v xml:space="preserve">  50m 自由形</v>
      </c>
    </row>
    <row r="444" spans="1:15" s="22" customFormat="1" x14ac:dyDescent="0.15">
      <c r="A444" s="22">
        <f>IFERROR(テーブル_Swim015[[#This Row],[競技番号]],"")</f>
        <v>22</v>
      </c>
      <c r="B444" s="22">
        <f>IFERROR(テーブル_Swim015[[#This Row],[組]],"")</f>
        <v>4</v>
      </c>
      <c r="C444" s="22">
        <f>IFERROR(テーブル_Swim015[[#This Row],[水路]],"")</f>
        <v>2</v>
      </c>
      <c r="D444" s="22" t="str">
        <f t="shared" si="33"/>
        <v>2242</v>
      </c>
      <c r="E444" s="22">
        <f>IFERROR(テーブル_Swim015[[#This Row],[選手番号]],"")</f>
        <v>766</v>
      </c>
      <c r="F444" s="22" t="str">
        <f>IFERROR(VLOOKUP(E444,Sheet3!A:H,3,0),"")</f>
        <v xml:space="preserve">森實　駿斗                    </v>
      </c>
      <c r="G444" s="22" t="str">
        <f>IFERROR(VLOOKUP(E444,Sheet3!A:H,8,0),"")</f>
        <v xml:space="preserve">フィッタ松前    </v>
      </c>
      <c r="H444" s="22" t="str">
        <f>IFERROR(VLOOKUP(E444,Sheet2!A:B,2,0),"")</f>
        <v/>
      </c>
      <c r="I444" s="22" t="str">
        <f t="shared" si="35"/>
        <v>76622</v>
      </c>
      <c r="J444" s="22">
        <f t="shared" si="36"/>
        <v>4</v>
      </c>
      <c r="K444" s="22">
        <f t="shared" si="37"/>
        <v>2</v>
      </c>
      <c r="M444" s="22" t="str">
        <f>IFERROR(VLOOKUP(A444,Sheet1!B:F,5,0),"")</f>
        <v xml:space="preserve">  50m</v>
      </c>
      <c r="N444" s="22" t="str">
        <f>IFERROR(VLOOKUP(A444,Sheet1!B:F,4,0),"")</f>
        <v>自由形</v>
      </c>
      <c r="O444" s="22" t="str">
        <f t="shared" si="34"/>
        <v xml:space="preserve">  50m 自由形</v>
      </c>
    </row>
    <row r="445" spans="1:15" s="22" customFormat="1" x14ac:dyDescent="0.15">
      <c r="A445" s="22">
        <f>IFERROR(テーブル_Swim015[[#This Row],[競技番号]],"")</f>
        <v>22</v>
      </c>
      <c r="B445" s="22">
        <f>IFERROR(テーブル_Swim015[[#This Row],[組]],"")</f>
        <v>4</v>
      </c>
      <c r="C445" s="22">
        <f>IFERROR(テーブル_Swim015[[#This Row],[水路]],"")</f>
        <v>3</v>
      </c>
      <c r="D445" s="22" t="str">
        <f t="shared" si="33"/>
        <v>2243</v>
      </c>
      <c r="E445" s="22">
        <f>IFERROR(テーブル_Swim015[[#This Row],[選手番号]],"")</f>
        <v>763</v>
      </c>
      <c r="F445" s="22" t="str">
        <f>IFERROR(VLOOKUP(E445,Sheet3!A:H,3,0),"")</f>
        <v xml:space="preserve">藤本　悠晴                    </v>
      </c>
      <c r="G445" s="22" t="str">
        <f>IFERROR(VLOOKUP(E445,Sheet3!A:H,8,0),"")</f>
        <v xml:space="preserve">フィッタ松前    </v>
      </c>
      <c r="H445" s="22" t="str">
        <f>IFERROR(VLOOKUP(E445,Sheet2!A:B,2,0),"")</f>
        <v/>
      </c>
      <c r="I445" s="22" t="str">
        <f t="shared" si="35"/>
        <v>76322</v>
      </c>
      <c r="J445" s="22">
        <f t="shared" si="36"/>
        <v>4</v>
      </c>
      <c r="K445" s="22">
        <f t="shared" si="37"/>
        <v>3</v>
      </c>
      <c r="M445" s="22" t="str">
        <f>IFERROR(VLOOKUP(A445,Sheet1!B:F,5,0),"")</f>
        <v xml:space="preserve">  50m</v>
      </c>
      <c r="N445" s="22" t="str">
        <f>IFERROR(VLOOKUP(A445,Sheet1!B:F,4,0),"")</f>
        <v>自由形</v>
      </c>
      <c r="O445" s="22" t="str">
        <f t="shared" si="34"/>
        <v xml:space="preserve">  50m 自由形</v>
      </c>
    </row>
    <row r="446" spans="1:15" s="22" customFormat="1" x14ac:dyDescent="0.15">
      <c r="A446" s="22">
        <f>IFERROR(テーブル_Swim015[[#This Row],[競技番号]],"")</f>
        <v>22</v>
      </c>
      <c r="B446" s="22">
        <f>IFERROR(テーブル_Swim015[[#This Row],[組]],"")</f>
        <v>4</v>
      </c>
      <c r="C446" s="22">
        <f>IFERROR(テーブル_Swim015[[#This Row],[水路]],"")</f>
        <v>4</v>
      </c>
      <c r="D446" s="22" t="str">
        <f t="shared" si="33"/>
        <v>2244</v>
      </c>
      <c r="E446" s="22">
        <f>IFERROR(テーブル_Swim015[[#This Row],[選手番号]],"")</f>
        <v>1251</v>
      </c>
      <c r="F446" s="22" t="str">
        <f>IFERROR(VLOOKUP(E446,Sheet3!A:H,3,0),"")</f>
        <v xml:space="preserve">阿部　垂都                    </v>
      </c>
      <c r="G446" s="22" t="str">
        <f>IFERROR(VLOOKUP(E446,Sheet3!A:H,8,0),"")</f>
        <v xml:space="preserve">南海DC          </v>
      </c>
      <c r="H446" s="22" t="str">
        <f>IFERROR(VLOOKUP(E446,Sheet2!A:B,2,0),"")</f>
        <v/>
      </c>
      <c r="I446" s="22" t="str">
        <f t="shared" si="35"/>
        <v>125122</v>
      </c>
      <c r="J446" s="22">
        <f t="shared" si="36"/>
        <v>4</v>
      </c>
      <c r="K446" s="22">
        <f t="shared" si="37"/>
        <v>4</v>
      </c>
      <c r="M446" s="22" t="str">
        <f>IFERROR(VLOOKUP(A446,Sheet1!B:F,5,0),"")</f>
        <v xml:space="preserve">  50m</v>
      </c>
      <c r="N446" s="22" t="str">
        <f>IFERROR(VLOOKUP(A446,Sheet1!B:F,4,0),"")</f>
        <v>自由形</v>
      </c>
      <c r="O446" s="22" t="str">
        <f t="shared" si="34"/>
        <v xml:space="preserve">  50m 自由形</v>
      </c>
    </row>
    <row r="447" spans="1:15" s="22" customFormat="1" x14ac:dyDescent="0.15">
      <c r="A447" s="22">
        <f>IFERROR(テーブル_Swim015[[#This Row],[競技番号]],"")</f>
        <v>22</v>
      </c>
      <c r="B447" s="22">
        <f>IFERROR(テーブル_Swim015[[#This Row],[組]],"")</f>
        <v>4</v>
      </c>
      <c r="C447" s="22">
        <f>IFERROR(テーブル_Swim015[[#This Row],[水路]],"")</f>
        <v>5</v>
      </c>
      <c r="D447" s="22" t="str">
        <f t="shared" si="33"/>
        <v>2245</v>
      </c>
      <c r="E447" s="22">
        <f>IFERROR(テーブル_Swim015[[#This Row],[選手番号]],"")</f>
        <v>1257</v>
      </c>
      <c r="F447" s="22" t="str">
        <f>IFERROR(VLOOKUP(E447,Sheet3!A:H,3,0),"")</f>
        <v xml:space="preserve">木村虎太朗                    </v>
      </c>
      <c r="G447" s="22" t="str">
        <f>IFERROR(VLOOKUP(E447,Sheet3!A:H,8,0),"")</f>
        <v xml:space="preserve">南海DC          </v>
      </c>
      <c r="H447" s="22" t="str">
        <f>IFERROR(VLOOKUP(E447,Sheet2!A:B,2,0),"")</f>
        <v/>
      </c>
      <c r="I447" s="22" t="str">
        <f t="shared" si="35"/>
        <v>125722</v>
      </c>
      <c r="J447" s="22">
        <f t="shared" si="36"/>
        <v>4</v>
      </c>
      <c r="K447" s="22">
        <f t="shared" si="37"/>
        <v>5</v>
      </c>
      <c r="M447" s="22" t="str">
        <f>IFERROR(VLOOKUP(A447,Sheet1!B:F,5,0),"")</f>
        <v xml:space="preserve">  50m</v>
      </c>
      <c r="N447" s="22" t="str">
        <f>IFERROR(VLOOKUP(A447,Sheet1!B:F,4,0),"")</f>
        <v>自由形</v>
      </c>
      <c r="O447" s="22" t="str">
        <f t="shared" si="34"/>
        <v xml:space="preserve">  50m 自由形</v>
      </c>
    </row>
    <row r="448" spans="1:15" s="22" customFormat="1" x14ac:dyDescent="0.15">
      <c r="A448" s="22">
        <f>IFERROR(テーブル_Swim015[[#This Row],[競技番号]],"")</f>
        <v>22</v>
      </c>
      <c r="B448" s="22">
        <f>IFERROR(テーブル_Swim015[[#This Row],[組]],"")</f>
        <v>4</v>
      </c>
      <c r="C448" s="22">
        <f>IFERROR(テーブル_Swim015[[#This Row],[水路]],"")</f>
        <v>6</v>
      </c>
      <c r="D448" s="22" t="str">
        <f t="shared" si="33"/>
        <v>2246</v>
      </c>
      <c r="E448" s="22">
        <f>IFERROR(テーブル_Swim015[[#This Row],[選手番号]],"")</f>
        <v>653</v>
      </c>
      <c r="F448" s="22" t="str">
        <f>IFERROR(VLOOKUP(E448,Sheet3!A:H,3,0),"")</f>
        <v xml:space="preserve">北脇　太耀                    </v>
      </c>
      <c r="G448" s="22" t="str">
        <f>IFERROR(VLOOKUP(E448,Sheet3!A:H,8,0),"")</f>
        <v xml:space="preserve">ﾌｨｯﾀ重信        </v>
      </c>
      <c r="H448" s="22" t="str">
        <f>IFERROR(VLOOKUP(E448,Sheet2!A:B,2,0),"")</f>
        <v/>
      </c>
      <c r="I448" s="22" t="str">
        <f t="shared" si="35"/>
        <v>65322</v>
      </c>
      <c r="J448" s="22">
        <f t="shared" si="36"/>
        <v>4</v>
      </c>
      <c r="K448" s="22">
        <f t="shared" si="37"/>
        <v>6</v>
      </c>
      <c r="M448" s="22" t="str">
        <f>IFERROR(VLOOKUP(A448,Sheet1!B:F,5,0),"")</f>
        <v xml:space="preserve">  50m</v>
      </c>
      <c r="N448" s="22" t="str">
        <f>IFERROR(VLOOKUP(A448,Sheet1!B:F,4,0),"")</f>
        <v>自由形</v>
      </c>
      <c r="O448" s="22" t="str">
        <f t="shared" si="34"/>
        <v xml:space="preserve">  50m 自由形</v>
      </c>
    </row>
    <row r="449" spans="1:15" s="22" customFormat="1" x14ac:dyDescent="0.15">
      <c r="A449" s="22">
        <f>IFERROR(テーブル_Swim015[[#This Row],[競技番号]],"")</f>
        <v>22</v>
      </c>
      <c r="B449" s="22">
        <f>IFERROR(テーブル_Swim015[[#This Row],[組]],"")</f>
        <v>4</v>
      </c>
      <c r="C449" s="22">
        <f>IFERROR(テーブル_Swim015[[#This Row],[水路]],"")</f>
        <v>7</v>
      </c>
      <c r="D449" s="22" t="str">
        <f t="shared" si="33"/>
        <v>2247</v>
      </c>
      <c r="E449" s="22">
        <f>IFERROR(テーブル_Swim015[[#This Row],[選手番号]],"")</f>
        <v>128</v>
      </c>
      <c r="F449" s="22" t="str">
        <f>IFERROR(VLOOKUP(E449,Sheet3!A:H,3,0),"")</f>
        <v xml:space="preserve">本多　晴大                    </v>
      </c>
      <c r="G449" s="22" t="str">
        <f>IFERROR(VLOOKUP(E449,Sheet3!A:H,8,0),"")</f>
        <v xml:space="preserve">石原SC          </v>
      </c>
      <c r="H449" s="22" t="str">
        <f>IFERROR(VLOOKUP(E449,Sheet2!A:B,2,0),"")</f>
        <v/>
      </c>
      <c r="I449" s="22" t="str">
        <f t="shared" si="35"/>
        <v>12822</v>
      </c>
      <c r="J449" s="22">
        <f t="shared" si="36"/>
        <v>4</v>
      </c>
      <c r="K449" s="22">
        <f t="shared" si="37"/>
        <v>7</v>
      </c>
      <c r="M449" s="22" t="str">
        <f>IFERROR(VLOOKUP(A449,Sheet1!B:F,5,0),"")</f>
        <v xml:space="preserve">  50m</v>
      </c>
      <c r="N449" s="22" t="str">
        <f>IFERROR(VLOOKUP(A449,Sheet1!B:F,4,0),"")</f>
        <v>自由形</v>
      </c>
      <c r="O449" s="22" t="str">
        <f t="shared" si="34"/>
        <v xml:space="preserve">  50m 自由形</v>
      </c>
    </row>
    <row r="450" spans="1:15" s="22" customFormat="1" x14ac:dyDescent="0.15">
      <c r="A450" s="22">
        <f>IFERROR(テーブル_Swim015[[#This Row],[競技番号]],"")</f>
        <v>22</v>
      </c>
      <c r="B450" s="22">
        <f>IFERROR(テーブル_Swim015[[#This Row],[組]],"")</f>
        <v>5</v>
      </c>
      <c r="C450" s="22">
        <f>IFERROR(テーブル_Swim015[[#This Row],[水路]],"")</f>
        <v>1</v>
      </c>
      <c r="D450" s="22" t="str">
        <f t="shared" si="33"/>
        <v>2251</v>
      </c>
      <c r="E450" s="22">
        <f>IFERROR(テーブル_Swim015[[#This Row],[選手番号]],"")</f>
        <v>119</v>
      </c>
      <c r="F450" s="22" t="str">
        <f>IFERROR(VLOOKUP(E450,Sheet3!A:H,3,0),"")</f>
        <v xml:space="preserve">中川　遥翔                    </v>
      </c>
      <c r="G450" s="22" t="str">
        <f>IFERROR(VLOOKUP(E450,Sheet3!A:H,8,0),"")</f>
        <v xml:space="preserve">石原SC          </v>
      </c>
      <c r="H450" s="22" t="str">
        <f>IFERROR(VLOOKUP(E450,Sheet2!A:B,2,0),"")</f>
        <v/>
      </c>
      <c r="I450" s="22" t="str">
        <f t="shared" si="35"/>
        <v>11922</v>
      </c>
      <c r="J450" s="22">
        <f t="shared" si="36"/>
        <v>5</v>
      </c>
      <c r="K450" s="22">
        <f t="shared" si="37"/>
        <v>1</v>
      </c>
      <c r="M450" s="22" t="str">
        <f>IFERROR(VLOOKUP(A450,Sheet1!B:F,5,0),"")</f>
        <v xml:space="preserve">  50m</v>
      </c>
      <c r="N450" s="22" t="str">
        <f>IFERROR(VLOOKUP(A450,Sheet1!B:F,4,0),"")</f>
        <v>自由形</v>
      </c>
      <c r="O450" s="22" t="str">
        <f t="shared" si="34"/>
        <v xml:space="preserve">  50m 自由形</v>
      </c>
    </row>
    <row r="451" spans="1:15" s="22" customFormat="1" x14ac:dyDescent="0.15">
      <c r="A451" s="22">
        <f>IFERROR(テーブル_Swim015[[#This Row],[競技番号]],"")</f>
        <v>22</v>
      </c>
      <c r="B451" s="22">
        <f>IFERROR(テーブル_Swim015[[#This Row],[組]],"")</f>
        <v>5</v>
      </c>
      <c r="C451" s="22">
        <f>IFERROR(テーブル_Swim015[[#This Row],[水路]],"")</f>
        <v>2</v>
      </c>
      <c r="D451" s="22" t="str">
        <f t="shared" ref="D451:D514" si="38">CONCATENATE(A451,B451,C451)</f>
        <v>2252</v>
      </c>
      <c r="E451" s="22">
        <f>IFERROR(テーブル_Swim015[[#This Row],[選手番号]],"")</f>
        <v>1244</v>
      </c>
      <c r="F451" s="22" t="str">
        <f>IFERROR(VLOOKUP(E451,Sheet3!A:H,3,0),"")</f>
        <v xml:space="preserve">三谷　航平                    </v>
      </c>
      <c r="G451" s="22" t="str">
        <f>IFERROR(VLOOKUP(E451,Sheet3!A:H,8,0),"")</f>
        <v xml:space="preserve">南海DC          </v>
      </c>
      <c r="H451" s="22" t="str">
        <f>IFERROR(VLOOKUP(E451,Sheet2!A:B,2,0),"")</f>
        <v/>
      </c>
      <c r="I451" s="22" t="str">
        <f t="shared" si="35"/>
        <v>124422</v>
      </c>
      <c r="J451" s="22">
        <f t="shared" si="36"/>
        <v>5</v>
      </c>
      <c r="K451" s="22">
        <f t="shared" si="37"/>
        <v>2</v>
      </c>
      <c r="M451" s="22" t="str">
        <f>IFERROR(VLOOKUP(A451,Sheet1!B:F,5,0),"")</f>
        <v xml:space="preserve">  50m</v>
      </c>
      <c r="N451" s="22" t="str">
        <f>IFERROR(VLOOKUP(A451,Sheet1!B:F,4,0),"")</f>
        <v>自由形</v>
      </c>
      <c r="O451" s="22" t="str">
        <f t="shared" ref="O451:O514" si="39">CONCATENATE(M451," ",N451)</f>
        <v xml:space="preserve">  50m 自由形</v>
      </c>
    </row>
    <row r="452" spans="1:15" s="22" customFormat="1" x14ac:dyDescent="0.15">
      <c r="A452" s="22">
        <f>IFERROR(テーブル_Swim015[[#This Row],[競技番号]],"")</f>
        <v>22</v>
      </c>
      <c r="B452" s="22">
        <f>IFERROR(テーブル_Swim015[[#This Row],[組]],"")</f>
        <v>5</v>
      </c>
      <c r="C452" s="22">
        <f>IFERROR(テーブル_Swim015[[#This Row],[水路]],"")</f>
        <v>3</v>
      </c>
      <c r="D452" s="22" t="str">
        <f t="shared" si="38"/>
        <v>2253</v>
      </c>
      <c r="E452" s="22">
        <f>IFERROR(テーブル_Swim015[[#This Row],[選手番号]],"")</f>
        <v>1263</v>
      </c>
      <c r="F452" s="22" t="str">
        <f>IFERROR(VLOOKUP(E452,Sheet3!A:H,3,0),"")</f>
        <v xml:space="preserve">沢田虎志朗                    </v>
      </c>
      <c r="G452" s="22" t="str">
        <f>IFERROR(VLOOKUP(E452,Sheet3!A:H,8,0),"")</f>
        <v xml:space="preserve">南海DC          </v>
      </c>
      <c r="H452" s="22" t="str">
        <f>IFERROR(VLOOKUP(E452,Sheet2!A:B,2,0),"")</f>
        <v/>
      </c>
      <c r="I452" s="22" t="str">
        <f t="shared" si="35"/>
        <v>126322</v>
      </c>
      <c r="J452" s="22">
        <f t="shared" si="36"/>
        <v>5</v>
      </c>
      <c r="K452" s="22">
        <f t="shared" si="37"/>
        <v>3</v>
      </c>
      <c r="M452" s="22" t="str">
        <f>IFERROR(VLOOKUP(A452,Sheet1!B:F,5,0),"")</f>
        <v xml:space="preserve">  50m</v>
      </c>
      <c r="N452" s="22" t="str">
        <f>IFERROR(VLOOKUP(A452,Sheet1!B:F,4,0),"")</f>
        <v>自由形</v>
      </c>
      <c r="O452" s="22" t="str">
        <f t="shared" si="39"/>
        <v xml:space="preserve">  50m 自由形</v>
      </c>
    </row>
    <row r="453" spans="1:15" s="22" customFormat="1" x14ac:dyDescent="0.15">
      <c r="A453" s="22">
        <f>IFERROR(テーブル_Swim015[[#This Row],[競技番号]],"")</f>
        <v>22</v>
      </c>
      <c r="B453" s="22">
        <f>IFERROR(テーブル_Swim015[[#This Row],[組]],"")</f>
        <v>5</v>
      </c>
      <c r="C453" s="22">
        <f>IFERROR(テーブル_Swim015[[#This Row],[水路]],"")</f>
        <v>4</v>
      </c>
      <c r="D453" s="22" t="str">
        <f t="shared" si="38"/>
        <v>2254</v>
      </c>
      <c r="E453" s="22">
        <f>IFERROR(テーブル_Swim015[[#This Row],[選手番号]],"")</f>
        <v>752</v>
      </c>
      <c r="F453" s="22" t="str">
        <f>IFERROR(VLOOKUP(E453,Sheet3!A:H,3,0),"")</f>
        <v xml:space="preserve">武知　海斗                    </v>
      </c>
      <c r="G453" s="22" t="str">
        <f>IFERROR(VLOOKUP(E453,Sheet3!A:H,8,0),"")</f>
        <v xml:space="preserve">フィッタ松前    </v>
      </c>
      <c r="H453" s="22" t="str">
        <f>IFERROR(VLOOKUP(E453,Sheet2!A:B,2,0),"")</f>
        <v/>
      </c>
      <c r="I453" s="22" t="str">
        <f t="shared" si="35"/>
        <v>75222</v>
      </c>
      <c r="J453" s="22">
        <f t="shared" si="36"/>
        <v>5</v>
      </c>
      <c r="K453" s="22">
        <f t="shared" si="37"/>
        <v>4</v>
      </c>
      <c r="M453" s="22" t="str">
        <f>IFERROR(VLOOKUP(A453,Sheet1!B:F,5,0),"")</f>
        <v xml:space="preserve">  50m</v>
      </c>
      <c r="N453" s="22" t="str">
        <f>IFERROR(VLOOKUP(A453,Sheet1!B:F,4,0),"")</f>
        <v>自由形</v>
      </c>
      <c r="O453" s="22" t="str">
        <f t="shared" si="39"/>
        <v xml:space="preserve">  50m 自由形</v>
      </c>
    </row>
    <row r="454" spans="1:15" s="22" customFormat="1" x14ac:dyDescent="0.15">
      <c r="A454" s="22">
        <f>IFERROR(テーブル_Swim015[[#This Row],[競技番号]],"")</f>
        <v>22</v>
      </c>
      <c r="B454" s="22">
        <f>IFERROR(テーブル_Swim015[[#This Row],[組]],"")</f>
        <v>5</v>
      </c>
      <c r="C454" s="22">
        <f>IFERROR(テーブル_Swim015[[#This Row],[水路]],"")</f>
        <v>5</v>
      </c>
      <c r="D454" s="22" t="str">
        <f t="shared" si="38"/>
        <v>2255</v>
      </c>
      <c r="E454" s="22">
        <f>IFERROR(テーブル_Swim015[[#This Row],[選手番号]],"")</f>
        <v>759</v>
      </c>
      <c r="F454" s="22" t="str">
        <f>IFERROR(VLOOKUP(E454,Sheet3!A:H,3,0),"")</f>
        <v xml:space="preserve">西岡　　駿                    </v>
      </c>
      <c r="G454" s="22" t="str">
        <f>IFERROR(VLOOKUP(E454,Sheet3!A:H,8,0),"")</f>
        <v xml:space="preserve">フィッタ松前    </v>
      </c>
      <c r="H454" s="22" t="str">
        <f>IFERROR(VLOOKUP(E454,Sheet2!A:B,2,0),"")</f>
        <v/>
      </c>
      <c r="I454" s="22" t="str">
        <f t="shared" si="35"/>
        <v>75922</v>
      </c>
      <c r="J454" s="22">
        <f t="shared" si="36"/>
        <v>5</v>
      </c>
      <c r="K454" s="22">
        <f t="shared" si="37"/>
        <v>5</v>
      </c>
      <c r="M454" s="22" t="str">
        <f>IFERROR(VLOOKUP(A454,Sheet1!B:F,5,0),"")</f>
        <v xml:space="preserve">  50m</v>
      </c>
      <c r="N454" s="22" t="str">
        <f>IFERROR(VLOOKUP(A454,Sheet1!B:F,4,0),"")</f>
        <v>自由形</v>
      </c>
      <c r="O454" s="22" t="str">
        <f t="shared" si="39"/>
        <v xml:space="preserve">  50m 自由形</v>
      </c>
    </row>
    <row r="455" spans="1:15" s="22" customFormat="1" x14ac:dyDescent="0.15">
      <c r="A455" s="22">
        <f>IFERROR(テーブル_Swim015[[#This Row],[競技番号]],"")</f>
        <v>22</v>
      </c>
      <c r="B455" s="22">
        <f>IFERROR(テーブル_Swim015[[#This Row],[組]],"")</f>
        <v>5</v>
      </c>
      <c r="C455" s="22">
        <f>IFERROR(テーブル_Swim015[[#This Row],[水路]],"")</f>
        <v>6</v>
      </c>
      <c r="D455" s="22" t="str">
        <f t="shared" si="38"/>
        <v>2256</v>
      </c>
      <c r="E455" s="22">
        <f>IFERROR(テーブル_Swim015[[#This Row],[選手番号]],"")</f>
        <v>647</v>
      </c>
      <c r="F455" s="22" t="str">
        <f>IFERROR(VLOOKUP(E455,Sheet3!A:H,3,0),"")</f>
        <v xml:space="preserve">宇都宮雅陽                    </v>
      </c>
      <c r="G455" s="22" t="str">
        <f>IFERROR(VLOOKUP(E455,Sheet3!A:H,8,0),"")</f>
        <v xml:space="preserve">ﾌｨｯﾀ重信        </v>
      </c>
      <c r="H455" s="22" t="str">
        <f>IFERROR(VLOOKUP(E455,Sheet2!A:B,2,0),"")</f>
        <v/>
      </c>
      <c r="I455" s="22" t="str">
        <f t="shared" si="35"/>
        <v>64722</v>
      </c>
      <c r="J455" s="22">
        <f t="shared" si="36"/>
        <v>5</v>
      </c>
      <c r="K455" s="22">
        <f t="shared" si="37"/>
        <v>6</v>
      </c>
      <c r="M455" s="22" t="str">
        <f>IFERROR(VLOOKUP(A455,Sheet1!B:F,5,0),"")</f>
        <v xml:space="preserve">  50m</v>
      </c>
      <c r="N455" s="22" t="str">
        <f>IFERROR(VLOOKUP(A455,Sheet1!B:F,4,0),"")</f>
        <v>自由形</v>
      </c>
      <c r="O455" s="22" t="str">
        <f t="shared" si="39"/>
        <v xml:space="preserve">  50m 自由形</v>
      </c>
    </row>
    <row r="456" spans="1:15" s="22" customFormat="1" x14ac:dyDescent="0.15">
      <c r="A456" s="22">
        <f>IFERROR(テーブル_Swim015[[#This Row],[競技番号]],"")</f>
        <v>22</v>
      </c>
      <c r="B456" s="22">
        <f>IFERROR(テーブル_Swim015[[#This Row],[組]],"")</f>
        <v>5</v>
      </c>
      <c r="C456" s="22">
        <f>IFERROR(テーブル_Swim015[[#This Row],[水路]],"")</f>
        <v>7</v>
      </c>
      <c r="D456" s="22" t="str">
        <f t="shared" si="38"/>
        <v>2257</v>
      </c>
      <c r="E456" s="22">
        <f>IFERROR(テーブル_Swim015[[#This Row],[選手番号]],"")</f>
        <v>203</v>
      </c>
      <c r="F456" s="22" t="str">
        <f>IFERROR(VLOOKUP(E456,Sheet3!A:H,3,0),"")</f>
        <v xml:space="preserve">渡部　与景                    </v>
      </c>
      <c r="G456" s="22" t="str">
        <f>IFERROR(VLOOKUP(E456,Sheet3!A:H,8,0),"")</f>
        <v xml:space="preserve">石原SC          </v>
      </c>
      <c r="H456" s="22" t="str">
        <f>IFERROR(VLOOKUP(E456,Sheet2!A:B,2,0),"")</f>
        <v/>
      </c>
      <c r="I456" s="22" t="str">
        <f t="shared" si="35"/>
        <v>20322</v>
      </c>
      <c r="J456" s="22">
        <f t="shared" si="36"/>
        <v>5</v>
      </c>
      <c r="K456" s="22">
        <f t="shared" si="37"/>
        <v>7</v>
      </c>
      <c r="M456" s="22" t="str">
        <f>IFERROR(VLOOKUP(A456,Sheet1!B:F,5,0),"")</f>
        <v xml:space="preserve">  50m</v>
      </c>
      <c r="N456" s="22" t="str">
        <f>IFERROR(VLOOKUP(A456,Sheet1!B:F,4,0),"")</f>
        <v>自由形</v>
      </c>
      <c r="O456" s="22" t="str">
        <f t="shared" si="39"/>
        <v xml:space="preserve">  50m 自由形</v>
      </c>
    </row>
    <row r="457" spans="1:15" s="22" customFormat="1" x14ac:dyDescent="0.15">
      <c r="A457" s="22">
        <f>IFERROR(テーブル_Swim015[[#This Row],[競技番号]],"")</f>
        <v>22</v>
      </c>
      <c r="B457" s="22">
        <f>IFERROR(テーブル_Swim015[[#This Row],[組]],"")</f>
        <v>6</v>
      </c>
      <c r="C457" s="22">
        <f>IFERROR(テーブル_Swim015[[#This Row],[水路]],"")</f>
        <v>1</v>
      </c>
      <c r="D457" s="22" t="str">
        <f t="shared" si="38"/>
        <v>2261</v>
      </c>
      <c r="E457" s="22">
        <f>IFERROR(テーブル_Swim015[[#This Row],[選手番号]],"")</f>
        <v>748</v>
      </c>
      <c r="F457" s="22" t="str">
        <f>IFERROR(VLOOKUP(E457,Sheet3!A:H,3,0),"")</f>
        <v xml:space="preserve">井上　恭吾                    </v>
      </c>
      <c r="G457" s="22" t="str">
        <f>IFERROR(VLOOKUP(E457,Sheet3!A:H,8,0),"")</f>
        <v xml:space="preserve">フィッタ松前    </v>
      </c>
      <c r="H457" s="22" t="str">
        <f>IFERROR(VLOOKUP(E457,Sheet2!A:B,2,0),"")</f>
        <v/>
      </c>
      <c r="I457" s="22" t="str">
        <f t="shared" si="35"/>
        <v>74822</v>
      </c>
      <c r="J457" s="22">
        <f t="shared" si="36"/>
        <v>6</v>
      </c>
      <c r="K457" s="22">
        <f t="shared" si="37"/>
        <v>1</v>
      </c>
      <c r="M457" s="22" t="str">
        <f>IFERROR(VLOOKUP(A457,Sheet1!B:F,5,0),"")</f>
        <v xml:space="preserve">  50m</v>
      </c>
      <c r="N457" s="22" t="str">
        <f>IFERROR(VLOOKUP(A457,Sheet1!B:F,4,0),"")</f>
        <v>自由形</v>
      </c>
      <c r="O457" s="22" t="str">
        <f t="shared" si="39"/>
        <v xml:space="preserve">  50m 自由形</v>
      </c>
    </row>
    <row r="458" spans="1:15" s="22" customFormat="1" x14ac:dyDescent="0.15">
      <c r="A458" s="22">
        <f>IFERROR(テーブル_Swim015[[#This Row],[競技番号]],"")</f>
        <v>22</v>
      </c>
      <c r="B458" s="22">
        <f>IFERROR(テーブル_Swim015[[#This Row],[組]],"")</f>
        <v>6</v>
      </c>
      <c r="C458" s="22">
        <f>IFERROR(テーブル_Swim015[[#This Row],[水路]],"")</f>
        <v>2</v>
      </c>
      <c r="D458" s="22" t="str">
        <f t="shared" si="38"/>
        <v>2262</v>
      </c>
      <c r="E458" s="22">
        <f>IFERROR(テーブル_Swim015[[#This Row],[選手番号]],"")</f>
        <v>1266</v>
      </c>
      <c r="F458" s="22" t="str">
        <f>IFERROR(VLOOKUP(E458,Sheet3!A:H,3,0),"")</f>
        <v xml:space="preserve">玉井　悠慎                    </v>
      </c>
      <c r="G458" s="22" t="str">
        <f>IFERROR(VLOOKUP(E458,Sheet3!A:H,8,0),"")</f>
        <v xml:space="preserve">南海DC          </v>
      </c>
      <c r="H458" s="22" t="str">
        <f>IFERROR(VLOOKUP(E458,Sheet2!A:B,2,0),"")</f>
        <v/>
      </c>
      <c r="I458" s="22" t="str">
        <f t="shared" si="35"/>
        <v>126622</v>
      </c>
      <c r="J458" s="22">
        <f t="shared" si="36"/>
        <v>6</v>
      </c>
      <c r="K458" s="22">
        <f t="shared" si="37"/>
        <v>2</v>
      </c>
      <c r="M458" s="22" t="str">
        <f>IFERROR(VLOOKUP(A458,Sheet1!B:F,5,0),"")</f>
        <v xml:space="preserve">  50m</v>
      </c>
      <c r="N458" s="22" t="str">
        <f>IFERROR(VLOOKUP(A458,Sheet1!B:F,4,0),"")</f>
        <v>自由形</v>
      </c>
      <c r="O458" s="22" t="str">
        <f t="shared" si="39"/>
        <v xml:space="preserve">  50m 自由形</v>
      </c>
    </row>
    <row r="459" spans="1:15" s="22" customFormat="1" x14ac:dyDescent="0.15">
      <c r="A459" s="22">
        <f>IFERROR(テーブル_Swim015[[#This Row],[競技番号]],"")</f>
        <v>22</v>
      </c>
      <c r="B459" s="22">
        <f>IFERROR(テーブル_Swim015[[#This Row],[組]],"")</f>
        <v>6</v>
      </c>
      <c r="C459" s="22">
        <f>IFERROR(テーブル_Swim015[[#This Row],[水路]],"")</f>
        <v>3</v>
      </c>
      <c r="D459" s="22" t="str">
        <f t="shared" si="38"/>
        <v>2263</v>
      </c>
      <c r="E459" s="22">
        <f>IFERROR(テーブル_Swim015[[#This Row],[選手番号]],"")</f>
        <v>117</v>
      </c>
      <c r="F459" s="22" t="str">
        <f>IFERROR(VLOOKUP(E459,Sheet3!A:H,3,0),"")</f>
        <v xml:space="preserve">清水　幹太                    </v>
      </c>
      <c r="G459" s="22" t="str">
        <f>IFERROR(VLOOKUP(E459,Sheet3!A:H,8,0),"")</f>
        <v xml:space="preserve">石原SC          </v>
      </c>
      <c r="H459" s="22" t="str">
        <f>IFERROR(VLOOKUP(E459,Sheet2!A:B,2,0),"")</f>
        <v/>
      </c>
      <c r="I459" s="22" t="str">
        <f t="shared" si="35"/>
        <v>11722</v>
      </c>
      <c r="J459" s="22">
        <f t="shared" si="36"/>
        <v>6</v>
      </c>
      <c r="K459" s="22">
        <f t="shared" si="37"/>
        <v>3</v>
      </c>
      <c r="M459" s="22" t="str">
        <f>IFERROR(VLOOKUP(A459,Sheet1!B:F,5,0),"")</f>
        <v xml:space="preserve">  50m</v>
      </c>
      <c r="N459" s="22" t="str">
        <f>IFERROR(VLOOKUP(A459,Sheet1!B:F,4,0),"")</f>
        <v>自由形</v>
      </c>
      <c r="O459" s="22" t="str">
        <f t="shared" si="39"/>
        <v xml:space="preserve">  50m 自由形</v>
      </c>
    </row>
    <row r="460" spans="1:15" s="22" customFormat="1" x14ac:dyDescent="0.15">
      <c r="A460" s="22">
        <f>IFERROR(テーブル_Swim015[[#This Row],[競技番号]],"")</f>
        <v>22</v>
      </c>
      <c r="B460" s="22">
        <f>IFERROR(テーブル_Swim015[[#This Row],[組]],"")</f>
        <v>6</v>
      </c>
      <c r="C460" s="22">
        <f>IFERROR(テーブル_Swim015[[#This Row],[水路]],"")</f>
        <v>4</v>
      </c>
      <c r="D460" s="22" t="str">
        <f t="shared" si="38"/>
        <v>2264</v>
      </c>
      <c r="E460" s="22">
        <f>IFERROR(テーブル_Swim015[[#This Row],[選手番号]],"")</f>
        <v>755</v>
      </c>
      <c r="F460" s="22" t="str">
        <f>IFERROR(VLOOKUP(E460,Sheet3!A:H,3,0),"")</f>
        <v xml:space="preserve">鶴田　勇心                    </v>
      </c>
      <c r="G460" s="22" t="str">
        <f>IFERROR(VLOOKUP(E460,Sheet3!A:H,8,0),"")</f>
        <v xml:space="preserve">フィッタ松前    </v>
      </c>
      <c r="H460" s="22" t="str">
        <f>IFERROR(VLOOKUP(E460,Sheet2!A:B,2,0),"")</f>
        <v/>
      </c>
      <c r="I460" s="22" t="str">
        <f t="shared" si="35"/>
        <v>75522</v>
      </c>
      <c r="J460" s="22">
        <f t="shared" si="36"/>
        <v>6</v>
      </c>
      <c r="K460" s="22">
        <f t="shared" si="37"/>
        <v>4</v>
      </c>
      <c r="M460" s="22" t="str">
        <f>IFERROR(VLOOKUP(A460,Sheet1!B:F,5,0),"")</f>
        <v xml:space="preserve">  50m</v>
      </c>
      <c r="N460" s="22" t="str">
        <f>IFERROR(VLOOKUP(A460,Sheet1!B:F,4,0),"")</f>
        <v>自由形</v>
      </c>
      <c r="O460" s="22" t="str">
        <f t="shared" si="39"/>
        <v xml:space="preserve">  50m 自由形</v>
      </c>
    </row>
    <row r="461" spans="1:15" s="22" customFormat="1" x14ac:dyDescent="0.15">
      <c r="A461" s="22">
        <f>IFERROR(テーブル_Swim015[[#This Row],[競技番号]],"")</f>
        <v>22</v>
      </c>
      <c r="B461" s="22">
        <f>IFERROR(テーブル_Swim015[[#This Row],[組]],"")</f>
        <v>6</v>
      </c>
      <c r="C461" s="22">
        <f>IFERROR(テーブル_Swim015[[#This Row],[水路]],"")</f>
        <v>5</v>
      </c>
      <c r="D461" s="22" t="str">
        <f t="shared" si="38"/>
        <v>2265</v>
      </c>
      <c r="E461" s="22">
        <f>IFERROR(テーブル_Swim015[[#This Row],[選手番号]],"")</f>
        <v>627</v>
      </c>
      <c r="F461" s="22" t="str">
        <f>IFERROR(VLOOKUP(E461,Sheet3!A:H,3,0),"")</f>
        <v xml:space="preserve">安永　　櫂                    </v>
      </c>
      <c r="G461" s="22" t="str">
        <f>IFERROR(VLOOKUP(E461,Sheet3!A:H,8,0),"")</f>
        <v xml:space="preserve">ﾌｨｯﾀ重信        </v>
      </c>
      <c r="H461" s="22" t="str">
        <f>IFERROR(VLOOKUP(E461,Sheet2!A:B,2,0),"")</f>
        <v/>
      </c>
      <c r="I461" s="22" t="str">
        <f t="shared" si="35"/>
        <v>62722</v>
      </c>
      <c r="J461" s="22">
        <f t="shared" si="36"/>
        <v>6</v>
      </c>
      <c r="K461" s="22">
        <f t="shared" si="37"/>
        <v>5</v>
      </c>
      <c r="M461" s="22" t="str">
        <f>IFERROR(VLOOKUP(A461,Sheet1!B:F,5,0),"")</f>
        <v xml:space="preserve">  50m</v>
      </c>
      <c r="N461" s="22" t="str">
        <f>IFERROR(VLOOKUP(A461,Sheet1!B:F,4,0),"")</f>
        <v>自由形</v>
      </c>
      <c r="O461" s="22" t="str">
        <f t="shared" si="39"/>
        <v xml:space="preserve">  50m 自由形</v>
      </c>
    </row>
    <row r="462" spans="1:15" s="22" customFormat="1" x14ac:dyDescent="0.15">
      <c r="A462" s="22">
        <f>IFERROR(テーブル_Swim015[[#This Row],[競技番号]],"")</f>
        <v>22</v>
      </c>
      <c r="B462" s="22">
        <f>IFERROR(テーブル_Swim015[[#This Row],[組]],"")</f>
        <v>6</v>
      </c>
      <c r="C462" s="22">
        <f>IFERROR(テーブル_Swim015[[#This Row],[水路]],"")</f>
        <v>6</v>
      </c>
      <c r="D462" s="22" t="str">
        <f t="shared" si="38"/>
        <v>2266</v>
      </c>
      <c r="E462" s="22">
        <f>IFERROR(テーブル_Swim015[[#This Row],[選手番号]],"")</f>
        <v>133</v>
      </c>
      <c r="F462" s="22" t="str">
        <f>IFERROR(VLOOKUP(E462,Sheet3!A:H,3,0),"")</f>
        <v xml:space="preserve">堀川　卓幹                    </v>
      </c>
      <c r="G462" s="22" t="str">
        <f>IFERROR(VLOOKUP(E462,Sheet3!A:H,8,0),"")</f>
        <v xml:space="preserve">石原SC          </v>
      </c>
      <c r="H462" s="22" t="str">
        <f>IFERROR(VLOOKUP(E462,Sheet2!A:B,2,0),"")</f>
        <v/>
      </c>
      <c r="I462" s="22" t="str">
        <f t="shared" si="35"/>
        <v>13322</v>
      </c>
      <c r="J462" s="22">
        <f t="shared" si="36"/>
        <v>6</v>
      </c>
      <c r="K462" s="22">
        <f t="shared" si="37"/>
        <v>6</v>
      </c>
      <c r="M462" s="22" t="str">
        <f>IFERROR(VLOOKUP(A462,Sheet1!B:F,5,0),"")</f>
        <v xml:space="preserve">  50m</v>
      </c>
      <c r="N462" s="22" t="str">
        <f>IFERROR(VLOOKUP(A462,Sheet1!B:F,4,0),"")</f>
        <v>自由形</v>
      </c>
      <c r="O462" s="22" t="str">
        <f t="shared" si="39"/>
        <v xml:space="preserve">  50m 自由形</v>
      </c>
    </row>
    <row r="463" spans="1:15" s="22" customFormat="1" x14ac:dyDescent="0.15">
      <c r="A463" s="22">
        <f>IFERROR(テーブル_Swim015[[#This Row],[競技番号]],"")</f>
        <v>22</v>
      </c>
      <c r="B463" s="22">
        <f>IFERROR(テーブル_Swim015[[#This Row],[組]],"")</f>
        <v>6</v>
      </c>
      <c r="C463" s="22">
        <f>IFERROR(テーブル_Swim015[[#This Row],[水路]],"")</f>
        <v>7</v>
      </c>
      <c r="D463" s="22" t="str">
        <f t="shared" si="38"/>
        <v>2267</v>
      </c>
      <c r="E463" s="22">
        <f>IFERROR(テーブル_Swim015[[#This Row],[選手番号]],"")</f>
        <v>1315</v>
      </c>
      <c r="F463" s="22" t="str">
        <f>IFERROR(VLOOKUP(E463,Sheet3!A:H,3,0),"")</f>
        <v xml:space="preserve">中野　晴翔                    </v>
      </c>
      <c r="G463" s="22" t="str">
        <f>IFERROR(VLOOKUP(E463,Sheet3!A:H,8,0),"")</f>
        <v xml:space="preserve">南海DC          </v>
      </c>
      <c r="H463" s="22" t="str">
        <f>IFERROR(VLOOKUP(E463,Sheet2!A:B,2,0),"")</f>
        <v/>
      </c>
      <c r="I463" s="22" t="str">
        <f t="shared" si="35"/>
        <v>131522</v>
      </c>
      <c r="J463" s="22">
        <f t="shared" si="36"/>
        <v>6</v>
      </c>
      <c r="K463" s="22">
        <f t="shared" si="37"/>
        <v>7</v>
      </c>
      <c r="M463" s="22" t="str">
        <f>IFERROR(VLOOKUP(A463,Sheet1!B:F,5,0),"")</f>
        <v xml:space="preserve">  50m</v>
      </c>
      <c r="N463" s="22" t="str">
        <f>IFERROR(VLOOKUP(A463,Sheet1!B:F,4,0),"")</f>
        <v>自由形</v>
      </c>
      <c r="O463" s="22" t="str">
        <f t="shared" si="39"/>
        <v xml:space="preserve">  50m 自由形</v>
      </c>
    </row>
    <row r="464" spans="1:15" s="22" customFormat="1" x14ac:dyDescent="0.15">
      <c r="A464" s="22">
        <f>IFERROR(テーブル_Swim015[[#This Row],[競技番号]],"")</f>
        <v>22</v>
      </c>
      <c r="B464" s="22">
        <f>IFERROR(テーブル_Swim015[[#This Row],[組]],"")</f>
        <v>7</v>
      </c>
      <c r="C464" s="22">
        <f>IFERROR(テーブル_Swim015[[#This Row],[水路]],"")</f>
        <v>1</v>
      </c>
      <c r="D464" s="22" t="str">
        <f t="shared" si="38"/>
        <v>2271</v>
      </c>
      <c r="E464" s="22">
        <f>IFERROR(テーブル_Swim015[[#This Row],[選手番号]],"")</f>
        <v>744</v>
      </c>
      <c r="F464" s="22" t="str">
        <f>IFERROR(VLOOKUP(E464,Sheet3!A:H,3,0),"")</f>
        <v xml:space="preserve">山下　　陸                    </v>
      </c>
      <c r="G464" s="22" t="str">
        <f>IFERROR(VLOOKUP(E464,Sheet3!A:H,8,0),"")</f>
        <v xml:space="preserve">フィッタ松前    </v>
      </c>
      <c r="H464" s="22" t="str">
        <f>IFERROR(VLOOKUP(E464,Sheet2!A:B,2,0),"")</f>
        <v/>
      </c>
      <c r="I464" s="22" t="str">
        <f t="shared" si="35"/>
        <v>74422</v>
      </c>
      <c r="J464" s="22">
        <f t="shared" si="36"/>
        <v>7</v>
      </c>
      <c r="K464" s="22">
        <f t="shared" si="37"/>
        <v>1</v>
      </c>
      <c r="M464" s="22" t="str">
        <f>IFERROR(VLOOKUP(A464,Sheet1!B:F,5,0),"")</f>
        <v xml:space="preserve">  50m</v>
      </c>
      <c r="N464" s="22" t="str">
        <f>IFERROR(VLOOKUP(A464,Sheet1!B:F,4,0),"")</f>
        <v>自由形</v>
      </c>
      <c r="O464" s="22" t="str">
        <f t="shared" si="39"/>
        <v xml:space="preserve">  50m 自由形</v>
      </c>
    </row>
    <row r="465" spans="1:15" s="22" customFormat="1" x14ac:dyDescent="0.15">
      <c r="A465" s="22">
        <f>IFERROR(テーブル_Swim015[[#This Row],[競技番号]],"")</f>
        <v>22</v>
      </c>
      <c r="B465" s="22">
        <f>IFERROR(テーブル_Swim015[[#This Row],[組]],"")</f>
        <v>7</v>
      </c>
      <c r="C465" s="22">
        <f>IFERROR(テーブル_Swim015[[#This Row],[水路]],"")</f>
        <v>2</v>
      </c>
      <c r="D465" s="22" t="str">
        <f t="shared" si="38"/>
        <v>2272</v>
      </c>
      <c r="E465" s="22">
        <f>IFERROR(テーブル_Swim015[[#This Row],[選手番号]],"")</f>
        <v>741</v>
      </c>
      <c r="F465" s="22" t="str">
        <f>IFERROR(VLOOKUP(E465,Sheet3!A:H,3,0),"")</f>
        <v xml:space="preserve">二宮　海哩                    </v>
      </c>
      <c r="G465" s="22" t="str">
        <f>IFERROR(VLOOKUP(E465,Sheet3!A:H,8,0),"")</f>
        <v xml:space="preserve">フィッタ松前    </v>
      </c>
      <c r="H465" s="22" t="str">
        <f>IFERROR(VLOOKUP(E465,Sheet2!A:B,2,0),"")</f>
        <v/>
      </c>
      <c r="I465" s="22" t="str">
        <f t="shared" si="35"/>
        <v>74122</v>
      </c>
      <c r="J465" s="22">
        <f t="shared" si="36"/>
        <v>7</v>
      </c>
      <c r="K465" s="22">
        <f t="shared" si="37"/>
        <v>2</v>
      </c>
      <c r="M465" s="22" t="str">
        <f>IFERROR(VLOOKUP(A465,Sheet1!B:F,5,0),"")</f>
        <v xml:space="preserve">  50m</v>
      </c>
      <c r="N465" s="22" t="str">
        <f>IFERROR(VLOOKUP(A465,Sheet1!B:F,4,0),"")</f>
        <v>自由形</v>
      </c>
      <c r="O465" s="22" t="str">
        <f t="shared" si="39"/>
        <v xml:space="preserve">  50m 自由形</v>
      </c>
    </row>
    <row r="466" spans="1:15" s="22" customFormat="1" x14ac:dyDescent="0.15">
      <c r="A466" s="22">
        <f>IFERROR(テーブル_Swim015[[#This Row],[競技番号]],"")</f>
        <v>22</v>
      </c>
      <c r="B466" s="22">
        <f>IFERROR(テーブル_Swim015[[#This Row],[組]],"")</f>
        <v>7</v>
      </c>
      <c r="C466" s="22">
        <f>IFERROR(テーブル_Swim015[[#This Row],[水路]],"")</f>
        <v>3</v>
      </c>
      <c r="D466" s="22" t="str">
        <f t="shared" si="38"/>
        <v>2273</v>
      </c>
      <c r="E466" s="22">
        <f>IFERROR(テーブル_Swim015[[#This Row],[選手番号]],"")</f>
        <v>682</v>
      </c>
      <c r="F466" s="22" t="str">
        <f>IFERROR(VLOOKUP(E466,Sheet3!A:H,3,0),"")</f>
        <v xml:space="preserve">松本　拓真                    </v>
      </c>
      <c r="G466" s="22" t="str">
        <f>IFERROR(VLOOKUP(E466,Sheet3!A:H,8,0),"")</f>
        <v xml:space="preserve">伊予ＳＣ        </v>
      </c>
      <c r="H466" s="22" t="str">
        <f>IFERROR(VLOOKUP(E466,Sheet2!A:B,2,0),"")</f>
        <v/>
      </c>
      <c r="I466" s="22" t="str">
        <f t="shared" si="35"/>
        <v>68222</v>
      </c>
      <c r="J466" s="22">
        <f t="shared" si="36"/>
        <v>7</v>
      </c>
      <c r="K466" s="22">
        <f t="shared" si="37"/>
        <v>3</v>
      </c>
      <c r="M466" s="22" t="str">
        <f>IFERROR(VLOOKUP(A466,Sheet1!B:F,5,0),"")</f>
        <v xml:space="preserve">  50m</v>
      </c>
      <c r="N466" s="22" t="str">
        <f>IFERROR(VLOOKUP(A466,Sheet1!B:F,4,0),"")</f>
        <v>自由形</v>
      </c>
      <c r="O466" s="22" t="str">
        <f t="shared" si="39"/>
        <v xml:space="preserve">  50m 自由形</v>
      </c>
    </row>
    <row r="467" spans="1:15" s="22" customFormat="1" x14ac:dyDescent="0.15">
      <c r="A467" s="22">
        <f>IFERROR(テーブル_Swim015[[#This Row],[競技番号]],"")</f>
        <v>22</v>
      </c>
      <c r="B467" s="22">
        <f>IFERROR(テーブル_Swim015[[#This Row],[組]],"")</f>
        <v>7</v>
      </c>
      <c r="C467" s="22">
        <f>IFERROR(テーブル_Swim015[[#This Row],[水路]],"")</f>
        <v>4</v>
      </c>
      <c r="D467" s="22" t="str">
        <f t="shared" si="38"/>
        <v>2274</v>
      </c>
      <c r="E467" s="22">
        <f>IFERROR(テーブル_Swim015[[#This Row],[選手番号]],"")</f>
        <v>115</v>
      </c>
      <c r="F467" s="22" t="str">
        <f>IFERROR(VLOOKUP(E467,Sheet3!A:H,3,0),"")</f>
        <v xml:space="preserve">藤村　昇空                    </v>
      </c>
      <c r="G467" s="22" t="str">
        <f>IFERROR(VLOOKUP(E467,Sheet3!A:H,8,0),"")</f>
        <v xml:space="preserve">石原SC          </v>
      </c>
      <c r="H467" s="22" t="str">
        <f>IFERROR(VLOOKUP(E467,Sheet2!A:B,2,0),"")</f>
        <v/>
      </c>
      <c r="I467" s="22" t="str">
        <f t="shared" ref="I467:I530" si="40">CONCATENATE(E467,A467)</f>
        <v>11522</v>
      </c>
      <c r="J467" s="22">
        <f t="shared" ref="J467:J530" si="41">B467</f>
        <v>7</v>
      </c>
      <c r="K467" s="22">
        <f t="shared" ref="K467:K530" si="42">C467</f>
        <v>4</v>
      </c>
      <c r="M467" s="22" t="str">
        <f>IFERROR(VLOOKUP(A467,Sheet1!B:F,5,0),"")</f>
        <v xml:space="preserve">  50m</v>
      </c>
      <c r="N467" s="22" t="str">
        <f>IFERROR(VLOOKUP(A467,Sheet1!B:F,4,0),"")</f>
        <v>自由形</v>
      </c>
      <c r="O467" s="22" t="str">
        <f t="shared" si="39"/>
        <v xml:space="preserve">  50m 自由形</v>
      </c>
    </row>
    <row r="468" spans="1:15" s="22" customFormat="1" x14ac:dyDescent="0.15">
      <c r="A468" s="22">
        <f>IFERROR(テーブル_Swim015[[#This Row],[競技番号]],"")</f>
        <v>22</v>
      </c>
      <c r="B468" s="22">
        <f>IFERROR(テーブル_Swim015[[#This Row],[組]],"")</f>
        <v>7</v>
      </c>
      <c r="C468" s="22">
        <f>IFERROR(テーブル_Swim015[[#This Row],[水路]],"")</f>
        <v>5</v>
      </c>
      <c r="D468" s="22" t="str">
        <f t="shared" si="38"/>
        <v>2275</v>
      </c>
      <c r="E468" s="22">
        <f>IFERROR(テーブル_Swim015[[#This Row],[選手番号]],"")</f>
        <v>1291</v>
      </c>
      <c r="F468" s="22" t="str">
        <f>IFERROR(VLOOKUP(E468,Sheet3!A:H,3,0),"")</f>
        <v xml:space="preserve">白地　　凌                    </v>
      </c>
      <c r="G468" s="22" t="str">
        <f>IFERROR(VLOOKUP(E468,Sheet3!A:H,8,0),"")</f>
        <v xml:space="preserve">南海DC          </v>
      </c>
      <c r="H468" s="22" t="str">
        <f>IFERROR(VLOOKUP(E468,Sheet2!A:B,2,0),"")</f>
        <v/>
      </c>
      <c r="I468" s="22" t="str">
        <f t="shared" si="40"/>
        <v>129122</v>
      </c>
      <c r="J468" s="22">
        <f t="shared" si="41"/>
        <v>7</v>
      </c>
      <c r="K468" s="22">
        <f t="shared" si="42"/>
        <v>5</v>
      </c>
      <c r="M468" s="22" t="str">
        <f>IFERROR(VLOOKUP(A468,Sheet1!B:F,5,0),"")</f>
        <v xml:space="preserve">  50m</v>
      </c>
      <c r="N468" s="22" t="str">
        <f>IFERROR(VLOOKUP(A468,Sheet1!B:F,4,0),"")</f>
        <v>自由形</v>
      </c>
      <c r="O468" s="22" t="str">
        <f t="shared" si="39"/>
        <v xml:space="preserve">  50m 自由形</v>
      </c>
    </row>
    <row r="469" spans="1:15" s="22" customFormat="1" x14ac:dyDescent="0.15">
      <c r="A469" s="22">
        <f>IFERROR(テーブル_Swim015[[#This Row],[競技番号]],"")</f>
        <v>22</v>
      </c>
      <c r="B469" s="22">
        <f>IFERROR(テーブル_Swim015[[#This Row],[組]],"")</f>
        <v>7</v>
      </c>
      <c r="C469" s="22">
        <f>IFERROR(テーブル_Swim015[[#This Row],[水路]],"")</f>
        <v>6</v>
      </c>
      <c r="D469" s="22" t="str">
        <f t="shared" si="38"/>
        <v>2276</v>
      </c>
      <c r="E469" s="22">
        <f>IFERROR(テーブル_Swim015[[#This Row],[選手番号]],"")</f>
        <v>1260</v>
      </c>
      <c r="F469" s="22" t="str">
        <f>IFERROR(VLOOKUP(E469,Sheet3!A:H,3,0),"")</f>
        <v xml:space="preserve">田井　雄斗                    </v>
      </c>
      <c r="G469" s="22" t="str">
        <f>IFERROR(VLOOKUP(E469,Sheet3!A:H,8,0),"")</f>
        <v xml:space="preserve">南海DC          </v>
      </c>
      <c r="H469" s="22" t="str">
        <f>IFERROR(VLOOKUP(E469,Sheet2!A:B,2,0),"")</f>
        <v/>
      </c>
      <c r="I469" s="22" t="str">
        <f t="shared" si="40"/>
        <v>126022</v>
      </c>
      <c r="J469" s="22">
        <f t="shared" si="41"/>
        <v>7</v>
      </c>
      <c r="K469" s="22">
        <f t="shared" si="42"/>
        <v>6</v>
      </c>
      <c r="M469" s="22" t="str">
        <f>IFERROR(VLOOKUP(A469,Sheet1!B:F,5,0),"")</f>
        <v xml:space="preserve">  50m</v>
      </c>
      <c r="N469" s="22" t="str">
        <f>IFERROR(VLOOKUP(A469,Sheet1!B:F,4,0),"")</f>
        <v>自由形</v>
      </c>
      <c r="O469" s="22" t="str">
        <f t="shared" si="39"/>
        <v xml:space="preserve">  50m 自由形</v>
      </c>
    </row>
    <row r="470" spans="1:15" s="22" customFormat="1" x14ac:dyDescent="0.15">
      <c r="A470" s="22">
        <f>IFERROR(テーブル_Swim015[[#This Row],[競技番号]],"")</f>
        <v>22</v>
      </c>
      <c r="B470" s="22">
        <f>IFERROR(テーブル_Swim015[[#This Row],[組]],"")</f>
        <v>7</v>
      </c>
      <c r="C470" s="22">
        <f>IFERROR(テーブル_Swim015[[#This Row],[水路]],"")</f>
        <v>7</v>
      </c>
      <c r="D470" s="22" t="str">
        <f t="shared" si="38"/>
        <v>2277</v>
      </c>
      <c r="E470" s="22">
        <f>IFERROR(テーブル_Swim015[[#This Row],[選手番号]],"")</f>
        <v>625</v>
      </c>
      <c r="F470" s="22" t="str">
        <f>IFERROR(VLOOKUP(E470,Sheet3!A:H,3,0),"")</f>
        <v xml:space="preserve">北脇　雄大                    </v>
      </c>
      <c r="G470" s="22" t="str">
        <f>IFERROR(VLOOKUP(E470,Sheet3!A:H,8,0),"")</f>
        <v xml:space="preserve">ﾌｨｯﾀ重信        </v>
      </c>
      <c r="H470" s="22" t="str">
        <f>IFERROR(VLOOKUP(E470,Sheet2!A:B,2,0),"")</f>
        <v/>
      </c>
      <c r="I470" s="22" t="str">
        <f t="shared" si="40"/>
        <v>62522</v>
      </c>
      <c r="J470" s="22">
        <f t="shared" si="41"/>
        <v>7</v>
      </c>
      <c r="K470" s="22">
        <f t="shared" si="42"/>
        <v>7</v>
      </c>
      <c r="M470" s="22" t="str">
        <f>IFERROR(VLOOKUP(A470,Sheet1!B:F,5,0),"")</f>
        <v xml:space="preserve">  50m</v>
      </c>
      <c r="N470" s="22" t="str">
        <f>IFERROR(VLOOKUP(A470,Sheet1!B:F,4,0),"")</f>
        <v>自由形</v>
      </c>
      <c r="O470" s="22" t="str">
        <f t="shared" si="39"/>
        <v xml:space="preserve">  50m 自由形</v>
      </c>
    </row>
    <row r="471" spans="1:15" s="22" customFormat="1" x14ac:dyDescent="0.15">
      <c r="A471" s="22">
        <f>IFERROR(テーブル_Swim015[[#This Row],[競技番号]],"")</f>
        <v>22</v>
      </c>
      <c r="B471" s="22">
        <f>IFERROR(テーブル_Swim015[[#This Row],[組]],"")</f>
        <v>8</v>
      </c>
      <c r="C471" s="22">
        <f>IFERROR(テーブル_Swim015[[#This Row],[水路]],"")</f>
        <v>1</v>
      </c>
      <c r="D471" s="22" t="str">
        <f t="shared" si="38"/>
        <v>2281</v>
      </c>
      <c r="E471" s="22">
        <f>IFERROR(テーブル_Swim015[[#This Row],[選手番号]],"")</f>
        <v>680</v>
      </c>
      <c r="F471" s="22" t="str">
        <f>IFERROR(VLOOKUP(E471,Sheet3!A:H,3,0),"")</f>
        <v xml:space="preserve">宇都宮　充                    </v>
      </c>
      <c r="G471" s="22" t="str">
        <f>IFERROR(VLOOKUP(E471,Sheet3!A:H,8,0),"")</f>
        <v xml:space="preserve">伊予ＳＣ        </v>
      </c>
      <c r="H471" s="22" t="str">
        <f>IFERROR(VLOOKUP(E471,Sheet2!A:B,2,0),"")</f>
        <v/>
      </c>
      <c r="I471" s="22" t="str">
        <f t="shared" si="40"/>
        <v>68022</v>
      </c>
      <c r="J471" s="22">
        <f t="shared" si="41"/>
        <v>8</v>
      </c>
      <c r="K471" s="22">
        <f t="shared" si="42"/>
        <v>1</v>
      </c>
      <c r="M471" s="22" t="str">
        <f>IFERROR(VLOOKUP(A471,Sheet1!B:F,5,0),"")</f>
        <v xml:space="preserve">  50m</v>
      </c>
      <c r="N471" s="22" t="str">
        <f>IFERROR(VLOOKUP(A471,Sheet1!B:F,4,0),"")</f>
        <v>自由形</v>
      </c>
      <c r="O471" s="22" t="str">
        <f t="shared" si="39"/>
        <v xml:space="preserve">  50m 自由形</v>
      </c>
    </row>
    <row r="472" spans="1:15" s="22" customFormat="1" x14ac:dyDescent="0.15">
      <c r="A472" s="22">
        <f>IFERROR(テーブル_Swim015[[#This Row],[競技番号]],"")</f>
        <v>22</v>
      </c>
      <c r="B472" s="22">
        <f>IFERROR(テーブル_Swim015[[#This Row],[組]],"")</f>
        <v>8</v>
      </c>
      <c r="C472" s="22">
        <f>IFERROR(テーブル_Swim015[[#This Row],[水路]],"")</f>
        <v>2</v>
      </c>
      <c r="D472" s="22" t="str">
        <f t="shared" si="38"/>
        <v>2282</v>
      </c>
      <c r="E472" s="22">
        <f>IFERROR(テーブル_Swim015[[#This Row],[選手番号]],"")</f>
        <v>738</v>
      </c>
      <c r="F472" s="22" t="str">
        <f>IFERROR(VLOOKUP(E472,Sheet3!A:H,3,0),"")</f>
        <v xml:space="preserve">梅﨑　　煌                    </v>
      </c>
      <c r="G472" s="22" t="str">
        <f>IFERROR(VLOOKUP(E472,Sheet3!A:H,8,0),"")</f>
        <v xml:space="preserve">フィッタ松前    </v>
      </c>
      <c r="H472" s="22" t="str">
        <f>IFERROR(VLOOKUP(E472,Sheet2!A:B,2,0),"")</f>
        <v/>
      </c>
      <c r="I472" s="22" t="str">
        <f t="shared" si="40"/>
        <v>73822</v>
      </c>
      <c r="J472" s="22">
        <f t="shared" si="41"/>
        <v>8</v>
      </c>
      <c r="K472" s="22">
        <f t="shared" si="42"/>
        <v>2</v>
      </c>
      <c r="M472" s="22" t="str">
        <f>IFERROR(VLOOKUP(A472,Sheet1!B:F,5,0),"")</f>
        <v xml:space="preserve">  50m</v>
      </c>
      <c r="N472" s="22" t="str">
        <f>IFERROR(VLOOKUP(A472,Sheet1!B:F,4,0),"")</f>
        <v>自由形</v>
      </c>
      <c r="O472" s="22" t="str">
        <f t="shared" si="39"/>
        <v xml:space="preserve">  50m 自由形</v>
      </c>
    </row>
    <row r="473" spans="1:15" s="22" customFormat="1" x14ac:dyDescent="0.15">
      <c r="A473" s="22">
        <f>IFERROR(テーブル_Swim015[[#This Row],[競技番号]],"")</f>
        <v>22</v>
      </c>
      <c r="B473" s="22">
        <f>IFERROR(テーブル_Swim015[[#This Row],[組]],"")</f>
        <v>8</v>
      </c>
      <c r="C473" s="22">
        <f>IFERROR(テーブル_Swim015[[#This Row],[水路]],"")</f>
        <v>3</v>
      </c>
      <c r="D473" s="22" t="str">
        <f t="shared" si="38"/>
        <v>2283</v>
      </c>
      <c r="E473" s="22">
        <f>IFERROR(テーブル_Swim015[[#This Row],[選手番号]],"")</f>
        <v>724</v>
      </c>
      <c r="F473" s="22" t="str">
        <f>IFERROR(VLOOKUP(E473,Sheet3!A:H,3,0),"")</f>
        <v xml:space="preserve">明比　琉斗                    </v>
      </c>
      <c r="G473" s="22" t="str">
        <f>IFERROR(VLOOKUP(E473,Sheet3!A:H,8,0),"")</f>
        <v xml:space="preserve">フィッタ松前    </v>
      </c>
      <c r="H473" s="22" t="str">
        <f>IFERROR(VLOOKUP(E473,Sheet2!A:B,2,0),"")</f>
        <v/>
      </c>
      <c r="I473" s="22" t="str">
        <f t="shared" si="40"/>
        <v>72422</v>
      </c>
      <c r="J473" s="22">
        <f t="shared" si="41"/>
        <v>8</v>
      </c>
      <c r="K473" s="22">
        <f t="shared" si="42"/>
        <v>3</v>
      </c>
      <c r="M473" s="22" t="str">
        <f>IFERROR(VLOOKUP(A473,Sheet1!B:F,5,0),"")</f>
        <v xml:space="preserve">  50m</v>
      </c>
      <c r="N473" s="22" t="str">
        <f>IFERROR(VLOOKUP(A473,Sheet1!B:F,4,0),"")</f>
        <v>自由形</v>
      </c>
      <c r="O473" s="22" t="str">
        <f t="shared" si="39"/>
        <v xml:space="preserve">  50m 自由形</v>
      </c>
    </row>
    <row r="474" spans="1:15" s="22" customFormat="1" x14ac:dyDescent="0.15">
      <c r="A474" s="22">
        <f>IFERROR(テーブル_Swim015[[#This Row],[競技番号]],"")</f>
        <v>22</v>
      </c>
      <c r="B474" s="22">
        <f>IFERROR(テーブル_Swim015[[#This Row],[組]],"")</f>
        <v>8</v>
      </c>
      <c r="C474" s="22">
        <f>IFERROR(テーブル_Swim015[[#This Row],[水路]],"")</f>
        <v>4</v>
      </c>
      <c r="D474" s="22" t="str">
        <f t="shared" si="38"/>
        <v>2284</v>
      </c>
      <c r="E474" s="22">
        <f>IFERROR(テーブル_Swim015[[#This Row],[選手番号]],"")</f>
        <v>1288</v>
      </c>
      <c r="F474" s="22" t="str">
        <f>IFERROR(VLOOKUP(E474,Sheet3!A:H,3,0),"")</f>
        <v xml:space="preserve">大野　生吹                    </v>
      </c>
      <c r="G474" s="22" t="str">
        <f>IFERROR(VLOOKUP(E474,Sheet3!A:H,8,0),"")</f>
        <v xml:space="preserve">南海DC          </v>
      </c>
      <c r="H474" s="22" t="str">
        <f>IFERROR(VLOOKUP(E474,Sheet2!A:B,2,0),"")</f>
        <v/>
      </c>
      <c r="I474" s="22" t="str">
        <f t="shared" si="40"/>
        <v>128822</v>
      </c>
      <c r="J474" s="22">
        <f t="shared" si="41"/>
        <v>8</v>
      </c>
      <c r="K474" s="22">
        <f t="shared" si="42"/>
        <v>4</v>
      </c>
      <c r="M474" s="22" t="str">
        <f>IFERROR(VLOOKUP(A474,Sheet1!B:F,5,0),"")</f>
        <v xml:space="preserve">  50m</v>
      </c>
      <c r="N474" s="22" t="str">
        <f>IFERROR(VLOOKUP(A474,Sheet1!B:F,4,0),"")</f>
        <v>自由形</v>
      </c>
      <c r="O474" s="22" t="str">
        <f t="shared" si="39"/>
        <v xml:space="preserve">  50m 自由形</v>
      </c>
    </row>
    <row r="475" spans="1:15" s="22" customFormat="1" x14ac:dyDescent="0.15">
      <c r="A475" s="22">
        <f>IFERROR(テーブル_Swim015[[#This Row],[競技番号]],"")</f>
        <v>22</v>
      </c>
      <c r="B475" s="22">
        <f>IFERROR(テーブル_Swim015[[#This Row],[組]],"")</f>
        <v>8</v>
      </c>
      <c r="C475" s="22">
        <f>IFERROR(テーブル_Swim015[[#This Row],[水路]],"")</f>
        <v>5</v>
      </c>
      <c r="D475" s="22" t="str">
        <f t="shared" si="38"/>
        <v>2285</v>
      </c>
      <c r="E475" s="22">
        <f>IFERROR(テーブル_Swim015[[#This Row],[選手番号]],"")</f>
        <v>696</v>
      </c>
      <c r="F475" s="22" t="str">
        <f>IFERROR(VLOOKUP(E475,Sheet3!A:H,3,0),"")</f>
        <v xml:space="preserve">鶴間　桜介                    </v>
      </c>
      <c r="G475" s="22" t="str">
        <f>IFERROR(VLOOKUP(E475,Sheet3!A:H,8,0),"")</f>
        <v xml:space="preserve">伊予ＳＣ        </v>
      </c>
      <c r="H475" s="22" t="str">
        <f>IFERROR(VLOOKUP(E475,Sheet2!A:B,2,0),"")</f>
        <v/>
      </c>
      <c r="I475" s="22" t="str">
        <f t="shared" si="40"/>
        <v>69622</v>
      </c>
      <c r="J475" s="22">
        <f t="shared" si="41"/>
        <v>8</v>
      </c>
      <c r="K475" s="22">
        <f t="shared" si="42"/>
        <v>5</v>
      </c>
      <c r="M475" s="22" t="str">
        <f>IFERROR(VLOOKUP(A475,Sheet1!B:F,5,0),"")</f>
        <v xml:space="preserve">  50m</v>
      </c>
      <c r="N475" s="22" t="str">
        <f>IFERROR(VLOOKUP(A475,Sheet1!B:F,4,0),"")</f>
        <v>自由形</v>
      </c>
      <c r="O475" s="22" t="str">
        <f t="shared" si="39"/>
        <v xml:space="preserve">  50m 自由形</v>
      </c>
    </row>
    <row r="476" spans="1:15" s="22" customFormat="1" x14ac:dyDescent="0.15">
      <c r="A476" s="22">
        <f>IFERROR(テーブル_Swim015[[#This Row],[競技番号]],"")</f>
        <v>22</v>
      </c>
      <c r="B476" s="22">
        <f>IFERROR(テーブル_Swim015[[#This Row],[組]],"")</f>
        <v>8</v>
      </c>
      <c r="C476" s="22">
        <f>IFERROR(テーブル_Swim015[[#This Row],[水路]],"")</f>
        <v>6</v>
      </c>
      <c r="D476" s="22" t="str">
        <f t="shared" si="38"/>
        <v>2286</v>
      </c>
      <c r="E476" s="22">
        <f>IFERROR(テーブル_Swim015[[#This Row],[選手番号]],"")</f>
        <v>699</v>
      </c>
      <c r="F476" s="22" t="str">
        <f>IFERROR(VLOOKUP(E476,Sheet3!A:H,3,0),"")</f>
        <v xml:space="preserve">細川　翔平                    </v>
      </c>
      <c r="G476" s="22" t="str">
        <f>IFERROR(VLOOKUP(E476,Sheet3!A:H,8,0),"")</f>
        <v xml:space="preserve">伊予ＳＣ        </v>
      </c>
      <c r="H476" s="22" t="str">
        <f>IFERROR(VLOOKUP(E476,Sheet2!A:B,2,0),"")</f>
        <v/>
      </c>
      <c r="I476" s="22" t="str">
        <f t="shared" si="40"/>
        <v>69922</v>
      </c>
      <c r="J476" s="22">
        <f t="shared" si="41"/>
        <v>8</v>
      </c>
      <c r="K476" s="22">
        <f t="shared" si="42"/>
        <v>6</v>
      </c>
      <c r="M476" s="22" t="str">
        <f>IFERROR(VLOOKUP(A476,Sheet1!B:F,5,0),"")</f>
        <v xml:space="preserve">  50m</v>
      </c>
      <c r="N476" s="22" t="str">
        <f>IFERROR(VLOOKUP(A476,Sheet1!B:F,4,0),"")</f>
        <v>自由形</v>
      </c>
      <c r="O476" s="22" t="str">
        <f t="shared" si="39"/>
        <v xml:space="preserve">  50m 自由形</v>
      </c>
    </row>
    <row r="477" spans="1:15" s="22" customFormat="1" x14ac:dyDescent="0.15">
      <c r="A477" s="22">
        <f>IFERROR(テーブル_Swim015[[#This Row],[競技番号]],"")</f>
        <v>22</v>
      </c>
      <c r="B477" s="22">
        <f>IFERROR(テーブル_Swim015[[#This Row],[組]],"")</f>
        <v>8</v>
      </c>
      <c r="C477" s="22">
        <f>IFERROR(テーブル_Swim015[[#This Row],[水路]],"")</f>
        <v>7</v>
      </c>
      <c r="D477" s="22" t="str">
        <f t="shared" si="38"/>
        <v>2287</v>
      </c>
      <c r="E477" s="22">
        <f>IFERROR(テーブル_Swim015[[#This Row],[選手番号]],"")</f>
        <v>1393</v>
      </c>
      <c r="F477" s="22" t="str">
        <f>IFERROR(VLOOKUP(E477,Sheet3!A:H,3,0),"")</f>
        <v xml:space="preserve">木下　悠斗                    </v>
      </c>
      <c r="G477" s="22" t="str">
        <f>IFERROR(VLOOKUP(E477,Sheet3!A:H,8,0),"")</f>
        <v xml:space="preserve">南海DC          </v>
      </c>
      <c r="H477" s="22" t="str">
        <f>IFERROR(VLOOKUP(E477,Sheet2!A:B,2,0),"")</f>
        <v/>
      </c>
      <c r="I477" s="22" t="str">
        <f t="shared" si="40"/>
        <v>139322</v>
      </c>
      <c r="J477" s="22">
        <f t="shared" si="41"/>
        <v>8</v>
      </c>
      <c r="K477" s="22">
        <f t="shared" si="42"/>
        <v>7</v>
      </c>
      <c r="M477" s="22" t="str">
        <f>IFERROR(VLOOKUP(A477,Sheet1!B:F,5,0),"")</f>
        <v xml:space="preserve">  50m</v>
      </c>
      <c r="N477" s="22" t="str">
        <f>IFERROR(VLOOKUP(A477,Sheet1!B:F,4,0),"")</f>
        <v>自由形</v>
      </c>
      <c r="O477" s="22" t="str">
        <f t="shared" si="39"/>
        <v xml:space="preserve">  50m 自由形</v>
      </c>
    </row>
    <row r="478" spans="1:15" s="22" customFormat="1" x14ac:dyDescent="0.15">
      <c r="A478" s="22">
        <f>IFERROR(テーブル_Swim015[[#This Row],[競技番号]],"")</f>
        <v>22</v>
      </c>
      <c r="B478" s="22">
        <f>IFERROR(テーブル_Swim015[[#This Row],[組]],"")</f>
        <v>9</v>
      </c>
      <c r="C478" s="22">
        <f>IFERROR(テーブル_Swim015[[#This Row],[水路]],"")</f>
        <v>1</v>
      </c>
      <c r="D478" s="22" t="str">
        <f t="shared" si="38"/>
        <v>2291</v>
      </c>
      <c r="E478" s="22">
        <f>IFERROR(テーブル_Swim015[[#This Row],[選手番号]],"")</f>
        <v>204</v>
      </c>
      <c r="F478" s="22" t="str">
        <f>IFERROR(VLOOKUP(E478,Sheet3!A:H,3,0),"")</f>
        <v xml:space="preserve">森　　恒成                    </v>
      </c>
      <c r="G478" s="22" t="str">
        <f>IFERROR(VLOOKUP(E478,Sheet3!A:H,8,0),"")</f>
        <v xml:space="preserve">石原SC          </v>
      </c>
      <c r="H478" s="22" t="str">
        <f>IFERROR(VLOOKUP(E478,Sheet2!A:B,2,0),"")</f>
        <v/>
      </c>
      <c r="I478" s="22" t="str">
        <f t="shared" si="40"/>
        <v>20422</v>
      </c>
      <c r="J478" s="22">
        <f t="shared" si="41"/>
        <v>9</v>
      </c>
      <c r="K478" s="22">
        <f t="shared" si="42"/>
        <v>1</v>
      </c>
      <c r="M478" s="22" t="str">
        <f>IFERROR(VLOOKUP(A478,Sheet1!B:F,5,0),"")</f>
        <v xml:space="preserve">  50m</v>
      </c>
      <c r="N478" s="22" t="str">
        <f>IFERROR(VLOOKUP(A478,Sheet1!B:F,4,0),"")</f>
        <v>自由形</v>
      </c>
      <c r="O478" s="22" t="str">
        <f t="shared" si="39"/>
        <v xml:space="preserve">  50m 自由形</v>
      </c>
    </row>
    <row r="479" spans="1:15" s="22" customFormat="1" x14ac:dyDescent="0.15">
      <c r="A479" s="22">
        <f>IFERROR(テーブル_Swim015[[#This Row],[競技番号]],"")</f>
        <v>22</v>
      </c>
      <c r="B479" s="22">
        <f>IFERROR(テーブル_Swim015[[#This Row],[組]],"")</f>
        <v>9</v>
      </c>
      <c r="C479" s="22">
        <f>IFERROR(テーブル_Swim015[[#This Row],[水路]],"")</f>
        <v>2</v>
      </c>
      <c r="D479" s="22" t="str">
        <f t="shared" si="38"/>
        <v>2292</v>
      </c>
      <c r="E479" s="22">
        <f>IFERROR(テーブル_Swim015[[#This Row],[選手番号]],"")</f>
        <v>620</v>
      </c>
      <c r="F479" s="22" t="str">
        <f>IFERROR(VLOOKUP(E479,Sheet3!A:H,3,0),"")</f>
        <v xml:space="preserve">山田　航平                    </v>
      </c>
      <c r="G479" s="22" t="str">
        <f>IFERROR(VLOOKUP(E479,Sheet3!A:H,8,0),"")</f>
        <v xml:space="preserve">ﾌｨｯﾀ重信        </v>
      </c>
      <c r="H479" s="22" t="str">
        <f>IFERROR(VLOOKUP(E479,Sheet2!A:B,2,0),"")</f>
        <v/>
      </c>
      <c r="I479" s="22" t="str">
        <f t="shared" si="40"/>
        <v>62022</v>
      </c>
      <c r="J479" s="22">
        <f t="shared" si="41"/>
        <v>9</v>
      </c>
      <c r="K479" s="22">
        <f t="shared" si="42"/>
        <v>2</v>
      </c>
      <c r="M479" s="22" t="str">
        <f>IFERROR(VLOOKUP(A479,Sheet1!B:F,5,0),"")</f>
        <v xml:space="preserve">  50m</v>
      </c>
      <c r="N479" s="22" t="str">
        <f>IFERROR(VLOOKUP(A479,Sheet1!B:F,4,0),"")</f>
        <v>自由形</v>
      </c>
      <c r="O479" s="22" t="str">
        <f t="shared" si="39"/>
        <v xml:space="preserve">  50m 自由形</v>
      </c>
    </row>
    <row r="480" spans="1:15" s="22" customFormat="1" x14ac:dyDescent="0.15">
      <c r="A480" s="22">
        <f>IFERROR(テーブル_Swim015[[#This Row],[競技番号]],"")</f>
        <v>22</v>
      </c>
      <c r="B480" s="22">
        <f>IFERROR(テーブル_Swim015[[#This Row],[組]],"")</f>
        <v>9</v>
      </c>
      <c r="C480" s="22">
        <f>IFERROR(テーブル_Swim015[[#This Row],[水路]],"")</f>
        <v>3</v>
      </c>
      <c r="D480" s="22" t="str">
        <f t="shared" si="38"/>
        <v>2293</v>
      </c>
      <c r="E480" s="22">
        <f>IFERROR(テーブル_Swim015[[#This Row],[選手番号]],"")</f>
        <v>205</v>
      </c>
      <c r="F480" s="22" t="str">
        <f>IFERROR(VLOOKUP(E480,Sheet3!A:H,3,0),"")</f>
        <v xml:space="preserve">渡辺　渓太                    </v>
      </c>
      <c r="G480" s="22" t="str">
        <f>IFERROR(VLOOKUP(E480,Sheet3!A:H,8,0),"")</f>
        <v xml:space="preserve">石原SC          </v>
      </c>
      <c r="H480" s="22" t="str">
        <f>IFERROR(VLOOKUP(E480,Sheet2!A:B,2,0),"")</f>
        <v/>
      </c>
      <c r="I480" s="22" t="str">
        <f t="shared" si="40"/>
        <v>20522</v>
      </c>
      <c r="J480" s="22">
        <f t="shared" si="41"/>
        <v>9</v>
      </c>
      <c r="K480" s="22">
        <f t="shared" si="42"/>
        <v>3</v>
      </c>
      <c r="M480" s="22" t="str">
        <f>IFERROR(VLOOKUP(A480,Sheet1!B:F,5,0),"")</f>
        <v xml:space="preserve">  50m</v>
      </c>
      <c r="N480" s="22" t="str">
        <f>IFERROR(VLOOKUP(A480,Sheet1!B:F,4,0),"")</f>
        <v>自由形</v>
      </c>
      <c r="O480" s="22" t="str">
        <f t="shared" si="39"/>
        <v xml:space="preserve">  50m 自由形</v>
      </c>
    </row>
    <row r="481" spans="1:15" s="22" customFormat="1" x14ac:dyDescent="0.15">
      <c r="A481" s="22">
        <f>IFERROR(テーブル_Swim015[[#This Row],[競技番号]],"")</f>
        <v>22</v>
      </c>
      <c r="B481" s="22">
        <f>IFERROR(テーブル_Swim015[[#This Row],[組]],"")</f>
        <v>9</v>
      </c>
      <c r="C481" s="22">
        <f>IFERROR(テーブル_Swim015[[#This Row],[水路]],"")</f>
        <v>4</v>
      </c>
      <c r="D481" s="22" t="str">
        <f t="shared" si="38"/>
        <v>2294</v>
      </c>
      <c r="E481" s="22">
        <f>IFERROR(テーブル_Swim015[[#This Row],[選手番号]],"")</f>
        <v>715</v>
      </c>
      <c r="F481" s="22" t="str">
        <f>IFERROR(VLOOKUP(E481,Sheet3!A:H,3,0),"")</f>
        <v xml:space="preserve">谷　　宗賢                    </v>
      </c>
      <c r="G481" s="22" t="str">
        <f>IFERROR(VLOOKUP(E481,Sheet3!A:H,8,0),"")</f>
        <v xml:space="preserve">フィッタ松前    </v>
      </c>
      <c r="H481" s="22" t="str">
        <f>IFERROR(VLOOKUP(E481,Sheet2!A:B,2,0),"")</f>
        <v/>
      </c>
      <c r="I481" s="22" t="str">
        <f t="shared" si="40"/>
        <v>71522</v>
      </c>
      <c r="J481" s="22">
        <f t="shared" si="41"/>
        <v>9</v>
      </c>
      <c r="K481" s="22">
        <f t="shared" si="42"/>
        <v>4</v>
      </c>
      <c r="M481" s="22" t="str">
        <f>IFERROR(VLOOKUP(A481,Sheet1!B:F,5,0),"")</f>
        <v xml:space="preserve">  50m</v>
      </c>
      <c r="N481" s="22" t="str">
        <f>IFERROR(VLOOKUP(A481,Sheet1!B:F,4,0),"")</f>
        <v>自由形</v>
      </c>
      <c r="O481" s="22" t="str">
        <f t="shared" si="39"/>
        <v xml:space="preserve">  50m 自由形</v>
      </c>
    </row>
    <row r="482" spans="1:15" s="22" customFormat="1" x14ac:dyDescent="0.15">
      <c r="A482" s="22">
        <f>IFERROR(テーブル_Swim015[[#This Row],[競技番号]],"")</f>
        <v>22</v>
      </c>
      <c r="B482" s="22">
        <f>IFERROR(テーブル_Swim015[[#This Row],[組]],"")</f>
        <v>9</v>
      </c>
      <c r="C482" s="22">
        <f>IFERROR(テーブル_Swim015[[#This Row],[水路]],"")</f>
        <v>5</v>
      </c>
      <c r="D482" s="22" t="str">
        <f t="shared" si="38"/>
        <v>2295</v>
      </c>
      <c r="E482" s="22">
        <f>IFERROR(テーブル_Swim015[[#This Row],[選手番号]],"")</f>
        <v>201</v>
      </c>
      <c r="F482" s="22" t="str">
        <f>IFERROR(VLOOKUP(E482,Sheet3!A:H,3,0),"")</f>
        <v xml:space="preserve">荒金淳一郎                    </v>
      </c>
      <c r="G482" s="22" t="str">
        <f>IFERROR(VLOOKUP(E482,Sheet3!A:H,8,0),"")</f>
        <v xml:space="preserve">石原SC          </v>
      </c>
      <c r="H482" s="22" t="str">
        <f>IFERROR(VLOOKUP(E482,Sheet2!A:B,2,0),"")</f>
        <v/>
      </c>
      <c r="I482" s="22" t="str">
        <f t="shared" si="40"/>
        <v>20122</v>
      </c>
      <c r="J482" s="22">
        <f t="shared" si="41"/>
        <v>9</v>
      </c>
      <c r="K482" s="22">
        <f t="shared" si="42"/>
        <v>5</v>
      </c>
      <c r="M482" s="22" t="str">
        <f>IFERROR(VLOOKUP(A482,Sheet1!B:F,5,0),"")</f>
        <v xml:space="preserve">  50m</v>
      </c>
      <c r="N482" s="22" t="str">
        <f>IFERROR(VLOOKUP(A482,Sheet1!B:F,4,0),"")</f>
        <v>自由形</v>
      </c>
      <c r="O482" s="22" t="str">
        <f t="shared" si="39"/>
        <v xml:space="preserve">  50m 自由形</v>
      </c>
    </row>
    <row r="483" spans="1:15" s="22" customFormat="1" x14ac:dyDescent="0.15">
      <c r="A483" s="22">
        <f>IFERROR(テーブル_Swim015[[#This Row],[競技番号]],"")</f>
        <v>22</v>
      </c>
      <c r="B483" s="22">
        <f>IFERROR(テーブル_Swim015[[#This Row],[組]],"")</f>
        <v>9</v>
      </c>
      <c r="C483" s="22">
        <f>IFERROR(テーブル_Swim015[[#This Row],[水路]],"")</f>
        <v>6</v>
      </c>
      <c r="D483" s="22" t="str">
        <f t="shared" si="38"/>
        <v>2296</v>
      </c>
      <c r="E483" s="22">
        <f>IFERROR(テーブル_Swim015[[#This Row],[選手番号]],"")</f>
        <v>207</v>
      </c>
      <c r="F483" s="22" t="str">
        <f>IFERROR(VLOOKUP(E483,Sheet3!A:H,3,0),"")</f>
        <v xml:space="preserve">山本　隆成                    </v>
      </c>
      <c r="G483" s="22" t="str">
        <f>IFERROR(VLOOKUP(E483,Sheet3!A:H,8,0),"")</f>
        <v xml:space="preserve">石原SC          </v>
      </c>
      <c r="H483" s="22" t="str">
        <f>IFERROR(VLOOKUP(E483,Sheet2!A:B,2,0),"")</f>
        <v/>
      </c>
      <c r="I483" s="22" t="str">
        <f t="shared" si="40"/>
        <v>20722</v>
      </c>
      <c r="J483" s="22">
        <f t="shared" si="41"/>
        <v>9</v>
      </c>
      <c r="K483" s="22">
        <f t="shared" si="42"/>
        <v>6</v>
      </c>
      <c r="M483" s="22" t="str">
        <f>IFERROR(VLOOKUP(A483,Sheet1!B:F,5,0),"")</f>
        <v xml:space="preserve">  50m</v>
      </c>
      <c r="N483" s="22" t="str">
        <f>IFERROR(VLOOKUP(A483,Sheet1!B:F,4,0),"")</f>
        <v>自由形</v>
      </c>
      <c r="O483" s="22" t="str">
        <f t="shared" si="39"/>
        <v xml:space="preserve">  50m 自由形</v>
      </c>
    </row>
    <row r="484" spans="1:15" s="22" customFormat="1" x14ac:dyDescent="0.15">
      <c r="A484" s="22">
        <f>IFERROR(テーブル_Swim015[[#This Row],[競技番号]],"")</f>
        <v>22</v>
      </c>
      <c r="B484" s="22">
        <f>IFERROR(テーブル_Swim015[[#This Row],[組]],"")</f>
        <v>9</v>
      </c>
      <c r="C484" s="22">
        <f>IFERROR(テーブル_Swim015[[#This Row],[水路]],"")</f>
        <v>7</v>
      </c>
      <c r="D484" s="22" t="str">
        <f t="shared" si="38"/>
        <v>2297</v>
      </c>
      <c r="E484" s="22">
        <f>IFERROR(テーブル_Swim015[[#This Row],[選手番号]],"")</f>
        <v>727</v>
      </c>
      <c r="F484" s="22" t="str">
        <f>IFERROR(VLOOKUP(E484,Sheet3!A:H,3,0),"")</f>
        <v xml:space="preserve">弓達　歩夢                    </v>
      </c>
      <c r="G484" s="22" t="str">
        <f>IFERROR(VLOOKUP(E484,Sheet3!A:H,8,0),"")</f>
        <v xml:space="preserve">フィッタ松前    </v>
      </c>
      <c r="H484" s="22" t="str">
        <f>IFERROR(VLOOKUP(E484,Sheet2!A:B,2,0),"")</f>
        <v/>
      </c>
      <c r="I484" s="22" t="str">
        <f t="shared" si="40"/>
        <v>72722</v>
      </c>
      <c r="J484" s="22">
        <f t="shared" si="41"/>
        <v>9</v>
      </c>
      <c r="K484" s="22">
        <f t="shared" si="42"/>
        <v>7</v>
      </c>
      <c r="M484" s="22" t="str">
        <f>IFERROR(VLOOKUP(A484,Sheet1!B:F,5,0),"")</f>
        <v xml:space="preserve">  50m</v>
      </c>
      <c r="N484" s="22" t="str">
        <f>IFERROR(VLOOKUP(A484,Sheet1!B:F,4,0),"")</f>
        <v>自由形</v>
      </c>
      <c r="O484" s="22" t="str">
        <f t="shared" si="39"/>
        <v xml:space="preserve">  50m 自由形</v>
      </c>
    </row>
    <row r="485" spans="1:15" s="22" customFormat="1" x14ac:dyDescent="0.15">
      <c r="A485" s="22">
        <f>IFERROR(テーブル_Swim015[[#This Row],[競技番号]],"")</f>
        <v>22</v>
      </c>
      <c r="B485" s="22">
        <f>IFERROR(テーブル_Swim015[[#This Row],[組]],"")</f>
        <v>10</v>
      </c>
      <c r="C485" s="22">
        <f>IFERROR(テーブル_Swim015[[#This Row],[水路]],"")</f>
        <v>1</v>
      </c>
      <c r="D485" s="22" t="str">
        <f t="shared" si="38"/>
        <v>22101</v>
      </c>
      <c r="E485" s="22">
        <f>IFERROR(テーブル_Swim015[[#This Row],[選手番号]],"")</f>
        <v>732</v>
      </c>
      <c r="F485" s="22" t="str">
        <f>IFERROR(VLOOKUP(E485,Sheet3!A:H,3,0),"")</f>
        <v xml:space="preserve">小松　久人                    </v>
      </c>
      <c r="G485" s="22" t="str">
        <f>IFERROR(VLOOKUP(E485,Sheet3!A:H,8,0),"")</f>
        <v xml:space="preserve">フィッタ松前    </v>
      </c>
      <c r="H485" s="22" t="str">
        <f>IFERROR(VLOOKUP(E485,Sheet2!A:B,2,0),"")</f>
        <v/>
      </c>
      <c r="I485" s="22" t="str">
        <f t="shared" si="40"/>
        <v>73222</v>
      </c>
      <c r="J485" s="22">
        <f t="shared" si="41"/>
        <v>10</v>
      </c>
      <c r="K485" s="22">
        <f t="shared" si="42"/>
        <v>1</v>
      </c>
      <c r="M485" s="22" t="str">
        <f>IFERROR(VLOOKUP(A485,Sheet1!B:F,5,0),"")</f>
        <v xml:space="preserve">  50m</v>
      </c>
      <c r="N485" s="22" t="str">
        <f>IFERROR(VLOOKUP(A485,Sheet1!B:F,4,0),"")</f>
        <v>自由形</v>
      </c>
      <c r="O485" s="22" t="str">
        <f t="shared" si="39"/>
        <v xml:space="preserve">  50m 自由形</v>
      </c>
    </row>
    <row r="486" spans="1:15" s="22" customFormat="1" x14ac:dyDescent="0.15">
      <c r="A486" s="22">
        <f>IFERROR(テーブル_Swim015[[#This Row],[競技番号]],"")</f>
        <v>22</v>
      </c>
      <c r="B486" s="22">
        <f>IFERROR(テーブル_Swim015[[#This Row],[組]],"")</f>
        <v>10</v>
      </c>
      <c r="C486" s="22">
        <f>IFERROR(テーブル_Swim015[[#This Row],[水路]],"")</f>
        <v>2</v>
      </c>
      <c r="D486" s="22" t="str">
        <f t="shared" si="38"/>
        <v>22102</v>
      </c>
      <c r="E486" s="22">
        <f>IFERROR(テーブル_Swim015[[#This Row],[選手番号]],"")</f>
        <v>693</v>
      </c>
      <c r="F486" s="22" t="str">
        <f>IFERROR(VLOOKUP(E486,Sheet3!A:H,3,0),"")</f>
        <v xml:space="preserve">福嶌　悠人                    </v>
      </c>
      <c r="G486" s="22" t="str">
        <f>IFERROR(VLOOKUP(E486,Sheet3!A:H,8,0),"")</f>
        <v xml:space="preserve">伊予ＳＣ        </v>
      </c>
      <c r="H486" s="22" t="str">
        <f>IFERROR(VLOOKUP(E486,Sheet2!A:B,2,0),"")</f>
        <v/>
      </c>
      <c r="I486" s="22" t="str">
        <f t="shared" si="40"/>
        <v>69322</v>
      </c>
      <c r="J486" s="22">
        <f t="shared" si="41"/>
        <v>10</v>
      </c>
      <c r="K486" s="22">
        <f t="shared" si="42"/>
        <v>2</v>
      </c>
      <c r="M486" s="22" t="str">
        <f>IFERROR(VLOOKUP(A486,Sheet1!B:F,5,0),"")</f>
        <v xml:space="preserve">  50m</v>
      </c>
      <c r="N486" s="22" t="str">
        <f>IFERROR(VLOOKUP(A486,Sheet1!B:F,4,0),"")</f>
        <v>自由形</v>
      </c>
      <c r="O486" s="22" t="str">
        <f t="shared" si="39"/>
        <v xml:space="preserve">  50m 自由形</v>
      </c>
    </row>
    <row r="487" spans="1:15" s="22" customFormat="1" x14ac:dyDescent="0.15">
      <c r="A487" s="22">
        <f>IFERROR(テーブル_Swim015[[#This Row],[競技番号]],"")</f>
        <v>22</v>
      </c>
      <c r="B487" s="22">
        <f>IFERROR(テーブル_Swim015[[#This Row],[組]],"")</f>
        <v>10</v>
      </c>
      <c r="C487" s="22">
        <f>IFERROR(テーブル_Swim015[[#This Row],[水路]],"")</f>
        <v>3</v>
      </c>
      <c r="D487" s="22" t="str">
        <f t="shared" si="38"/>
        <v>22103</v>
      </c>
      <c r="E487" s="22">
        <f>IFERROR(テーブル_Swim015[[#This Row],[選手番号]],"")</f>
        <v>182</v>
      </c>
      <c r="F487" s="22" t="str">
        <f>IFERROR(VLOOKUP(E487,Sheet3!A:H,3,0),"")</f>
        <v xml:space="preserve">佐々木裕也                    </v>
      </c>
      <c r="G487" s="22" t="str">
        <f>IFERROR(VLOOKUP(E487,Sheet3!A:H,8,0),"")</f>
        <v xml:space="preserve">石原SC          </v>
      </c>
      <c r="H487" s="22" t="str">
        <f>IFERROR(VLOOKUP(E487,Sheet2!A:B,2,0),"")</f>
        <v/>
      </c>
      <c r="I487" s="22" t="str">
        <f t="shared" si="40"/>
        <v>18222</v>
      </c>
      <c r="J487" s="22">
        <f t="shared" si="41"/>
        <v>10</v>
      </c>
      <c r="K487" s="22">
        <f t="shared" si="42"/>
        <v>3</v>
      </c>
      <c r="M487" s="22" t="str">
        <f>IFERROR(VLOOKUP(A487,Sheet1!B:F,5,0),"")</f>
        <v xml:space="preserve">  50m</v>
      </c>
      <c r="N487" s="22" t="str">
        <f>IFERROR(VLOOKUP(A487,Sheet1!B:F,4,0),"")</f>
        <v>自由形</v>
      </c>
      <c r="O487" s="22" t="str">
        <f t="shared" si="39"/>
        <v xml:space="preserve">  50m 自由形</v>
      </c>
    </row>
    <row r="488" spans="1:15" s="22" customFormat="1" x14ac:dyDescent="0.15">
      <c r="A488" s="22">
        <f>IFERROR(テーブル_Swim015[[#This Row],[競技番号]],"")</f>
        <v>22</v>
      </c>
      <c r="B488" s="22">
        <f>IFERROR(テーブル_Swim015[[#This Row],[組]],"")</f>
        <v>10</v>
      </c>
      <c r="C488" s="22">
        <f>IFERROR(テーブル_Swim015[[#This Row],[水路]],"")</f>
        <v>4</v>
      </c>
      <c r="D488" s="22" t="str">
        <f t="shared" si="38"/>
        <v>22104</v>
      </c>
      <c r="E488" s="22">
        <f>IFERROR(テーブル_Swim015[[#This Row],[選手番号]],"")</f>
        <v>1394</v>
      </c>
      <c r="F488" s="22" t="str">
        <f>IFERROR(VLOOKUP(E488,Sheet3!A:H,3,0),"")</f>
        <v xml:space="preserve">松井　颯志                    </v>
      </c>
      <c r="G488" s="22" t="str">
        <f>IFERROR(VLOOKUP(E488,Sheet3!A:H,8,0),"")</f>
        <v xml:space="preserve">南海DC          </v>
      </c>
      <c r="H488" s="22" t="str">
        <f>IFERROR(VLOOKUP(E488,Sheet2!A:B,2,0),"")</f>
        <v/>
      </c>
      <c r="I488" s="22" t="str">
        <f t="shared" si="40"/>
        <v>139422</v>
      </c>
      <c r="J488" s="22">
        <f t="shared" si="41"/>
        <v>10</v>
      </c>
      <c r="K488" s="22">
        <f t="shared" si="42"/>
        <v>4</v>
      </c>
      <c r="M488" s="22" t="str">
        <f>IFERROR(VLOOKUP(A488,Sheet1!B:F,5,0),"")</f>
        <v xml:space="preserve">  50m</v>
      </c>
      <c r="N488" s="22" t="str">
        <f>IFERROR(VLOOKUP(A488,Sheet1!B:F,4,0),"")</f>
        <v>自由形</v>
      </c>
      <c r="O488" s="22" t="str">
        <f t="shared" si="39"/>
        <v xml:space="preserve">  50m 自由形</v>
      </c>
    </row>
    <row r="489" spans="1:15" s="22" customFormat="1" x14ac:dyDescent="0.15">
      <c r="A489" s="22">
        <f>IFERROR(テーブル_Swim015[[#This Row],[競技番号]],"")</f>
        <v>22</v>
      </c>
      <c r="B489" s="22">
        <f>IFERROR(テーブル_Swim015[[#This Row],[組]],"")</f>
        <v>10</v>
      </c>
      <c r="C489" s="22">
        <f>IFERROR(テーブル_Swim015[[#This Row],[水路]],"")</f>
        <v>5</v>
      </c>
      <c r="D489" s="22" t="str">
        <f t="shared" si="38"/>
        <v>22105</v>
      </c>
      <c r="E489" s="22">
        <f>IFERROR(テーブル_Swim015[[#This Row],[選手番号]],"")</f>
        <v>187</v>
      </c>
      <c r="F489" s="22" t="str">
        <f>IFERROR(VLOOKUP(E489,Sheet3!A:H,3,0),"")</f>
        <v xml:space="preserve">羽田野颯太                    </v>
      </c>
      <c r="G489" s="22" t="str">
        <f>IFERROR(VLOOKUP(E489,Sheet3!A:H,8,0),"")</f>
        <v xml:space="preserve">石原SC          </v>
      </c>
      <c r="H489" s="22" t="str">
        <f>IFERROR(VLOOKUP(E489,Sheet2!A:B,2,0),"")</f>
        <v/>
      </c>
      <c r="I489" s="22" t="str">
        <f t="shared" si="40"/>
        <v>18722</v>
      </c>
      <c r="J489" s="22">
        <f t="shared" si="41"/>
        <v>10</v>
      </c>
      <c r="K489" s="22">
        <f t="shared" si="42"/>
        <v>5</v>
      </c>
      <c r="M489" s="22" t="str">
        <f>IFERROR(VLOOKUP(A489,Sheet1!B:F,5,0),"")</f>
        <v xml:space="preserve">  50m</v>
      </c>
      <c r="N489" s="22" t="str">
        <f>IFERROR(VLOOKUP(A489,Sheet1!B:F,4,0),"")</f>
        <v>自由形</v>
      </c>
      <c r="O489" s="22" t="str">
        <f t="shared" si="39"/>
        <v xml:space="preserve">  50m 自由形</v>
      </c>
    </row>
    <row r="490" spans="1:15" s="22" customFormat="1" x14ac:dyDescent="0.15">
      <c r="A490" s="22">
        <f>IFERROR(テーブル_Swim015[[#This Row],[競技番号]],"")</f>
        <v>22</v>
      </c>
      <c r="B490" s="22">
        <f>IFERROR(テーブル_Swim015[[#This Row],[組]],"")</f>
        <v>10</v>
      </c>
      <c r="C490" s="22">
        <f>IFERROR(テーブル_Swim015[[#This Row],[水路]],"")</f>
        <v>6</v>
      </c>
      <c r="D490" s="22" t="str">
        <f t="shared" si="38"/>
        <v>22106</v>
      </c>
      <c r="E490" s="22">
        <f>IFERROR(テーブル_Swim015[[#This Row],[選手番号]],"")</f>
        <v>690</v>
      </c>
      <c r="F490" s="22" t="str">
        <f>IFERROR(VLOOKUP(E490,Sheet3!A:H,3,0),"")</f>
        <v xml:space="preserve">岡部　拓音                    </v>
      </c>
      <c r="G490" s="22" t="str">
        <f>IFERROR(VLOOKUP(E490,Sheet3!A:H,8,0),"")</f>
        <v xml:space="preserve">伊予ＳＣ        </v>
      </c>
      <c r="H490" s="22" t="str">
        <f>IFERROR(VLOOKUP(E490,Sheet2!A:B,2,0),"")</f>
        <v/>
      </c>
      <c r="I490" s="22" t="str">
        <f t="shared" si="40"/>
        <v>69022</v>
      </c>
      <c r="J490" s="22">
        <f t="shared" si="41"/>
        <v>10</v>
      </c>
      <c r="K490" s="22">
        <f t="shared" si="42"/>
        <v>6</v>
      </c>
      <c r="M490" s="22" t="str">
        <f>IFERROR(VLOOKUP(A490,Sheet1!B:F,5,0),"")</f>
        <v xml:space="preserve">  50m</v>
      </c>
      <c r="N490" s="22" t="str">
        <f>IFERROR(VLOOKUP(A490,Sheet1!B:F,4,0),"")</f>
        <v>自由形</v>
      </c>
      <c r="O490" s="22" t="str">
        <f t="shared" si="39"/>
        <v xml:space="preserve">  50m 自由形</v>
      </c>
    </row>
    <row r="491" spans="1:15" s="22" customFormat="1" x14ac:dyDescent="0.15">
      <c r="A491" s="22">
        <f>IFERROR(テーブル_Swim015[[#This Row],[競技番号]],"")</f>
        <v>22</v>
      </c>
      <c r="B491" s="22">
        <f>IFERROR(テーブル_Swim015[[#This Row],[組]],"")</f>
        <v>10</v>
      </c>
      <c r="C491" s="22">
        <f>IFERROR(テーブル_Swim015[[#This Row],[水路]],"")</f>
        <v>7</v>
      </c>
      <c r="D491" s="22" t="str">
        <f t="shared" si="38"/>
        <v>22107</v>
      </c>
      <c r="E491" s="22">
        <f>IFERROR(テーブル_Swim015[[#This Row],[選手番号]],"")</f>
        <v>721</v>
      </c>
      <c r="F491" s="22" t="str">
        <f>IFERROR(VLOOKUP(E491,Sheet3!A:H,3,0),"")</f>
        <v xml:space="preserve">大森　真慶                    </v>
      </c>
      <c r="G491" s="22" t="str">
        <f>IFERROR(VLOOKUP(E491,Sheet3!A:H,8,0),"")</f>
        <v xml:space="preserve">フィッタ松前    </v>
      </c>
      <c r="H491" s="22" t="str">
        <f>IFERROR(VLOOKUP(E491,Sheet2!A:B,2,0),"")</f>
        <v/>
      </c>
      <c r="I491" s="22" t="str">
        <f t="shared" si="40"/>
        <v>72122</v>
      </c>
      <c r="J491" s="22">
        <f t="shared" si="41"/>
        <v>10</v>
      </c>
      <c r="K491" s="22">
        <f t="shared" si="42"/>
        <v>7</v>
      </c>
      <c r="M491" s="22" t="str">
        <f>IFERROR(VLOOKUP(A491,Sheet1!B:F,5,0),"")</f>
        <v xml:space="preserve">  50m</v>
      </c>
      <c r="N491" s="22" t="str">
        <f>IFERROR(VLOOKUP(A491,Sheet1!B:F,4,0),"")</f>
        <v>自由形</v>
      </c>
      <c r="O491" s="22" t="str">
        <f t="shared" si="39"/>
        <v xml:space="preserve">  50m 自由形</v>
      </c>
    </row>
    <row r="492" spans="1:15" s="22" customFormat="1" x14ac:dyDescent="0.15">
      <c r="A492" s="22">
        <f>IFERROR(テーブル_Swim015[[#This Row],[競技番号]],"")</f>
        <v>22</v>
      </c>
      <c r="B492" s="22">
        <f>IFERROR(テーブル_Swim015[[#This Row],[組]],"")</f>
        <v>11</v>
      </c>
      <c r="C492" s="22">
        <f>IFERROR(テーブル_Swim015[[#This Row],[水路]],"")</f>
        <v>1</v>
      </c>
      <c r="D492" s="22" t="str">
        <f t="shared" si="38"/>
        <v>22111</v>
      </c>
      <c r="E492" s="22">
        <f>IFERROR(テーブル_Swim015[[#This Row],[選手番号]],"")</f>
        <v>1398</v>
      </c>
      <c r="F492" s="22" t="str">
        <f>IFERROR(VLOOKUP(E492,Sheet3!A:H,3,0),"")</f>
        <v xml:space="preserve">大野孝太郎                    </v>
      </c>
      <c r="G492" s="22" t="str">
        <f>IFERROR(VLOOKUP(E492,Sheet3!A:H,8,0),"")</f>
        <v xml:space="preserve">南海DC          </v>
      </c>
      <c r="H492" s="22" t="str">
        <f>IFERROR(VLOOKUP(E492,Sheet2!A:B,2,0),"")</f>
        <v/>
      </c>
      <c r="I492" s="22" t="str">
        <f t="shared" si="40"/>
        <v>139822</v>
      </c>
      <c r="J492" s="22">
        <f t="shared" si="41"/>
        <v>11</v>
      </c>
      <c r="K492" s="22">
        <f t="shared" si="42"/>
        <v>1</v>
      </c>
      <c r="M492" s="22" t="str">
        <f>IFERROR(VLOOKUP(A492,Sheet1!B:F,5,0),"")</f>
        <v xml:space="preserve">  50m</v>
      </c>
      <c r="N492" s="22" t="str">
        <f>IFERROR(VLOOKUP(A492,Sheet1!B:F,4,0),"")</f>
        <v>自由形</v>
      </c>
      <c r="O492" s="22" t="str">
        <f t="shared" si="39"/>
        <v xml:space="preserve">  50m 自由形</v>
      </c>
    </row>
    <row r="493" spans="1:15" s="22" customFormat="1" x14ac:dyDescent="0.15">
      <c r="A493" s="22">
        <f>IFERROR(テーブル_Swim015[[#This Row],[競技番号]],"")</f>
        <v>22</v>
      </c>
      <c r="B493" s="22">
        <f>IFERROR(テーブル_Swim015[[#This Row],[組]],"")</f>
        <v>11</v>
      </c>
      <c r="C493" s="22">
        <f>IFERROR(テーブル_Swim015[[#This Row],[水路]],"")</f>
        <v>2</v>
      </c>
      <c r="D493" s="22" t="str">
        <f t="shared" si="38"/>
        <v>22112</v>
      </c>
      <c r="E493" s="22">
        <f>IFERROR(テーブル_Swim015[[#This Row],[選手番号]],"")</f>
        <v>193</v>
      </c>
      <c r="F493" s="22" t="str">
        <f>IFERROR(VLOOKUP(E493,Sheet3!A:H,3,0),"")</f>
        <v xml:space="preserve">坪田　　陸                    </v>
      </c>
      <c r="G493" s="22" t="str">
        <f>IFERROR(VLOOKUP(E493,Sheet3!A:H,8,0),"")</f>
        <v xml:space="preserve">石原SC          </v>
      </c>
      <c r="H493" s="22" t="str">
        <f>IFERROR(VLOOKUP(E493,Sheet2!A:B,2,0),"")</f>
        <v/>
      </c>
      <c r="I493" s="22" t="str">
        <f t="shared" si="40"/>
        <v>19322</v>
      </c>
      <c r="J493" s="22">
        <f t="shared" si="41"/>
        <v>11</v>
      </c>
      <c r="K493" s="22">
        <f t="shared" si="42"/>
        <v>2</v>
      </c>
      <c r="M493" s="22" t="str">
        <f>IFERROR(VLOOKUP(A493,Sheet1!B:F,5,0),"")</f>
        <v xml:space="preserve">  50m</v>
      </c>
      <c r="N493" s="22" t="str">
        <f>IFERROR(VLOOKUP(A493,Sheet1!B:F,4,0),"")</f>
        <v>自由形</v>
      </c>
      <c r="O493" s="22" t="str">
        <f t="shared" si="39"/>
        <v xml:space="preserve">  50m 自由形</v>
      </c>
    </row>
    <row r="494" spans="1:15" s="22" customFormat="1" x14ac:dyDescent="0.15">
      <c r="A494" s="22">
        <f>IFERROR(テーブル_Swim015[[#This Row],[競技番号]],"")</f>
        <v>22</v>
      </c>
      <c r="B494" s="22">
        <f>IFERROR(テーブル_Swim015[[#This Row],[組]],"")</f>
        <v>11</v>
      </c>
      <c r="C494" s="22">
        <f>IFERROR(テーブル_Swim015[[#This Row],[水路]],"")</f>
        <v>3</v>
      </c>
      <c r="D494" s="22" t="str">
        <f t="shared" si="38"/>
        <v>22113</v>
      </c>
      <c r="E494" s="22">
        <f>IFERROR(テーブル_Swim015[[#This Row],[選手番号]],"")</f>
        <v>830</v>
      </c>
      <c r="F494" s="22" t="str">
        <f>IFERROR(VLOOKUP(E494,Sheet3!A:H,3,0),"")</f>
        <v xml:space="preserve">三ツ井歩夢                    </v>
      </c>
      <c r="G494" s="22" t="str">
        <f>IFERROR(VLOOKUP(E494,Sheet3!A:H,8,0),"")</f>
        <v xml:space="preserve">フィッタ松前    </v>
      </c>
      <c r="H494" s="22" t="str">
        <f>IFERROR(VLOOKUP(E494,Sheet2!A:B,2,0),"")</f>
        <v/>
      </c>
      <c r="I494" s="22" t="str">
        <f t="shared" si="40"/>
        <v>83022</v>
      </c>
      <c r="J494" s="22">
        <f t="shared" si="41"/>
        <v>11</v>
      </c>
      <c r="K494" s="22">
        <f t="shared" si="42"/>
        <v>3</v>
      </c>
      <c r="M494" s="22" t="str">
        <f>IFERROR(VLOOKUP(A494,Sheet1!B:F,5,0),"")</f>
        <v xml:space="preserve">  50m</v>
      </c>
      <c r="N494" s="22" t="str">
        <f>IFERROR(VLOOKUP(A494,Sheet1!B:F,4,0),"")</f>
        <v>自由形</v>
      </c>
      <c r="O494" s="22" t="str">
        <f t="shared" si="39"/>
        <v xml:space="preserve">  50m 自由形</v>
      </c>
    </row>
    <row r="495" spans="1:15" s="22" customFormat="1" x14ac:dyDescent="0.15">
      <c r="A495" s="22">
        <f>IFERROR(テーブル_Swim015[[#This Row],[競技番号]],"")</f>
        <v>22</v>
      </c>
      <c r="B495" s="22">
        <f>IFERROR(テーブル_Swim015[[#This Row],[組]],"")</f>
        <v>11</v>
      </c>
      <c r="C495" s="22">
        <f>IFERROR(テーブル_Swim015[[#This Row],[水路]],"")</f>
        <v>4</v>
      </c>
      <c r="D495" s="22" t="str">
        <f t="shared" si="38"/>
        <v>22114</v>
      </c>
      <c r="E495" s="22">
        <f>IFERROR(テーブル_Swim015[[#This Row],[選手番号]],"")</f>
        <v>184</v>
      </c>
      <c r="F495" s="22" t="str">
        <f>IFERROR(VLOOKUP(E495,Sheet3!A:H,3,0),"")</f>
        <v xml:space="preserve">竹永　悠人                    </v>
      </c>
      <c r="G495" s="22" t="str">
        <f>IFERROR(VLOOKUP(E495,Sheet3!A:H,8,0),"")</f>
        <v xml:space="preserve">石原SC          </v>
      </c>
      <c r="H495" s="22" t="str">
        <f>IFERROR(VLOOKUP(E495,Sheet2!A:B,2,0),"")</f>
        <v/>
      </c>
      <c r="I495" s="22" t="str">
        <f t="shared" si="40"/>
        <v>18422</v>
      </c>
      <c r="J495" s="22">
        <f t="shared" si="41"/>
        <v>11</v>
      </c>
      <c r="K495" s="22">
        <f t="shared" si="42"/>
        <v>4</v>
      </c>
      <c r="M495" s="22" t="str">
        <f>IFERROR(VLOOKUP(A495,Sheet1!B:F,5,0),"")</f>
        <v xml:space="preserve">  50m</v>
      </c>
      <c r="N495" s="22" t="str">
        <f>IFERROR(VLOOKUP(A495,Sheet1!B:F,4,0),"")</f>
        <v>自由形</v>
      </c>
      <c r="O495" s="22" t="str">
        <f t="shared" si="39"/>
        <v xml:space="preserve">  50m 自由形</v>
      </c>
    </row>
    <row r="496" spans="1:15" s="22" customFormat="1" x14ac:dyDescent="0.15">
      <c r="A496" s="22">
        <f>IFERROR(テーブル_Swim015[[#This Row],[競技番号]],"")</f>
        <v>22</v>
      </c>
      <c r="B496" s="22">
        <f>IFERROR(テーブル_Swim015[[#This Row],[組]],"")</f>
        <v>11</v>
      </c>
      <c r="C496" s="22">
        <f>IFERROR(テーブル_Swim015[[#This Row],[水路]],"")</f>
        <v>5</v>
      </c>
      <c r="D496" s="22" t="str">
        <f t="shared" si="38"/>
        <v>22115</v>
      </c>
      <c r="E496" s="22">
        <f>IFERROR(テーブル_Swim015[[#This Row],[選手番号]],"")</f>
        <v>177</v>
      </c>
      <c r="F496" s="22" t="str">
        <f>IFERROR(VLOOKUP(E496,Sheet3!A:H,3,0),"")</f>
        <v xml:space="preserve">小原　崇聖                    </v>
      </c>
      <c r="G496" s="22" t="str">
        <f>IFERROR(VLOOKUP(E496,Sheet3!A:H,8,0),"")</f>
        <v xml:space="preserve">石原SC          </v>
      </c>
      <c r="H496" s="22" t="str">
        <f>IFERROR(VLOOKUP(E496,Sheet2!A:B,2,0),"")</f>
        <v/>
      </c>
      <c r="I496" s="22" t="str">
        <f t="shared" si="40"/>
        <v>17722</v>
      </c>
      <c r="J496" s="22">
        <f t="shared" si="41"/>
        <v>11</v>
      </c>
      <c r="K496" s="22">
        <f t="shared" si="42"/>
        <v>5</v>
      </c>
      <c r="M496" s="22" t="str">
        <f>IFERROR(VLOOKUP(A496,Sheet1!B:F,5,0),"")</f>
        <v xml:space="preserve">  50m</v>
      </c>
      <c r="N496" s="22" t="str">
        <f>IFERROR(VLOOKUP(A496,Sheet1!B:F,4,0),"")</f>
        <v>自由形</v>
      </c>
      <c r="O496" s="22" t="str">
        <f t="shared" si="39"/>
        <v xml:space="preserve">  50m 自由形</v>
      </c>
    </row>
    <row r="497" spans="1:15" s="22" customFormat="1" x14ac:dyDescent="0.15">
      <c r="A497" s="22">
        <f>IFERROR(テーブル_Swim015[[#This Row],[競技番号]],"")</f>
        <v>22</v>
      </c>
      <c r="B497" s="22">
        <f>IFERROR(テーブル_Swim015[[#This Row],[組]],"")</f>
        <v>11</v>
      </c>
      <c r="C497" s="22">
        <f>IFERROR(テーブル_Swim015[[#This Row],[水路]],"")</f>
        <v>6</v>
      </c>
      <c r="D497" s="22" t="str">
        <f t="shared" si="38"/>
        <v>22116</v>
      </c>
      <c r="E497" s="22">
        <f>IFERROR(テーブル_Swim015[[#This Row],[選手番号]],"")</f>
        <v>190</v>
      </c>
      <c r="F497" s="22" t="str">
        <f>IFERROR(VLOOKUP(E497,Sheet3!A:H,3,0),"")</f>
        <v xml:space="preserve">檜垣　　光                    </v>
      </c>
      <c r="G497" s="22" t="str">
        <f>IFERROR(VLOOKUP(E497,Sheet3!A:H,8,0),"")</f>
        <v xml:space="preserve">石原SC          </v>
      </c>
      <c r="H497" s="22" t="str">
        <f>IFERROR(VLOOKUP(E497,Sheet2!A:B,2,0),"")</f>
        <v/>
      </c>
      <c r="I497" s="22" t="str">
        <f t="shared" si="40"/>
        <v>19022</v>
      </c>
      <c r="J497" s="22">
        <f t="shared" si="41"/>
        <v>11</v>
      </c>
      <c r="K497" s="22">
        <f t="shared" si="42"/>
        <v>6</v>
      </c>
      <c r="M497" s="22" t="str">
        <f>IFERROR(VLOOKUP(A497,Sheet1!B:F,5,0),"")</f>
        <v xml:space="preserve">  50m</v>
      </c>
      <c r="N497" s="22" t="str">
        <f>IFERROR(VLOOKUP(A497,Sheet1!B:F,4,0),"")</f>
        <v>自由形</v>
      </c>
      <c r="O497" s="22" t="str">
        <f t="shared" si="39"/>
        <v xml:space="preserve">  50m 自由形</v>
      </c>
    </row>
    <row r="498" spans="1:15" s="22" customFormat="1" x14ac:dyDescent="0.15">
      <c r="A498" s="22">
        <f>IFERROR(テーブル_Swim015[[#This Row],[競技番号]],"")</f>
        <v>22</v>
      </c>
      <c r="B498" s="22">
        <f>IFERROR(テーブル_Swim015[[#This Row],[組]],"")</f>
        <v>11</v>
      </c>
      <c r="C498" s="22">
        <f>IFERROR(テーブル_Swim015[[#This Row],[水路]],"")</f>
        <v>7</v>
      </c>
      <c r="D498" s="22" t="str">
        <f t="shared" si="38"/>
        <v>22117</v>
      </c>
      <c r="E498" s="22">
        <f>IFERROR(テーブル_Swim015[[#This Row],[選手番号]],"")</f>
        <v>196</v>
      </c>
      <c r="F498" s="22" t="str">
        <f>IFERROR(VLOOKUP(E498,Sheet3!A:H,3,0),"")</f>
        <v xml:space="preserve">田中　陽大                    </v>
      </c>
      <c r="G498" s="22" t="str">
        <f>IFERROR(VLOOKUP(E498,Sheet3!A:H,8,0),"")</f>
        <v xml:space="preserve">石原SC          </v>
      </c>
      <c r="H498" s="22" t="str">
        <f>IFERROR(VLOOKUP(E498,Sheet2!A:B,2,0),"")</f>
        <v/>
      </c>
      <c r="I498" s="22" t="str">
        <f t="shared" si="40"/>
        <v>19622</v>
      </c>
      <c r="J498" s="22">
        <f t="shared" si="41"/>
        <v>11</v>
      </c>
      <c r="K498" s="22">
        <f t="shared" si="42"/>
        <v>7</v>
      </c>
      <c r="M498" s="22" t="str">
        <f>IFERROR(VLOOKUP(A498,Sheet1!B:F,5,0),"")</f>
        <v xml:space="preserve">  50m</v>
      </c>
      <c r="N498" s="22" t="str">
        <f>IFERROR(VLOOKUP(A498,Sheet1!B:F,4,0),"")</f>
        <v>自由形</v>
      </c>
      <c r="O498" s="22" t="str">
        <f t="shared" si="39"/>
        <v xml:space="preserve">  50m 自由形</v>
      </c>
    </row>
    <row r="499" spans="1:15" s="22" customFormat="1" x14ac:dyDescent="0.15">
      <c r="A499" s="22">
        <f>IFERROR(テーブル_Swim015[[#This Row],[競技番号]],"")</f>
        <v>23</v>
      </c>
      <c r="B499" s="22">
        <f>IFERROR(テーブル_Swim015[[#This Row],[組]],"")</f>
        <v>1</v>
      </c>
      <c r="C499" s="22">
        <f>IFERROR(テーブル_Swim015[[#This Row],[水路]],"")</f>
        <v>1</v>
      </c>
      <c r="D499" s="22" t="str">
        <f t="shared" si="38"/>
        <v>2311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40"/>
        <v>023</v>
      </c>
      <c r="J499" s="22">
        <f t="shared" si="41"/>
        <v>1</v>
      </c>
      <c r="K499" s="22">
        <f t="shared" si="42"/>
        <v>1</v>
      </c>
      <c r="M499" s="22" t="str">
        <f>IFERROR(VLOOKUP(A499,Sheet1!B:F,5,0),"")</f>
        <v xml:space="preserve"> 200m</v>
      </c>
      <c r="N499" s="22" t="str">
        <f>IFERROR(VLOOKUP(A499,Sheet1!B:F,4,0),"")</f>
        <v>個人メドレー</v>
      </c>
      <c r="O499" s="22" t="str">
        <f t="shared" si="39"/>
        <v xml:space="preserve"> 200m 個人メドレー</v>
      </c>
    </row>
    <row r="500" spans="1:15" s="22" customFormat="1" x14ac:dyDescent="0.15">
      <c r="A500" s="22">
        <f>IFERROR(テーブル_Swim015[[#This Row],[競技番号]],"")</f>
        <v>23</v>
      </c>
      <c r="B500" s="22">
        <f>IFERROR(テーブル_Swim015[[#This Row],[組]],"")</f>
        <v>1</v>
      </c>
      <c r="C500" s="22">
        <f>IFERROR(テーブル_Swim015[[#This Row],[水路]],"")</f>
        <v>2</v>
      </c>
      <c r="D500" s="22" t="str">
        <f t="shared" si="38"/>
        <v>2312</v>
      </c>
      <c r="E500" s="22">
        <f>IFERROR(テーブル_Swim015[[#This Row],[選手番号]],"")</f>
        <v>1374</v>
      </c>
      <c r="F500" s="22" t="str">
        <f>IFERROR(VLOOKUP(E500,Sheet3!A:H,3,0),"")</f>
        <v xml:space="preserve">渡部　莉央                    </v>
      </c>
      <c r="G500" s="22" t="str">
        <f>IFERROR(VLOOKUP(E500,Sheet3!A:H,8,0),"")</f>
        <v xml:space="preserve">南海DC          </v>
      </c>
      <c r="H500" s="22" t="str">
        <f>IFERROR(VLOOKUP(E500,Sheet2!A:B,2,0),"")</f>
        <v/>
      </c>
      <c r="I500" s="22" t="str">
        <f t="shared" si="40"/>
        <v>137423</v>
      </c>
      <c r="J500" s="22">
        <f t="shared" si="41"/>
        <v>1</v>
      </c>
      <c r="K500" s="22">
        <f t="shared" si="42"/>
        <v>2</v>
      </c>
      <c r="M500" s="22" t="str">
        <f>IFERROR(VLOOKUP(A500,Sheet1!B:F,5,0),"")</f>
        <v xml:space="preserve"> 200m</v>
      </c>
      <c r="N500" s="22" t="str">
        <f>IFERROR(VLOOKUP(A500,Sheet1!B:F,4,0),"")</f>
        <v>個人メドレー</v>
      </c>
      <c r="O500" s="22" t="str">
        <f t="shared" si="39"/>
        <v xml:space="preserve"> 200m 個人メドレー</v>
      </c>
    </row>
    <row r="501" spans="1:15" s="22" customFormat="1" x14ac:dyDescent="0.15">
      <c r="A501" s="22">
        <f>IFERROR(テーブル_Swim015[[#This Row],[競技番号]],"")</f>
        <v>23</v>
      </c>
      <c r="B501" s="22">
        <f>IFERROR(テーブル_Swim015[[#This Row],[組]],"")</f>
        <v>1</v>
      </c>
      <c r="C501" s="22">
        <f>IFERROR(テーブル_Swim015[[#This Row],[水路]],"")</f>
        <v>3</v>
      </c>
      <c r="D501" s="22" t="str">
        <f t="shared" si="38"/>
        <v>2313</v>
      </c>
      <c r="E501" s="22">
        <f>IFERROR(テーブル_Swim015[[#This Row],[選手番号]],"")</f>
        <v>1352</v>
      </c>
      <c r="F501" s="22" t="str">
        <f>IFERROR(VLOOKUP(E501,Sheet3!A:H,3,0),"")</f>
        <v xml:space="preserve">芳野　結花                    </v>
      </c>
      <c r="G501" s="22" t="str">
        <f>IFERROR(VLOOKUP(E501,Sheet3!A:H,8,0),"")</f>
        <v xml:space="preserve">南海DC          </v>
      </c>
      <c r="H501" s="22" t="str">
        <f>IFERROR(VLOOKUP(E501,Sheet2!A:B,2,0),"")</f>
        <v/>
      </c>
      <c r="I501" s="22" t="str">
        <f t="shared" si="40"/>
        <v>135223</v>
      </c>
      <c r="J501" s="22">
        <f t="shared" si="41"/>
        <v>1</v>
      </c>
      <c r="K501" s="22">
        <f t="shared" si="42"/>
        <v>3</v>
      </c>
      <c r="M501" s="22" t="str">
        <f>IFERROR(VLOOKUP(A501,Sheet1!B:F,5,0),"")</f>
        <v xml:space="preserve"> 200m</v>
      </c>
      <c r="N501" s="22" t="str">
        <f>IFERROR(VLOOKUP(A501,Sheet1!B:F,4,0),"")</f>
        <v>個人メドレー</v>
      </c>
      <c r="O501" s="22" t="str">
        <f t="shared" si="39"/>
        <v xml:space="preserve"> 200m 個人メドレー</v>
      </c>
    </row>
    <row r="502" spans="1:15" s="22" customFormat="1" x14ac:dyDescent="0.15">
      <c r="A502" s="22">
        <f>IFERROR(テーブル_Swim015[[#This Row],[競技番号]],"")</f>
        <v>23</v>
      </c>
      <c r="B502" s="22">
        <f>IFERROR(テーブル_Swim015[[#This Row],[組]],"")</f>
        <v>1</v>
      </c>
      <c r="C502" s="22">
        <f>IFERROR(テーブル_Swim015[[#This Row],[水路]],"")</f>
        <v>4</v>
      </c>
      <c r="D502" s="22" t="str">
        <f t="shared" si="38"/>
        <v>2314</v>
      </c>
      <c r="E502" s="22">
        <f>IFERROR(テーブル_Swim015[[#This Row],[選手番号]],"")</f>
        <v>581</v>
      </c>
      <c r="F502" s="22" t="str">
        <f>IFERROR(VLOOKUP(E502,Sheet3!A:H,3,0),"")</f>
        <v xml:space="preserve">小糸　凛子                    </v>
      </c>
      <c r="G502" s="22" t="str">
        <f>IFERROR(VLOOKUP(E502,Sheet3!A:H,8,0),"")</f>
        <v xml:space="preserve">ﾌｨｯﾀ重信        </v>
      </c>
      <c r="H502" s="22" t="str">
        <f>IFERROR(VLOOKUP(E502,Sheet2!A:B,2,0),"")</f>
        <v/>
      </c>
      <c r="I502" s="22" t="str">
        <f t="shared" si="40"/>
        <v>58123</v>
      </c>
      <c r="J502" s="22">
        <f t="shared" si="41"/>
        <v>1</v>
      </c>
      <c r="K502" s="22">
        <f t="shared" si="42"/>
        <v>4</v>
      </c>
      <c r="M502" s="22" t="str">
        <f>IFERROR(VLOOKUP(A502,Sheet1!B:F,5,0),"")</f>
        <v xml:space="preserve"> 200m</v>
      </c>
      <c r="N502" s="22" t="str">
        <f>IFERROR(VLOOKUP(A502,Sheet1!B:F,4,0),"")</f>
        <v>個人メドレー</v>
      </c>
      <c r="O502" s="22" t="str">
        <f t="shared" si="39"/>
        <v xml:space="preserve"> 200m 個人メドレー</v>
      </c>
    </row>
    <row r="503" spans="1:15" s="22" customFormat="1" x14ac:dyDescent="0.15">
      <c r="A503" s="22">
        <f>IFERROR(テーブル_Swim015[[#This Row],[競技番号]],"")</f>
        <v>23</v>
      </c>
      <c r="B503" s="22">
        <f>IFERROR(テーブル_Swim015[[#This Row],[組]],"")</f>
        <v>1</v>
      </c>
      <c r="C503" s="22">
        <f>IFERROR(テーブル_Swim015[[#This Row],[水路]],"")</f>
        <v>5</v>
      </c>
      <c r="D503" s="22" t="str">
        <f t="shared" si="38"/>
        <v>2315</v>
      </c>
      <c r="E503" s="22">
        <f>IFERROR(テーブル_Swim015[[#This Row],[選手番号]],"")</f>
        <v>1322</v>
      </c>
      <c r="F503" s="22" t="str">
        <f>IFERROR(VLOOKUP(E503,Sheet3!A:H,3,0),"")</f>
        <v xml:space="preserve">田口　幸奈                    </v>
      </c>
      <c r="G503" s="22" t="str">
        <f>IFERROR(VLOOKUP(E503,Sheet3!A:H,8,0),"")</f>
        <v xml:space="preserve">南海DC          </v>
      </c>
      <c r="H503" s="22" t="str">
        <f>IFERROR(VLOOKUP(E503,Sheet2!A:B,2,0),"")</f>
        <v/>
      </c>
      <c r="I503" s="22" t="str">
        <f t="shared" si="40"/>
        <v>132223</v>
      </c>
      <c r="J503" s="22">
        <f t="shared" si="41"/>
        <v>1</v>
      </c>
      <c r="K503" s="22">
        <f t="shared" si="42"/>
        <v>5</v>
      </c>
      <c r="M503" s="22" t="str">
        <f>IFERROR(VLOOKUP(A503,Sheet1!B:F,5,0),"")</f>
        <v xml:space="preserve"> 200m</v>
      </c>
      <c r="N503" s="22" t="str">
        <f>IFERROR(VLOOKUP(A503,Sheet1!B:F,4,0),"")</f>
        <v>個人メドレー</v>
      </c>
      <c r="O503" s="22" t="str">
        <f t="shared" si="39"/>
        <v xml:space="preserve"> 200m 個人メドレー</v>
      </c>
    </row>
    <row r="504" spans="1:15" s="22" customFormat="1" x14ac:dyDescent="0.15">
      <c r="A504" s="22">
        <f>IFERROR(テーブル_Swim015[[#This Row],[競技番号]],"")</f>
        <v>23</v>
      </c>
      <c r="B504" s="22">
        <f>IFERROR(テーブル_Swim015[[#This Row],[組]],"")</f>
        <v>1</v>
      </c>
      <c r="C504" s="22">
        <f>IFERROR(テーブル_Swim015[[#This Row],[水路]],"")</f>
        <v>6</v>
      </c>
      <c r="D504" s="22" t="str">
        <f t="shared" si="38"/>
        <v>2316</v>
      </c>
      <c r="E504" s="22">
        <f>IFERROR(テーブル_Swim015[[#This Row],[選手番号]],"")</f>
        <v>1369</v>
      </c>
      <c r="F504" s="22" t="str">
        <f>IFERROR(VLOOKUP(E504,Sheet3!A:H,3,0),"")</f>
        <v xml:space="preserve">中山　優南                    </v>
      </c>
      <c r="G504" s="22" t="str">
        <f>IFERROR(VLOOKUP(E504,Sheet3!A:H,8,0),"")</f>
        <v xml:space="preserve">南海DC          </v>
      </c>
      <c r="H504" s="22" t="str">
        <f>IFERROR(VLOOKUP(E504,Sheet2!A:B,2,0),"")</f>
        <v/>
      </c>
      <c r="I504" s="22" t="str">
        <f t="shared" si="40"/>
        <v>136923</v>
      </c>
      <c r="J504" s="22">
        <f t="shared" si="41"/>
        <v>1</v>
      </c>
      <c r="K504" s="22">
        <f t="shared" si="42"/>
        <v>6</v>
      </c>
      <c r="M504" s="22" t="str">
        <f>IFERROR(VLOOKUP(A504,Sheet1!B:F,5,0),"")</f>
        <v xml:space="preserve"> 200m</v>
      </c>
      <c r="N504" s="22" t="str">
        <f>IFERROR(VLOOKUP(A504,Sheet1!B:F,4,0),"")</f>
        <v>個人メドレー</v>
      </c>
      <c r="O504" s="22" t="str">
        <f t="shared" si="39"/>
        <v xml:space="preserve"> 200m 個人メドレー</v>
      </c>
    </row>
    <row r="505" spans="1:15" s="22" customFormat="1" x14ac:dyDescent="0.15">
      <c r="A505" s="22">
        <f>IFERROR(テーブル_Swim015[[#This Row],[競技番号]],"")</f>
        <v>23</v>
      </c>
      <c r="B505" s="22">
        <f>IFERROR(テーブル_Swim015[[#This Row],[組]],"")</f>
        <v>1</v>
      </c>
      <c r="C505" s="22">
        <f>IFERROR(テーブル_Swim015[[#This Row],[水路]],"")</f>
        <v>7</v>
      </c>
      <c r="D505" s="22" t="str">
        <f t="shared" si="38"/>
        <v>2317</v>
      </c>
      <c r="E505" s="22">
        <f>IFERROR(テーブル_Swim015[[#This Row],[選手番号]],"")</f>
        <v>1362</v>
      </c>
      <c r="F505" s="22" t="str">
        <f>IFERROR(VLOOKUP(E505,Sheet3!A:H,3,0),"")</f>
        <v xml:space="preserve">白石穂乃花                    </v>
      </c>
      <c r="G505" s="22" t="str">
        <f>IFERROR(VLOOKUP(E505,Sheet3!A:H,8,0),"")</f>
        <v xml:space="preserve">南海DC          </v>
      </c>
      <c r="H505" s="22" t="str">
        <f>IFERROR(VLOOKUP(E505,Sheet2!A:B,2,0),"")</f>
        <v/>
      </c>
      <c r="I505" s="22" t="str">
        <f t="shared" si="40"/>
        <v>136223</v>
      </c>
      <c r="J505" s="22">
        <f t="shared" si="41"/>
        <v>1</v>
      </c>
      <c r="K505" s="22">
        <f t="shared" si="42"/>
        <v>7</v>
      </c>
      <c r="M505" s="22" t="str">
        <f>IFERROR(VLOOKUP(A505,Sheet1!B:F,5,0),"")</f>
        <v xml:space="preserve"> 200m</v>
      </c>
      <c r="N505" s="22" t="str">
        <f>IFERROR(VLOOKUP(A505,Sheet1!B:F,4,0),"")</f>
        <v>個人メドレー</v>
      </c>
      <c r="O505" s="22" t="str">
        <f t="shared" si="39"/>
        <v xml:space="preserve"> 200m 個人メドレー</v>
      </c>
    </row>
    <row r="506" spans="1:15" s="22" customFormat="1" x14ac:dyDescent="0.15">
      <c r="A506" s="22">
        <f>IFERROR(テーブル_Swim015[[#This Row],[競技番号]],"")</f>
        <v>23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8"/>
        <v>2321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40"/>
        <v>023</v>
      </c>
      <c r="J506" s="22">
        <f t="shared" si="41"/>
        <v>2</v>
      </c>
      <c r="K506" s="22">
        <f t="shared" si="42"/>
        <v>1</v>
      </c>
      <c r="M506" s="22" t="str">
        <f>IFERROR(VLOOKUP(A506,Sheet1!B:F,5,0),"")</f>
        <v xml:space="preserve"> 200m</v>
      </c>
      <c r="N506" s="22" t="str">
        <f>IFERROR(VLOOKUP(A506,Sheet1!B:F,4,0),"")</f>
        <v>個人メドレー</v>
      </c>
      <c r="O506" s="22" t="str">
        <f t="shared" si="39"/>
        <v xml:space="preserve"> 200m 個人メドレー</v>
      </c>
    </row>
    <row r="507" spans="1:15" s="22" customFormat="1" x14ac:dyDescent="0.15">
      <c r="A507" s="22">
        <f>IFERROR(テーブル_Swim015[[#This Row],[競技番号]],"")</f>
        <v>23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8"/>
        <v>2322</v>
      </c>
      <c r="E507" s="22">
        <f>IFERROR(テーブル_Swim015[[#This Row],[選手番号]],"")</f>
        <v>1342</v>
      </c>
      <c r="F507" s="22" t="str">
        <f>IFERROR(VLOOKUP(E507,Sheet3!A:H,3,0),"")</f>
        <v xml:space="preserve">長井　　仁                    </v>
      </c>
      <c r="G507" s="22" t="str">
        <f>IFERROR(VLOOKUP(E507,Sheet3!A:H,8,0),"")</f>
        <v xml:space="preserve">南海DC          </v>
      </c>
      <c r="H507" s="22" t="str">
        <f>IFERROR(VLOOKUP(E507,Sheet2!A:B,2,0),"")</f>
        <v/>
      </c>
      <c r="I507" s="22" t="str">
        <f t="shared" si="40"/>
        <v>134223</v>
      </c>
      <c r="J507" s="22">
        <f t="shared" si="41"/>
        <v>2</v>
      </c>
      <c r="K507" s="22">
        <f t="shared" si="42"/>
        <v>2</v>
      </c>
      <c r="M507" s="22" t="str">
        <f>IFERROR(VLOOKUP(A507,Sheet1!B:F,5,0),"")</f>
        <v xml:space="preserve"> 200m</v>
      </c>
      <c r="N507" s="22" t="str">
        <f>IFERROR(VLOOKUP(A507,Sheet1!B:F,4,0),"")</f>
        <v>個人メドレー</v>
      </c>
      <c r="O507" s="22" t="str">
        <f t="shared" si="39"/>
        <v xml:space="preserve"> 200m 個人メドレー</v>
      </c>
    </row>
    <row r="508" spans="1:15" s="22" customFormat="1" x14ac:dyDescent="0.15">
      <c r="A508" s="22">
        <f>IFERROR(テーブル_Swim015[[#This Row],[競技番号]],"")</f>
        <v>23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8"/>
        <v>2323</v>
      </c>
      <c r="E508" s="22">
        <f>IFERROR(テーブル_Swim015[[#This Row],[選手番号]],"")</f>
        <v>1348</v>
      </c>
      <c r="F508" s="22" t="str">
        <f>IFERROR(VLOOKUP(E508,Sheet3!A:H,3,0),"")</f>
        <v xml:space="preserve">三浦千咲　                    </v>
      </c>
      <c r="G508" s="22" t="str">
        <f>IFERROR(VLOOKUP(E508,Sheet3!A:H,8,0),"")</f>
        <v xml:space="preserve">南海DC          </v>
      </c>
      <c r="H508" s="22" t="str">
        <f>IFERROR(VLOOKUP(E508,Sheet2!A:B,2,0),"")</f>
        <v/>
      </c>
      <c r="I508" s="22" t="str">
        <f t="shared" si="40"/>
        <v>134823</v>
      </c>
      <c r="J508" s="22">
        <f t="shared" si="41"/>
        <v>2</v>
      </c>
      <c r="K508" s="22">
        <f t="shared" si="42"/>
        <v>3</v>
      </c>
      <c r="M508" s="22" t="str">
        <f>IFERROR(VLOOKUP(A508,Sheet1!B:F,5,0),"")</f>
        <v xml:space="preserve"> 200m</v>
      </c>
      <c r="N508" s="22" t="str">
        <f>IFERROR(VLOOKUP(A508,Sheet1!B:F,4,0),"")</f>
        <v>個人メドレー</v>
      </c>
      <c r="O508" s="22" t="str">
        <f t="shared" si="39"/>
        <v xml:space="preserve"> 200m 個人メドレー</v>
      </c>
    </row>
    <row r="509" spans="1:15" s="22" customFormat="1" x14ac:dyDescent="0.15">
      <c r="A509" s="22">
        <f>IFERROR(テーブル_Swim015[[#This Row],[競技番号]],"")</f>
        <v>23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8"/>
        <v>2324</v>
      </c>
      <c r="E509" s="22">
        <f>IFERROR(テーブル_Swim015[[#This Row],[選手番号]],"")</f>
        <v>1419</v>
      </c>
      <c r="F509" s="22" t="str">
        <f>IFERROR(VLOOKUP(E509,Sheet3!A:H,3,0),"")</f>
        <v xml:space="preserve">井上　鳳華                    </v>
      </c>
      <c r="G509" s="22" t="str">
        <f>IFERROR(VLOOKUP(E509,Sheet3!A:H,8,0),"")</f>
        <v xml:space="preserve">南海DC          </v>
      </c>
      <c r="H509" s="22" t="str">
        <f>IFERROR(VLOOKUP(E509,Sheet2!A:B,2,0),"")</f>
        <v/>
      </c>
      <c r="I509" s="22" t="str">
        <f t="shared" si="40"/>
        <v>141923</v>
      </c>
      <c r="J509" s="22">
        <f t="shared" si="41"/>
        <v>2</v>
      </c>
      <c r="K509" s="22">
        <f t="shared" si="42"/>
        <v>4</v>
      </c>
      <c r="M509" s="22" t="str">
        <f>IFERROR(VLOOKUP(A509,Sheet1!B:F,5,0),"")</f>
        <v xml:space="preserve"> 200m</v>
      </c>
      <c r="N509" s="22" t="str">
        <f>IFERROR(VLOOKUP(A509,Sheet1!B:F,4,0),"")</f>
        <v>個人メドレー</v>
      </c>
      <c r="O509" s="22" t="str">
        <f t="shared" si="39"/>
        <v xml:space="preserve"> 200m 個人メドレー</v>
      </c>
    </row>
    <row r="510" spans="1:15" s="22" customFormat="1" x14ac:dyDescent="0.15">
      <c r="A510" s="22">
        <f>IFERROR(テーブル_Swim015[[#This Row],[競技番号]],"")</f>
        <v>23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8"/>
        <v>2325</v>
      </c>
      <c r="E510" s="22">
        <f>IFERROR(テーブル_Swim015[[#This Row],[選手番号]],"")</f>
        <v>771</v>
      </c>
      <c r="F510" s="22" t="str">
        <f>IFERROR(VLOOKUP(E510,Sheet3!A:H,3,0),"")</f>
        <v xml:space="preserve">萩野　由菜                    </v>
      </c>
      <c r="G510" s="22" t="str">
        <f>IFERROR(VLOOKUP(E510,Sheet3!A:H,8,0),"")</f>
        <v xml:space="preserve">フィッタ松前    </v>
      </c>
      <c r="H510" s="22" t="str">
        <f>IFERROR(VLOOKUP(E510,Sheet2!A:B,2,0),"")</f>
        <v/>
      </c>
      <c r="I510" s="22" t="str">
        <f t="shared" si="40"/>
        <v>77123</v>
      </c>
      <c r="J510" s="22">
        <f t="shared" si="41"/>
        <v>2</v>
      </c>
      <c r="K510" s="22">
        <f t="shared" si="42"/>
        <v>5</v>
      </c>
      <c r="M510" s="22" t="str">
        <f>IFERROR(VLOOKUP(A510,Sheet1!B:F,5,0),"")</f>
        <v xml:space="preserve"> 200m</v>
      </c>
      <c r="N510" s="22" t="str">
        <f>IFERROR(VLOOKUP(A510,Sheet1!B:F,4,0),"")</f>
        <v>個人メドレー</v>
      </c>
      <c r="O510" s="22" t="str">
        <f t="shared" si="39"/>
        <v xml:space="preserve"> 200m 個人メドレー</v>
      </c>
    </row>
    <row r="511" spans="1:15" s="22" customFormat="1" x14ac:dyDescent="0.15">
      <c r="A511" s="22">
        <f>IFERROR(テーブル_Swim015[[#This Row],[競技番号]],"")</f>
        <v>23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8"/>
        <v>2326</v>
      </c>
      <c r="E511" s="22">
        <f>IFERROR(テーブル_Swim015[[#This Row],[選手番号]],"")</f>
        <v>706</v>
      </c>
      <c r="F511" s="22" t="str">
        <f>IFERROR(VLOOKUP(E511,Sheet3!A:H,3,0),"")</f>
        <v xml:space="preserve">祖母谷菜々美                  </v>
      </c>
      <c r="G511" s="22" t="str">
        <f>IFERROR(VLOOKUP(E511,Sheet3!A:H,8,0),"")</f>
        <v xml:space="preserve">伊予ＳＣ        </v>
      </c>
      <c r="H511" s="22" t="str">
        <f>IFERROR(VLOOKUP(E511,Sheet2!A:B,2,0),"")</f>
        <v/>
      </c>
      <c r="I511" s="22" t="str">
        <f t="shared" si="40"/>
        <v>70623</v>
      </c>
      <c r="J511" s="22">
        <f t="shared" si="41"/>
        <v>2</v>
      </c>
      <c r="K511" s="22">
        <f t="shared" si="42"/>
        <v>6</v>
      </c>
      <c r="M511" s="22" t="str">
        <f>IFERROR(VLOOKUP(A511,Sheet1!B:F,5,0),"")</f>
        <v xml:space="preserve"> 200m</v>
      </c>
      <c r="N511" s="22" t="str">
        <f>IFERROR(VLOOKUP(A511,Sheet1!B:F,4,0),"")</f>
        <v>個人メドレー</v>
      </c>
      <c r="O511" s="22" t="str">
        <f t="shared" si="39"/>
        <v xml:space="preserve"> 200m 個人メドレー</v>
      </c>
    </row>
    <row r="512" spans="1:15" s="22" customFormat="1" x14ac:dyDescent="0.15">
      <c r="A512" s="22">
        <f>IFERROR(テーブル_Swim015[[#This Row],[競技番号]],"")</f>
        <v>23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8"/>
        <v>2327</v>
      </c>
      <c r="E512" s="22">
        <f>IFERROR(テーブル_Swim015[[#This Row],[選手番号]],"")</f>
        <v>585</v>
      </c>
      <c r="F512" s="22" t="str">
        <f>IFERROR(VLOOKUP(E512,Sheet3!A:H,3,0),"")</f>
        <v xml:space="preserve">神野　心愛                    </v>
      </c>
      <c r="G512" s="22" t="str">
        <f>IFERROR(VLOOKUP(E512,Sheet3!A:H,8,0),"")</f>
        <v xml:space="preserve">ﾌｨｯﾀ重信        </v>
      </c>
      <c r="H512" s="22" t="str">
        <f>IFERROR(VLOOKUP(E512,Sheet2!A:B,2,0),"")</f>
        <v/>
      </c>
      <c r="I512" s="22" t="str">
        <f t="shared" si="40"/>
        <v>58523</v>
      </c>
      <c r="J512" s="22">
        <f t="shared" si="41"/>
        <v>2</v>
      </c>
      <c r="K512" s="22">
        <f t="shared" si="42"/>
        <v>7</v>
      </c>
      <c r="M512" s="22" t="str">
        <f>IFERROR(VLOOKUP(A512,Sheet1!B:F,5,0),"")</f>
        <v xml:space="preserve"> 200m</v>
      </c>
      <c r="N512" s="22" t="str">
        <f>IFERROR(VLOOKUP(A512,Sheet1!B:F,4,0),"")</f>
        <v>個人メドレー</v>
      </c>
      <c r="O512" s="22" t="str">
        <f t="shared" si="39"/>
        <v xml:space="preserve"> 200m 個人メドレー</v>
      </c>
    </row>
    <row r="513" spans="1:15" s="22" customFormat="1" x14ac:dyDescent="0.15">
      <c r="A513" s="22">
        <f>IFERROR(テーブル_Swim015[[#This Row],[競技番号]],"")</f>
        <v>23</v>
      </c>
      <c r="B513" s="22">
        <f>IFERROR(テーブル_Swim015[[#This Row],[組]],"")</f>
        <v>3</v>
      </c>
      <c r="C513" s="22">
        <f>IFERROR(テーブル_Swim015[[#This Row],[水路]],"")</f>
        <v>1</v>
      </c>
      <c r="D513" s="22" t="str">
        <f t="shared" si="38"/>
        <v>2331</v>
      </c>
      <c r="E513" s="22">
        <f>IFERROR(テーブル_Swim015[[#This Row],[選手番号]],"")</f>
        <v>849</v>
      </c>
      <c r="F513" s="22" t="str">
        <f>IFERROR(VLOOKUP(E513,Sheet3!A:H,3,0),"")</f>
        <v xml:space="preserve">勝木　心晴                    </v>
      </c>
      <c r="G513" s="22" t="str">
        <f>IFERROR(VLOOKUP(E513,Sheet3!A:H,8,0),"")</f>
        <v xml:space="preserve">フィッタ松前    </v>
      </c>
      <c r="H513" s="22" t="str">
        <f>IFERROR(VLOOKUP(E513,Sheet2!A:B,2,0),"")</f>
        <v/>
      </c>
      <c r="I513" s="22" t="str">
        <f t="shared" si="40"/>
        <v>84923</v>
      </c>
      <c r="J513" s="22">
        <f t="shared" si="41"/>
        <v>3</v>
      </c>
      <c r="K513" s="22">
        <f t="shared" si="42"/>
        <v>1</v>
      </c>
      <c r="M513" s="22" t="str">
        <f>IFERROR(VLOOKUP(A513,Sheet1!B:F,5,0),"")</f>
        <v xml:space="preserve"> 200m</v>
      </c>
      <c r="N513" s="22" t="str">
        <f>IFERROR(VLOOKUP(A513,Sheet1!B:F,4,0),"")</f>
        <v>個人メドレー</v>
      </c>
      <c r="O513" s="22" t="str">
        <f t="shared" si="39"/>
        <v xml:space="preserve"> 200m 個人メドレー</v>
      </c>
    </row>
    <row r="514" spans="1:15" s="22" customFormat="1" x14ac:dyDescent="0.15">
      <c r="A514" s="22">
        <f>IFERROR(テーブル_Swim015[[#This Row],[競技番号]],"")</f>
        <v>23</v>
      </c>
      <c r="B514" s="22">
        <f>IFERROR(テーブル_Swim015[[#This Row],[組]],"")</f>
        <v>3</v>
      </c>
      <c r="C514" s="22">
        <f>IFERROR(テーブル_Swim015[[#This Row],[水路]],"")</f>
        <v>2</v>
      </c>
      <c r="D514" s="22" t="str">
        <f t="shared" si="38"/>
        <v>2332</v>
      </c>
      <c r="E514" s="22">
        <f>IFERROR(テーブル_Swim015[[#This Row],[選手番号]],"")</f>
        <v>836</v>
      </c>
      <c r="F514" s="22" t="str">
        <f>IFERROR(VLOOKUP(E514,Sheet3!A:H,3,0),"")</f>
        <v xml:space="preserve">成城　美和                    </v>
      </c>
      <c r="G514" s="22" t="str">
        <f>IFERROR(VLOOKUP(E514,Sheet3!A:H,8,0),"")</f>
        <v xml:space="preserve">フィッタ松前    </v>
      </c>
      <c r="H514" s="22" t="str">
        <f>IFERROR(VLOOKUP(E514,Sheet2!A:B,2,0),"")</f>
        <v/>
      </c>
      <c r="I514" s="22" t="str">
        <f t="shared" si="40"/>
        <v>83623</v>
      </c>
      <c r="J514" s="22">
        <f t="shared" si="41"/>
        <v>3</v>
      </c>
      <c r="K514" s="22">
        <f t="shared" si="42"/>
        <v>2</v>
      </c>
      <c r="M514" s="22" t="str">
        <f>IFERROR(VLOOKUP(A514,Sheet1!B:F,5,0),"")</f>
        <v xml:space="preserve"> 200m</v>
      </c>
      <c r="N514" s="22" t="str">
        <f>IFERROR(VLOOKUP(A514,Sheet1!B:F,4,0),"")</f>
        <v>個人メドレー</v>
      </c>
      <c r="O514" s="22" t="str">
        <f t="shared" si="39"/>
        <v xml:space="preserve"> 200m 個人メドレー</v>
      </c>
    </row>
    <row r="515" spans="1:15" s="22" customFormat="1" x14ac:dyDescent="0.15">
      <c r="A515" s="22">
        <f>IFERROR(テーブル_Swim015[[#This Row],[競技番号]],"")</f>
        <v>23</v>
      </c>
      <c r="B515" s="22">
        <f>IFERROR(テーブル_Swim015[[#This Row],[組]],"")</f>
        <v>3</v>
      </c>
      <c r="C515" s="22">
        <f>IFERROR(テーブル_Swim015[[#This Row],[水路]],"")</f>
        <v>3</v>
      </c>
      <c r="D515" s="22" t="str">
        <f t="shared" ref="D515:D578" si="43">CONCATENATE(A515,B515,C515)</f>
        <v>2333</v>
      </c>
      <c r="E515" s="22">
        <f>IFERROR(テーブル_Swim015[[#This Row],[選手番号]],"")</f>
        <v>216</v>
      </c>
      <c r="F515" s="22" t="str">
        <f>IFERROR(VLOOKUP(E515,Sheet3!A:H,3,0),"")</f>
        <v xml:space="preserve">上甲　涼帆                    </v>
      </c>
      <c r="G515" s="22" t="str">
        <f>IFERROR(VLOOKUP(E515,Sheet3!A:H,8,0),"")</f>
        <v xml:space="preserve">石原SC          </v>
      </c>
      <c r="H515" s="22" t="str">
        <f>IFERROR(VLOOKUP(E515,Sheet2!A:B,2,0),"")</f>
        <v/>
      </c>
      <c r="I515" s="22" t="str">
        <f t="shared" si="40"/>
        <v>21623</v>
      </c>
      <c r="J515" s="22">
        <f t="shared" si="41"/>
        <v>3</v>
      </c>
      <c r="K515" s="22">
        <f t="shared" si="42"/>
        <v>3</v>
      </c>
      <c r="M515" s="22" t="str">
        <f>IFERROR(VLOOKUP(A515,Sheet1!B:F,5,0),"")</f>
        <v xml:space="preserve"> 200m</v>
      </c>
      <c r="N515" s="22" t="str">
        <f>IFERROR(VLOOKUP(A515,Sheet1!B:F,4,0),"")</f>
        <v>個人メドレー</v>
      </c>
      <c r="O515" s="22" t="str">
        <f t="shared" ref="O515:O578" si="44">CONCATENATE(M515," ",N515)</f>
        <v xml:space="preserve"> 200m 個人メドレー</v>
      </c>
    </row>
    <row r="516" spans="1:15" s="22" customFormat="1" x14ac:dyDescent="0.15">
      <c r="A516" s="22">
        <f>IFERROR(テーブル_Swim015[[#This Row],[競技番号]],"")</f>
        <v>23</v>
      </c>
      <c r="B516" s="22">
        <f>IFERROR(テーブル_Swim015[[#This Row],[組]],"")</f>
        <v>3</v>
      </c>
      <c r="C516" s="22">
        <f>IFERROR(テーブル_Swim015[[#This Row],[水路]],"")</f>
        <v>4</v>
      </c>
      <c r="D516" s="22" t="str">
        <f t="shared" si="43"/>
        <v>2334</v>
      </c>
      <c r="E516" s="22">
        <f>IFERROR(テーブル_Swim015[[#This Row],[選手番号]],"")</f>
        <v>1413</v>
      </c>
      <c r="F516" s="22" t="str">
        <f>IFERROR(VLOOKUP(E516,Sheet3!A:H,3,0),"")</f>
        <v xml:space="preserve">高内　七海                    </v>
      </c>
      <c r="G516" s="22" t="str">
        <f>IFERROR(VLOOKUP(E516,Sheet3!A:H,8,0),"")</f>
        <v xml:space="preserve">南海DC          </v>
      </c>
      <c r="H516" s="22" t="str">
        <f>IFERROR(VLOOKUP(E516,Sheet2!A:B,2,0),"")</f>
        <v/>
      </c>
      <c r="I516" s="22" t="str">
        <f t="shared" si="40"/>
        <v>141323</v>
      </c>
      <c r="J516" s="22">
        <f t="shared" si="41"/>
        <v>3</v>
      </c>
      <c r="K516" s="22">
        <f t="shared" si="42"/>
        <v>4</v>
      </c>
      <c r="M516" s="22" t="str">
        <f>IFERROR(VLOOKUP(A516,Sheet1!B:F,5,0),"")</f>
        <v xml:space="preserve"> 200m</v>
      </c>
      <c r="N516" s="22" t="str">
        <f>IFERROR(VLOOKUP(A516,Sheet1!B:F,4,0),"")</f>
        <v>個人メドレー</v>
      </c>
      <c r="O516" s="22" t="str">
        <f t="shared" si="44"/>
        <v xml:space="preserve"> 200m 個人メドレー</v>
      </c>
    </row>
    <row r="517" spans="1:15" s="22" customFormat="1" x14ac:dyDescent="0.15">
      <c r="A517" s="22">
        <f>IFERROR(テーブル_Swim015[[#This Row],[競技番号]],"")</f>
        <v>23</v>
      </c>
      <c r="B517" s="22">
        <f>IFERROR(テーブル_Swim015[[#This Row],[組]],"")</f>
        <v>3</v>
      </c>
      <c r="C517" s="22">
        <f>IFERROR(テーブル_Swim015[[#This Row],[水路]],"")</f>
        <v>5</v>
      </c>
      <c r="D517" s="22" t="str">
        <f t="shared" si="43"/>
        <v>2335</v>
      </c>
      <c r="E517" s="22">
        <f>IFERROR(テーブル_Swim015[[#This Row],[選手番号]],"")</f>
        <v>658</v>
      </c>
      <c r="F517" s="22" t="str">
        <f>IFERROR(VLOOKUP(E517,Sheet3!A:H,3,0),"")</f>
        <v xml:space="preserve">田坂　真唯                    </v>
      </c>
      <c r="G517" s="22" t="str">
        <f>IFERROR(VLOOKUP(E517,Sheet3!A:H,8,0),"")</f>
        <v xml:space="preserve">ﾌｨｯﾀ重信        </v>
      </c>
      <c r="H517" s="22" t="str">
        <f>IFERROR(VLOOKUP(E517,Sheet2!A:B,2,0),"")</f>
        <v/>
      </c>
      <c r="I517" s="22" t="str">
        <f t="shared" si="40"/>
        <v>65823</v>
      </c>
      <c r="J517" s="22">
        <f t="shared" si="41"/>
        <v>3</v>
      </c>
      <c r="K517" s="22">
        <f t="shared" si="42"/>
        <v>5</v>
      </c>
      <c r="M517" s="22" t="str">
        <f>IFERROR(VLOOKUP(A517,Sheet1!B:F,5,0),"")</f>
        <v xml:space="preserve"> 200m</v>
      </c>
      <c r="N517" s="22" t="str">
        <f>IFERROR(VLOOKUP(A517,Sheet1!B:F,4,0),"")</f>
        <v>個人メドレー</v>
      </c>
      <c r="O517" s="22" t="str">
        <f t="shared" si="44"/>
        <v xml:space="preserve"> 200m 個人メドレー</v>
      </c>
    </row>
    <row r="518" spans="1:15" s="22" customFormat="1" x14ac:dyDescent="0.15">
      <c r="A518" s="22">
        <f>IFERROR(テーブル_Swim015[[#This Row],[競技番号]],"")</f>
        <v>23</v>
      </c>
      <c r="B518" s="22">
        <f>IFERROR(テーブル_Swim015[[#This Row],[組]],"")</f>
        <v>3</v>
      </c>
      <c r="C518" s="22">
        <f>IFERROR(テーブル_Swim015[[#This Row],[水路]],"")</f>
        <v>6</v>
      </c>
      <c r="D518" s="22" t="str">
        <f t="shared" si="43"/>
        <v>2336</v>
      </c>
      <c r="E518" s="22">
        <f>IFERROR(テーブル_Swim015[[#This Row],[選手番号]],"")</f>
        <v>218</v>
      </c>
      <c r="F518" s="22" t="str">
        <f>IFERROR(VLOOKUP(E518,Sheet3!A:H,3,0),"")</f>
        <v xml:space="preserve">兵頭　まい                    </v>
      </c>
      <c r="G518" s="22" t="str">
        <f>IFERROR(VLOOKUP(E518,Sheet3!A:H,8,0),"")</f>
        <v xml:space="preserve">石原SC          </v>
      </c>
      <c r="H518" s="22" t="str">
        <f>IFERROR(VLOOKUP(E518,Sheet2!A:B,2,0),"")</f>
        <v/>
      </c>
      <c r="I518" s="22" t="str">
        <f t="shared" si="40"/>
        <v>21823</v>
      </c>
      <c r="J518" s="22">
        <f t="shared" si="41"/>
        <v>3</v>
      </c>
      <c r="K518" s="22">
        <f t="shared" si="42"/>
        <v>6</v>
      </c>
      <c r="M518" s="22" t="str">
        <f>IFERROR(VLOOKUP(A518,Sheet1!B:F,5,0),"")</f>
        <v xml:space="preserve"> 200m</v>
      </c>
      <c r="N518" s="22" t="str">
        <f>IFERROR(VLOOKUP(A518,Sheet1!B:F,4,0),"")</f>
        <v>個人メドレー</v>
      </c>
      <c r="O518" s="22" t="str">
        <f t="shared" si="44"/>
        <v xml:space="preserve"> 200m 個人メドレー</v>
      </c>
    </row>
    <row r="519" spans="1:15" s="22" customFormat="1" x14ac:dyDescent="0.15">
      <c r="A519" s="22">
        <f>IFERROR(テーブル_Swim015[[#This Row],[競技番号]],"")</f>
        <v>23</v>
      </c>
      <c r="B519" s="22">
        <f>IFERROR(テーブル_Swim015[[#This Row],[組]],"")</f>
        <v>3</v>
      </c>
      <c r="C519" s="22">
        <f>IFERROR(テーブル_Swim015[[#This Row],[水路]],"")</f>
        <v>7</v>
      </c>
      <c r="D519" s="22" t="str">
        <f t="shared" si="43"/>
        <v>2337</v>
      </c>
      <c r="E519" s="22">
        <f>IFERROR(テーブル_Swim015[[#This Row],[選手番号]],"")</f>
        <v>571</v>
      </c>
      <c r="F519" s="22" t="str">
        <f>IFERROR(VLOOKUP(E519,Sheet3!A:H,3,0),"")</f>
        <v xml:space="preserve">川添　美結                    </v>
      </c>
      <c r="G519" s="22" t="str">
        <f>IFERROR(VLOOKUP(E519,Sheet3!A:H,8,0),"")</f>
        <v xml:space="preserve">ﾌｨｯﾀ重信        </v>
      </c>
      <c r="H519" s="22" t="str">
        <f>IFERROR(VLOOKUP(E519,Sheet2!A:B,2,0),"")</f>
        <v/>
      </c>
      <c r="I519" s="22" t="str">
        <f t="shared" si="40"/>
        <v>57123</v>
      </c>
      <c r="J519" s="22">
        <f t="shared" si="41"/>
        <v>3</v>
      </c>
      <c r="K519" s="22">
        <f t="shared" si="42"/>
        <v>7</v>
      </c>
      <c r="M519" s="22" t="str">
        <f>IFERROR(VLOOKUP(A519,Sheet1!B:F,5,0),"")</f>
        <v xml:space="preserve"> 200m</v>
      </c>
      <c r="N519" s="22" t="str">
        <f>IFERROR(VLOOKUP(A519,Sheet1!B:F,4,0),"")</f>
        <v>個人メドレー</v>
      </c>
      <c r="O519" s="22" t="str">
        <f t="shared" si="44"/>
        <v xml:space="preserve"> 200m 個人メドレー</v>
      </c>
    </row>
    <row r="520" spans="1:15" s="22" customFormat="1" x14ac:dyDescent="0.15">
      <c r="A520" s="22">
        <f>IFERROR(テーブル_Swim015[[#This Row],[競技番号]],"")</f>
        <v>24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43"/>
        <v>2411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40"/>
        <v>024</v>
      </c>
      <c r="J520" s="22">
        <f t="shared" si="41"/>
        <v>1</v>
      </c>
      <c r="K520" s="22">
        <f t="shared" si="42"/>
        <v>1</v>
      </c>
      <c r="M520" s="22" t="str">
        <f>IFERROR(VLOOKUP(A520,Sheet1!B:F,5,0),"")</f>
        <v xml:space="preserve"> 200m</v>
      </c>
      <c r="N520" s="22" t="str">
        <f>IFERROR(VLOOKUP(A520,Sheet1!B:F,4,0),"")</f>
        <v>個人メドレー</v>
      </c>
      <c r="O520" s="22" t="str">
        <f t="shared" si="44"/>
        <v xml:space="preserve"> 200m 個人メドレー</v>
      </c>
    </row>
    <row r="521" spans="1:15" s="22" customFormat="1" x14ac:dyDescent="0.15">
      <c r="A521" s="22">
        <f>IFERROR(テーブル_Swim015[[#This Row],[競技番号]],"")</f>
        <v>24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43"/>
        <v>2412</v>
      </c>
      <c r="E521" s="22">
        <f>IFERROR(テーブル_Swim015[[#This Row],[選手番号]],"")</f>
        <v>1289</v>
      </c>
      <c r="F521" s="22" t="str">
        <f>IFERROR(VLOOKUP(E521,Sheet3!A:H,3,0),"")</f>
        <v xml:space="preserve">白地　　凌                    </v>
      </c>
      <c r="G521" s="22" t="str">
        <f>IFERROR(VLOOKUP(E521,Sheet3!A:H,8,0),"")</f>
        <v xml:space="preserve">南海DC          </v>
      </c>
      <c r="H521" s="22" t="str">
        <f>IFERROR(VLOOKUP(E521,Sheet2!A:B,2,0),"")</f>
        <v/>
      </c>
      <c r="I521" s="22" t="str">
        <f t="shared" si="40"/>
        <v>128924</v>
      </c>
      <c r="J521" s="22">
        <f t="shared" si="41"/>
        <v>1</v>
      </c>
      <c r="K521" s="22">
        <f t="shared" si="42"/>
        <v>2</v>
      </c>
      <c r="M521" s="22" t="str">
        <f>IFERROR(VLOOKUP(A521,Sheet1!B:F,5,0),"")</f>
        <v xml:space="preserve"> 200m</v>
      </c>
      <c r="N521" s="22" t="str">
        <f>IFERROR(VLOOKUP(A521,Sheet1!B:F,4,0),"")</f>
        <v>個人メドレー</v>
      </c>
      <c r="O521" s="22" t="str">
        <f t="shared" si="44"/>
        <v xml:space="preserve"> 200m 個人メドレー</v>
      </c>
    </row>
    <row r="522" spans="1:15" s="22" customFormat="1" x14ac:dyDescent="0.15">
      <c r="A522" s="22">
        <f>IFERROR(テーブル_Swim015[[#This Row],[競技番号]],"")</f>
        <v>24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43"/>
        <v>2413</v>
      </c>
      <c r="E522" s="22">
        <f>IFERROR(テーブル_Swim015[[#This Row],[選手番号]],"")</f>
        <v>623</v>
      </c>
      <c r="F522" s="22" t="str">
        <f>IFERROR(VLOOKUP(E522,Sheet3!A:H,3,0),"")</f>
        <v xml:space="preserve">北脇　雄大                    </v>
      </c>
      <c r="G522" s="22" t="str">
        <f>IFERROR(VLOOKUP(E522,Sheet3!A:H,8,0),"")</f>
        <v xml:space="preserve">ﾌｨｯﾀ重信        </v>
      </c>
      <c r="H522" s="22" t="str">
        <f>IFERROR(VLOOKUP(E522,Sheet2!A:B,2,0),"")</f>
        <v/>
      </c>
      <c r="I522" s="22" t="str">
        <f t="shared" si="40"/>
        <v>62324</v>
      </c>
      <c r="J522" s="22">
        <f t="shared" si="41"/>
        <v>1</v>
      </c>
      <c r="K522" s="22">
        <f t="shared" si="42"/>
        <v>3</v>
      </c>
      <c r="M522" s="22" t="str">
        <f>IFERROR(VLOOKUP(A522,Sheet1!B:F,5,0),"")</f>
        <v xml:space="preserve"> 200m</v>
      </c>
      <c r="N522" s="22" t="str">
        <f>IFERROR(VLOOKUP(A522,Sheet1!B:F,4,0),"")</f>
        <v>個人メドレー</v>
      </c>
      <c r="O522" s="22" t="str">
        <f t="shared" si="44"/>
        <v xml:space="preserve"> 200m 個人メドレー</v>
      </c>
    </row>
    <row r="523" spans="1:15" s="22" customFormat="1" x14ac:dyDescent="0.15">
      <c r="A523" s="22">
        <f>IFERROR(テーブル_Swim015[[#This Row],[競技番号]],"")</f>
        <v>24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43"/>
        <v>2414</v>
      </c>
      <c r="E523" s="22">
        <f>IFERROR(テーブル_Swim015[[#This Row],[選手番号]],"")</f>
        <v>731</v>
      </c>
      <c r="F523" s="22" t="str">
        <f>IFERROR(VLOOKUP(E523,Sheet3!A:H,3,0),"")</f>
        <v xml:space="preserve">弓達　歩夢                    </v>
      </c>
      <c r="G523" s="22" t="str">
        <f>IFERROR(VLOOKUP(E523,Sheet3!A:H,8,0),"")</f>
        <v xml:space="preserve">フィッタ松前    </v>
      </c>
      <c r="H523" s="22" t="str">
        <f>IFERROR(VLOOKUP(E523,Sheet2!A:B,2,0),"")</f>
        <v/>
      </c>
      <c r="I523" s="22" t="str">
        <f t="shared" si="40"/>
        <v>73124</v>
      </c>
      <c r="J523" s="22">
        <f t="shared" si="41"/>
        <v>1</v>
      </c>
      <c r="K523" s="22">
        <f t="shared" si="42"/>
        <v>4</v>
      </c>
      <c r="M523" s="22" t="str">
        <f>IFERROR(VLOOKUP(A523,Sheet1!B:F,5,0),"")</f>
        <v xml:space="preserve"> 200m</v>
      </c>
      <c r="N523" s="22" t="str">
        <f>IFERROR(VLOOKUP(A523,Sheet1!B:F,4,0),"")</f>
        <v>個人メドレー</v>
      </c>
      <c r="O523" s="22" t="str">
        <f t="shared" si="44"/>
        <v xml:space="preserve"> 200m 個人メドレー</v>
      </c>
    </row>
    <row r="524" spans="1:15" s="22" customFormat="1" x14ac:dyDescent="0.15">
      <c r="A524" s="22">
        <f>IFERROR(テーブル_Swim015[[#This Row],[競技番号]],"")</f>
        <v>24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43"/>
        <v>2415</v>
      </c>
      <c r="E524" s="22">
        <f>IFERROR(テーブル_Swim015[[#This Row],[選手番号]],"")</f>
        <v>637</v>
      </c>
      <c r="F524" s="22" t="str">
        <f>IFERROR(VLOOKUP(E524,Sheet3!A:H,3,0),"")</f>
        <v xml:space="preserve">松浦　　蒼                    </v>
      </c>
      <c r="G524" s="22" t="str">
        <f>IFERROR(VLOOKUP(E524,Sheet3!A:H,8,0),"")</f>
        <v xml:space="preserve">ﾌｨｯﾀ重信        </v>
      </c>
      <c r="H524" s="22" t="str">
        <f>IFERROR(VLOOKUP(E524,Sheet2!A:B,2,0),"")</f>
        <v/>
      </c>
      <c r="I524" s="22" t="str">
        <f t="shared" si="40"/>
        <v>63724</v>
      </c>
      <c r="J524" s="22">
        <f t="shared" si="41"/>
        <v>1</v>
      </c>
      <c r="K524" s="22">
        <f t="shared" si="42"/>
        <v>5</v>
      </c>
      <c r="M524" s="22" t="str">
        <f>IFERROR(VLOOKUP(A524,Sheet1!B:F,5,0),"")</f>
        <v xml:space="preserve"> 200m</v>
      </c>
      <c r="N524" s="22" t="str">
        <f>IFERROR(VLOOKUP(A524,Sheet1!B:F,4,0),"")</f>
        <v>個人メドレー</v>
      </c>
      <c r="O524" s="22" t="str">
        <f t="shared" si="44"/>
        <v xml:space="preserve"> 200m 個人メドレー</v>
      </c>
    </row>
    <row r="525" spans="1:15" s="22" customFormat="1" x14ac:dyDescent="0.15">
      <c r="A525" s="22">
        <f>IFERROR(テーブル_Swim015[[#This Row],[競技番号]],"")</f>
        <v>24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43"/>
        <v>2416</v>
      </c>
      <c r="E525" s="22">
        <f>IFERROR(テーブル_Swim015[[#This Row],[選手番号]],"")</f>
        <v>1254</v>
      </c>
      <c r="F525" s="22" t="str">
        <f>IFERROR(VLOOKUP(E525,Sheet3!A:H,3,0),"")</f>
        <v xml:space="preserve">神野　叶羽                    </v>
      </c>
      <c r="G525" s="22" t="str">
        <f>IFERROR(VLOOKUP(E525,Sheet3!A:H,8,0),"")</f>
        <v xml:space="preserve">南海DC          </v>
      </c>
      <c r="H525" s="22" t="str">
        <f>IFERROR(VLOOKUP(E525,Sheet2!A:B,2,0),"")</f>
        <v/>
      </c>
      <c r="I525" s="22" t="str">
        <f t="shared" si="40"/>
        <v>125424</v>
      </c>
      <c r="J525" s="22">
        <f t="shared" si="41"/>
        <v>1</v>
      </c>
      <c r="K525" s="22">
        <f t="shared" si="42"/>
        <v>6</v>
      </c>
      <c r="M525" s="22" t="str">
        <f>IFERROR(VLOOKUP(A525,Sheet1!B:F,5,0),"")</f>
        <v xml:space="preserve"> 200m</v>
      </c>
      <c r="N525" s="22" t="str">
        <f>IFERROR(VLOOKUP(A525,Sheet1!B:F,4,0),"")</f>
        <v>個人メドレー</v>
      </c>
      <c r="O525" s="22" t="str">
        <f t="shared" si="44"/>
        <v xml:space="preserve"> 200m 個人メドレー</v>
      </c>
    </row>
    <row r="526" spans="1:15" s="22" customFormat="1" x14ac:dyDescent="0.15">
      <c r="A526" s="22">
        <f>IFERROR(テーブル_Swim015[[#This Row],[競技番号]],"")</f>
        <v>24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43"/>
        <v>2417</v>
      </c>
      <c r="E526" s="22">
        <f>IFERROR(テーブル_Swim015[[#This Row],[選手番号]],"")</f>
        <v>0</v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40"/>
        <v>024</v>
      </c>
      <c r="J526" s="22">
        <f t="shared" si="41"/>
        <v>1</v>
      </c>
      <c r="K526" s="22">
        <f t="shared" si="42"/>
        <v>7</v>
      </c>
      <c r="M526" s="22" t="str">
        <f>IFERROR(VLOOKUP(A526,Sheet1!B:F,5,0),"")</f>
        <v xml:space="preserve"> 200m</v>
      </c>
      <c r="N526" s="22" t="str">
        <f>IFERROR(VLOOKUP(A526,Sheet1!B:F,4,0),"")</f>
        <v>個人メドレー</v>
      </c>
      <c r="O526" s="22" t="str">
        <f t="shared" si="44"/>
        <v xml:space="preserve"> 200m 個人メドレー</v>
      </c>
    </row>
    <row r="527" spans="1:15" s="22" customFormat="1" x14ac:dyDescent="0.15">
      <c r="A527" s="22">
        <f>IFERROR(テーブル_Swim015[[#This Row],[競技番号]],"")</f>
        <v>24</v>
      </c>
      <c r="B527" s="22">
        <f>IFERROR(テーブル_Swim015[[#This Row],[組]],"")</f>
        <v>2</v>
      </c>
      <c r="C527" s="22">
        <f>IFERROR(テーブル_Swim015[[#This Row],[水路]],"")</f>
        <v>1</v>
      </c>
      <c r="D527" s="22" t="str">
        <f t="shared" si="43"/>
        <v>2421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40"/>
        <v>024</v>
      </c>
      <c r="J527" s="22">
        <f t="shared" si="41"/>
        <v>2</v>
      </c>
      <c r="K527" s="22">
        <f t="shared" si="42"/>
        <v>1</v>
      </c>
      <c r="M527" s="22" t="str">
        <f>IFERROR(VLOOKUP(A527,Sheet1!B:F,5,0),"")</f>
        <v xml:space="preserve"> 200m</v>
      </c>
      <c r="N527" s="22" t="str">
        <f>IFERROR(VLOOKUP(A527,Sheet1!B:F,4,0),"")</f>
        <v>個人メドレー</v>
      </c>
      <c r="O527" s="22" t="str">
        <f t="shared" si="44"/>
        <v xml:space="preserve"> 200m 個人メドレー</v>
      </c>
    </row>
    <row r="528" spans="1:15" s="22" customFormat="1" x14ac:dyDescent="0.15">
      <c r="A528" s="22">
        <f>IFERROR(テーブル_Swim015[[#This Row],[競技番号]],"")</f>
        <v>24</v>
      </c>
      <c r="B528" s="22">
        <f>IFERROR(テーブル_Swim015[[#This Row],[組]],"")</f>
        <v>2</v>
      </c>
      <c r="C528" s="22">
        <f>IFERROR(テーブル_Swim015[[#This Row],[水路]],"")</f>
        <v>2</v>
      </c>
      <c r="D528" s="22" t="str">
        <f t="shared" si="43"/>
        <v>2422</v>
      </c>
      <c r="E528" s="22">
        <f>IFERROR(テーブル_Swim015[[#This Row],[選手番号]],"")</f>
        <v>723</v>
      </c>
      <c r="F528" s="22" t="str">
        <f>IFERROR(VLOOKUP(E528,Sheet3!A:H,3,0),"")</f>
        <v xml:space="preserve">大森　真慶                    </v>
      </c>
      <c r="G528" s="22" t="str">
        <f>IFERROR(VLOOKUP(E528,Sheet3!A:H,8,0),"")</f>
        <v xml:space="preserve">フィッタ松前    </v>
      </c>
      <c r="H528" s="22" t="str">
        <f>IFERROR(VLOOKUP(E528,Sheet2!A:B,2,0),"")</f>
        <v/>
      </c>
      <c r="I528" s="22" t="str">
        <f t="shared" si="40"/>
        <v>72324</v>
      </c>
      <c r="J528" s="22">
        <f t="shared" si="41"/>
        <v>2</v>
      </c>
      <c r="K528" s="22">
        <f t="shared" si="42"/>
        <v>2</v>
      </c>
      <c r="M528" s="22" t="str">
        <f>IFERROR(VLOOKUP(A528,Sheet1!B:F,5,0),"")</f>
        <v xml:space="preserve"> 200m</v>
      </c>
      <c r="N528" s="22" t="str">
        <f>IFERROR(VLOOKUP(A528,Sheet1!B:F,4,0),"")</f>
        <v>個人メドレー</v>
      </c>
      <c r="O528" s="22" t="str">
        <f t="shared" si="44"/>
        <v xml:space="preserve"> 200m 個人メドレー</v>
      </c>
    </row>
    <row r="529" spans="1:15" s="22" customFormat="1" x14ac:dyDescent="0.15">
      <c r="A529" s="22">
        <f>IFERROR(テーブル_Swim015[[#This Row],[競技番号]],"")</f>
        <v>24</v>
      </c>
      <c r="B529" s="22">
        <f>IFERROR(テーブル_Swim015[[#This Row],[組]],"")</f>
        <v>2</v>
      </c>
      <c r="C529" s="22">
        <f>IFERROR(テーブル_Swim015[[#This Row],[水路]],"")</f>
        <v>3</v>
      </c>
      <c r="D529" s="22" t="str">
        <f t="shared" si="43"/>
        <v>2423</v>
      </c>
      <c r="E529" s="22">
        <f>IFERROR(テーブル_Swim015[[#This Row],[選手番号]],"")</f>
        <v>720</v>
      </c>
      <c r="F529" s="22" t="str">
        <f>IFERROR(VLOOKUP(E529,Sheet3!A:H,3,0),"")</f>
        <v xml:space="preserve">長野　愛斗                    </v>
      </c>
      <c r="G529" s="22" t="str">
        <f>IFERROR(VLOOKUP(E529,Sheet3!A:H,8,0),"")</f>
        <v xml:space="preserve">フィッタ松前    </v>
      </c>
      <c r="H529" s="22" t="str">
        <f>IFERROR(VLOOKUP(E529,Sheet2!A:B,2,0),"")</f>
        <v/>
      </c>
      <c r="I529" s="22" t="str">
        <f t="shared" si="40"/>
        <v>72024</v>
      </c>
      <c r="J529" s="22">
        <f t="shared" si="41"/>
        <v>2</v>
      </c>
      <c r="K529" s="22">
        <f t="shared" si="42"/>
        <v>3</v>
      </c>
      <c r="M529" s="22" t="str">
        <f>IFERROR(VLOOKUP(A529,Sheet1!B:F,5,0),"")</f>
        <v xml:space="preserve"> 200m</v>
      </c>
      <c r="N529" s="22" t="str">
        <f>IFERROR(VLOOKUP(A529,Sheet1!B:F,4,0),"")</f>
        <v>個人メドレー</v>
      </c>
      <c r="O529" s="22" t="str">
        <f t="shared" si="44"/>
        <v xml:space="preserve"> 200m 個人メドレー</v>
      </c>
    </row>
    <row r="530" spans="1:15" s="22" customFormat="1" x14ac:dyDescent="0.15">
      <c r="A530" s="22">
        <f>IFERROR(テーブル_Swim015[[#This Row],[競技番号]],"")</f>
        <v>24</v>
      </c>
      <c r="B530" s="22">
        <f>IFERROR(テーブル_Swim015[[#This Row],[組]],"")</f>
        <v>2</v>
      </c>
      <c r="C530" s="22">
        <f>IFERROR(テーブル_Swim015[[#This Row],[水路]],"")</f>
        <v>4</v>
      </c>
      <c r="D530" s="22" t="str">
        <f t="shared" si="43"/>
        <v>2424</v>
      </c>
      <c r="E530" s="22">
        <f>IFERROR(テーブル_Swim015[[#This Row],[選手番号]],"")</f>
        <v>1274</v>
      </c>
      <c r="F530" s="22" t="str">
        <f>IFERROR(VLOOKUP(E530,Sheet3!A:H,3,0),"")</f>
        <v xml:space="preserve">大山　葵生                    </v>
      </c>
      <c r="G530" s="22" t="str">
        <f>IFERROR(VLOOKUP(E530,Sheet3!A:H,8,0),"")</f>
        <v xml:space="preserve">南海DC          </v>
      </c>
      <c r="H530" s="22" t="str">
        <f>IFERROR(VLOOKUP(E530,Sheet2!A:B,2,0),"")</f>
        <v/>
      </c>
      <c r="I530" s="22" t="str">
        <f t="shared" si="40"/>
        <v>127424</v>
      </c>
      <c r="J530" s="22">
        <f t="shared" si="41"/>
        <v>2</v>
      </c>
      <c r="K530" s="22">
        <f t="shared" si="42"/>
        <v>4</v>
      </c>
      <c r="M530" s="22" t="str">
        <f>IFERROR(VLOOKUP(A530,Sheet1!B:F,5,0),"")</f>
        <v xml:space="preserve"> 200m</v>
      </c>
      <c r="N530" s="22" t="str">
        <f>IFERROR(VLOOKUP(A530,Sheet1!B:F,4,0),"")</f>
        <v>個人メドレー</v>
      </c>
      <c r="O530" s="22" t="str">
        <f t="shared" si="44"/>
        <v xml:space="preserve"> 200m 個人メドレー</v>
      </c>
    </row>
    <row r="531" spans="1:15" s="22" customFormat="1" x14ac:dyDescent="0.15">
      <c r="A531" s="22">
        <f>IFERROR(テーブル_Swim015[[#This Row],[競技番号]],"")</f>
        <v>24</v>
      </c>
      <c r="B531" s="22">
        <f>IFERROR(テーブル_Swim015[[#This Row],[組]],"")</f>
        <v>2</v>
      </c>
      <c r="C531" s="22">
        <f>IFERROR(テーブル_Swim015[[#This Row],[水路]],"")</f>
        <v>5</v>
      </c>
      <c r="D531" s="22" t="str">
        <f t="shared" si="43"/>
        <v>2425</v>
      </c>
      <c r="E531" s="22">
        <f>IFERROR(テーブル_Swim015[[#This Row],[選手番号]],"")</f>
        <v>631</v>
      </c>
      <c r="F531" s="22" t="str">
        <f>IFERROR(VLOOKUP(E531,Sheet3!A:H,3,0),"")</f>
        <v xml:space="preserve">十亀　優哉                    </v>
      </c>
      <c r="G531" s="22" t="str">
        <f>IFERROR(VLOOKUP(E531,Sheet3!A:H,8,0),"")</f>
        <v xml:space="preserve">ﾌｨｯﾀ重信        </v>
      </c>
      <c r="H531" s="22" t="str">
        <f>IFERROR(VLOOKUP(E531,Sheet2!A:B,2,0),"")</f>
        <v/>
      </c>
      <c r="I531" s="22" t="str">
        <f t="shared" ref="I531:I594" si="45">CONCATENATE(E531,A531)</f>
        <v>63124</v>
      </c>
      <c r="J531" s="22">
        <f t="shared" ref="J531:J594" si="46">B531</f>
        <v>2</v>
      </c>
      <c r="K531" s="22">
        <f t="shared" ref="K531:K594" si="47">C531</f>
        <v>5</v>
      </c>
      <c r="M531" s="22" t="str">
        <f>IFERROR(VLOOKUP(A531,Sheet1!B:F,5,0),"")</f>
        <v xml:space="preserve"> 200m</v>
      </c>
      <c r="N531" s="22" t="str">
        <f>IFERROR(VLOOKUP(A531,Sheet1!B:F,4,0),"")</f>
        <v>個人メドレー</v>
      </c>
      <c r="O531" s="22" t="str">
        <f t="shared" si="44"/>
        <v xml:space="preserve"> 200m 個人メドレー</v>
      </c>
    </row>
    <row r="532" spans="1:15" s="22" customFormat="1" x14ac:dyDescent="0.15">
      <c r="A532" s="22">
        <f>IFERROR(テーブル_Swim015[[#This Row],[競技番号]],"")</f>
        <v>24</v>
      </c>
      <c r="B532" s="22">
        <f>IFERROR(テーブル_Swim015[[#This Row],[組]],"")</f>
        <v>2</v>
      </c>
      <c r="C532" s="22">
        <f>IFERROR(テーブル_Swim015[[#This Row],[水路]],"")</f>
        <v>6</v>
      </c>
      <c r="D532" s="22" t="str">
        <f t="shared" si="43"/>
        <v>2426</v>
      </c>
      <c r="E532" s="22">
        <f>IFERROR(テーブル_Swim015[[#This Row],[選手番号]],"")</f>
        <v>1382</v>
      </c>
      <c r="F532" s="22" t="str">
        <f>IFERROR(VLOOKUP(E532,Sheet3!A:H,3,0),"")</f>
        <v xml:space="preserve">西岡　颯大                    </v>
      </c>
      <c r="G532" s="22" t="str">
        <f>IFERROR(VLOOKUP(E532,Sheet3!A:H,8,0),"")</f>
        <v xml:space="preserve">南海DC          </v>
      </c>
      <c r="H532" s="22" t="str">
        <f>IFERROR(VLOOKUP(E532,Sheet2!A:B,2,0),"")</f>
        <v/>
      </c>
      <c r="I532" s="22" t="str">
        <f t="shared" si="45"/>
        <v>138224</v>
      </c>
      <c r="J532" s="22">
        <f t="shared" si="46"/>
        <v>2</v>
      </c>
      <c r="K532" s="22">
        <f t="shared" si="47"/>
        <v>6</v>
      </c>
      <c r="M532" s="22" t="str">
        <f>IFERROR(VLOOKUP(A532,Sheet1!B:F,5,0),"")</f>
        <v xml:space="preserve"> 200m</v>
      </c>
      <c r="N532" s="22" t="str">
        <f>IFERROR(VLOOKUP(A532,Sheet1!B:F,4,0),"")</f>
        <v>個人メドレー</v>
      </c>
      <c r="O532" s="22" t="str">
        <f t="shared" si="44"/>
        <v xml:space="preserve"> 200m 個人メドレー</v>
      </c>
    </row>
    <row r="533" spans="1:15" s="22" customFormat="1" x14ac:dyDescent="0.15">
      <c r="A533" s="22">
        <f>IFERROR(テーブル_Swim015[[#This Row],[競技番号]],"")</f>
        <v>24</v>
      </c>
      <c r="B533" s="22">
        <f>IFERROR(テーブル_Swim015[[#This Row],[組]],"")</f>
        <v>2</v>
      </c>
      <c r="C533" s="22">
        <f>IFERROR(テーブル_Swim015[[#This Row],[水路]],"")</f>
        <v>7</v>
      </c>
      <c r="D533" s="22" t="str">
        <f t="shared" si="43"/>
        <v>2427</v>
      </c>
      <c r="E533" s="22">
        <f>IFERROR(テーブル_Swim015[[#This Row],[選手番号]],"")</f>
        <v>0</v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45"/>
        <v>024</v>
      </c>
      <c r="J533" s="22">
        <f t="shared" si="46"/>
        <v>2</v>
      </c>
      <c r="K533" s="22">
        <f t="shared" si="47"/>
        <v>7</v>
      </c>
      <c r="M533" s="22" t="str">
        <f>IFERROR(VLOOKUP(A533,Sheet1!B:F,5,0),"")</f>
        <v xml:space="preserve"> 200m</v>
      </c>
      <c r="N533" s="22" t="str">
        <f>IFERROR(VLOOKUP(A533,Sheet1!B:F,4,0),"")</f>
        <v>個人メドレー</v>
      </c>
      <c r="O533" s="22" t="str">
        <f t="shared" si="44"/>
        <v xml:space="preserve"> 200m 個人メドレー</v>
      </c>
    </row>
    <row r="534" spans="1:15" s="22" customFormat="1" x14ac:dyDescent="0.15">
      <c r="A534" s="22">
        <f>IFERROR(テーブル_Swim015[[#This Row],[競技番号]],"")</f>
        <v>24</v>
      </c>
      <c r="B534" s="22">
        <f>IFERROR(テーブル_Swim015[[#This Row],[組]],"")</f>
        <v>3</v>
      </c>
      <c r="C534" s="22">
        <f>IFERROR(テーブル_Swim015[[#This Row],[水路]],"")</f>
        <v>1</v>
      </c>
      <c r="D534" s="22" t="str">
        <f t="shared" si="43"/>
        <v>2431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45"/>
        <v>024</v>
      </c>
      <c r="J534" s="22">
        <f t="shared" si="46"/>
        <v>3</v>
      </c>
      <c r="K534" s="22">
        <f t="shared" si="47"/>
        <v>1</v>
      </c>
      <c r="M534" s="22" t="str">
        <f>IFERROR(VLOOKUP(A534,Sheet1!B:F,5,0),"")</f>
        <v xml:space="preserve"> 200m</v>
      </c>
      <c r="N534" s="22" t="str">
        <f>IFERROR(VLOOKUP(A534,Sheet1!B:F,4,0),"")</f>
        <v>個人メドレー</v>
      </c>
      <c r="O534" s="22" t="str">
        <f t="shared" si="44"/>
        <v xml:space="preserve"> 200m 個人メドレー</v>
      </c>
    </row>
    <row r="535" spans="1:15" s="22" customFormat="1" x14ac:dyDescent="0.15">
      <c r="A535" s="22">
        <f>IFERROR(テーブル_Swim015[[#This Row],[競技番号]],"")</f>
        <v>24</v>
      </c>
      <c r="B535" s="22">
        <f>IFERROR(テーブル_Swim015[[#This Row],[組]],"")</f>
        <v>3</v>
      </c>
      <c r="C535" s="22">
        <f>IFERROR(テーブル_Swim015[[#This Row],[水路]],"")</f>
        <v>2</v>
      </c>
      <c r="D535" s="22" t="str">
        <f t="shared" si="43"/>
        <v>2432</v>
      </c>
      <c r="E535" s="22">
        <f>IFERROR(テーブル_Swim015[[#This Row],[選手番号]],"")</f>
        <v>1308</v>
      </c>
      <c r="F535" s="22" t="str">
        <f>IFERROR(VLOOKUP(E535,Sheet3!A:H,3,0),"")</f>
        <v xml:space="preserve">渡部　泰成                    </v>
      </c>
      <c r="G535" s="22" t="str">
        <f>IFERROR(VLOOKUP(E535,Sheet3!A:H,8,0),"")</f>
        <v xml:space="preserve">南海DC          </v>
      </c>
      <c r="H535" s="22" t="str">
        <f>IFERROR(VLOOKUP(E535,Sheet2!A:B,2,0),"")</f>
        <v/>
      </c>
      <c r="I535" s="22" t="str">
        <f t="shared" si="45"/>
        <v>130824</v>
      </c>
      <c r="J535" s="22">
        <f t="shared" si="46"/>
        <v>3</v>
      </c>
      <c r="K535" s="22">
        <f t="shared" si="47"/>
        <v>2</v>
      </c>
      <c r="M535" s="22" t="str">
        <f>IFERROR(VLOOKUP(A535,Sheet1!B:F,5,0),"")</f>
        <v xml:space="preserve"> 200m</v>
      </c>
      <c r="N535" s="22" t="str">
        <f>IFERROR(VLOOKUP(A535,Sheet1!B:F,4,0),"")</f>
        <v>個人メドレー</v>
      </c>
      <c r="O535" s="22" t="str">
        <f t="shared" si="44"/>
        <v xml:space="preserve"> 200m 個人メドレー</v>
      </c>
    </row>
    <row r="536" spans="1:15" s="22" customFormat="1" x14ac:dyDescent="0.15">
      <c r="A536" s="22">
        <f>IFERROR(テーブル_Swim015[[#This Row],[競技番号]],"")</f>
        <v>24</v>
      </c>
      <c r="B536" s="22">
        <f>IFERROR(テーブル_Swim015[[#This Row],[組]],"")</f>
        <v>3</v>
      </c>
      <c r="C536" s="22">
        <f>IFERROR(テーブル_Swim015[[#This Row],[水路]],"")</f>
        <v>3</v>
      </c>
      <c r="D536" s="22" t="str">
        <f t="shared" si="43"/>
        <v>2433</v>
      </c>
      <c r="E536" s="22">
        <f>IFERROR(テーブル_Swim015[[#This Row],[選手番号]],"")</f>
        <v>687</v>
      </c>
      <c r="F536" s="22" t="str">
        <f>IFERROR(VLOOKUP(E536,Sheet3!A:H,3,0),"")</f>
        <v xml:space="preserve">福井　康介                    </v>
      </c>
      <c r="G536" s="22" t="str">
        <f>IFERROR(VLOOKUP(E536,Sheet3!A:H,8,0),"")</f>
        <v xml:space="preserve">伊予ＳＣ        </v>
      </c>
      <c r="H536" s="22" t="str">
        <f>IFERROR(VLOOKUP(E536,Sheet2!A:B,2,0),"")</f>
        <v/>
      </c>
      <c r="I536" s="22" t="str">
        <f t="shared" si="45"/>
        <v>68724</v>
      </c>
      <c r="J536" s="22">
        <f t="shared" si="46"/>
        <v>3</v>
      </c>
      <c r="K536" s="22">
        <f t="shared" si="47"/>
        <v>3</v>
      </c>
      <c r="M536" s="22" t="str">
        <f>IFERROR(VLOOKUP(A536,Sheet1!B:F,5,0),"")</f>
        <v xml:space="preserve"> 200m</v>
      </c>
      <c r="N536" s="22" t="str">
        <f>IFERROR(VLOOKUP(A536,Sheet1!B:F,4,0),"")</f>
        <v>個人メドレー</v>
      </c>
      <c r="O536" s="22" t="str">
        <f t="shared" si="44"/>
        <v xml:space="preserve"> 200m 個人メドレー</v>
      </c>
    </row>
    <row r="537" spans="1:15" s="22" customFormat="1" x14ac:dyDescent="0.15">
      <c r="A537" s="22">
        <f>IFERROR(テーブル_Swim015[[#This Row],[競技番号]],"")</f>
        <v>24</v>
      </c>
      <c r="B537" s="22">
        <f>IFERROR(テーブル_Swim015[[#This Row],[組]],"")</f>
        <v>3</v>
      </c>
      <c r="C537" s="22">
        <f>IFERROR(テーブル_Swim015[[#This Row],[水路]],"")</f>
        <v>4</v>
      </c>
      <c r="D537" s="22" t="str">
        <f t="shared" si="43"/>
        <v>2434</v>
      </c>
      <c r="E537" s="22">
        <f>IFERROR(テーブル_Swim015[[#This Row],[選手番号]],"")</f>
        <v>174</v>
      </c>
      <c r="F537" s="22" t="str">
        <f>IFERROR(VLOOKUP(E537,Sheet3!A:H,3,0),"")</f>
        <v xml:space="preserve">堀本　達郎                    </v>
      </c>
      <c r="G537" s="22" t="str">
        <f>IFERROR(VLOOKUP(E537,Sheet3!A:H,8,0),"")</f>
        <v xml:space="preserve">石原SC          </v>
      </c>
      <c r="H537" s="22" t="str">
        <f>IFERROR(VLOOKUP(E537,Sheet2!A:B,2,0),"")</f>
        <v/>
      </c>
      <c r="I537" s="22" t="str">
        <f t="shared" si="45"/>
        <v>17424</v>
      </c>
      <c r="J537" s="22">
        <f t="shared" si="46"/>
        <v>3</v>
      </c>
      <c r="K537" s="22">
        <f t="shared" si="47"/>
        <v>4</v>
      </c>
      <c r="M537" s="22" t="str">
        <f>IFERROR(VLOOKUP(A537,Sheet1!B:F,5,0),"")</f>
        <v xml:space="preserve"> 200m</v>
      </c>
      <c r="N537" s="22" t="str">
        <f>IFERROR(VLOOKUP(A537,Sheet1!B:F,4,0),"")</f>
        <v>個人メドレー</v>
      </c>
      <c r="O537" s="22" t="str">
        <f t="shared" si="44"/>
        <v xml:space="preserve"> 200m 個人メドレー</v>
      </c>
    </row>
    <row r="538" spans="1:15" s="22" customFormat="1" x14ac:dyDescent="0.15">
      <c r="A538" s="22">
        <f>IFERROR(テーブル_Swim015[[#This Row],[競技番号]],"")</f>
        <v>24</v>
      </c>
      <c r="B538" s="22">
        <f>IFERROR(テーブル_Swim015[[#This Row],[組]],"")</f>
        <v>3</v>
      </c>
      <c r="C538" s="22">
        <f>IFERROR(テーブル_Swim015[[#This Row],[水路]],"")</f>
        <v>5</v>
      </c>
      <c r="D538" s="22" t="str">
        <f t="shared" si="43"/>
        <v>2435</v>
      </c>
      <c r="E538" s="22">
        <f>IFERROR(テーブル_Swim015[[#This Row],[選手番号]],"")</f>
        <v>1390</v>
      </c>
      <c r="F538" s="22" t="str">
        <f>IFERROR(VLOOKUP(E538,Sheet3!A:H,3,0),"")</f>
        <v xml:space="preserve">宮内啓士郎                    </v>
      </c>
      <c r="G538" s="22" t="str">
        <f>IFERROR(VLOOKUP(E538,Sheet3!A:H,8,0),"")</f>
        <v xml:space="preserve">南海DC          </v>
      </c>
      <c r="H538" s="22" t="str">
        <f>IFERROR(VLOOKUP(E538,Sheet2!A:B,2,0),"")</f>
        <v/>
      </c>
      <c r="I538" s="22" t="str">
        <f t="shared" si="45"/>
        <v>139024</v>
      </c>
      <c r="J538" s="22">
        <f t="shared" si="46"/>
        <v>3</v>
      </c>
      <c r="K538" s="22">
        <f t="shared" si="47"/>
        <v>5</v>
      </c>
      <c r="M538" s="22" t="str">
        <f>IFERROR(VLOOKUP(A538,Sheet1!B:F,5,0),"")</f>
        <v xml:space="preserve"> 200m</v>
      </c>
      <c r="N538" s="22" t="str">
        <f>IFERROR(VLOOKUP(A538,Sheet1!B:F,4,0),"")</f>
        <v>個人メドレー</v>
      </c>
      <c r="O538" s="22" t="str">
        <f t="shared" si="44"/>
        <v xml:space="preserve"> 200m 個人メドレー</v>
      </c>
    </row>
    <row r="539" spans="1:15" s="22" customFormat="1" x14ac:dyDescent="0.15">
      <c r="A539" s="22">
        <f>IFERROR(テーブル_Swim015[[#This Row],[競技番号]],"")</f>
        <v>24</v>
      </c>
      <c r="B539" s="22">
        <f>IFERROR(テーブル_Swim015[[#This Row],[組]],"")</f>
        <v>3</v>
      </c>
      <c r="C539" s="22">
        <f>IFERROR(テーブル_Swim015[[#This Row],[水路]],"")</f>
        <v>6</v>
      </c>
      <c r="D539" s="22" t="str">
        <f t="shared" si="43"/>
        <v>2436</v>
      </c>
      <c r="E539" s="22">
        <f>IFERROR(テーブル_Swim015[[#This Row],[選手番号]],"")</f>
        <v>674</v>
      </c>
      <c r="F539" s="22" t="str">
        <f>IFERROR(VLOOKUP(E539,Sheet3!A:H,3,0),"")</f>
        <v xml:space="preserve">久保田凌太朗                  </v>
      </c>
      <c r="G539" s="22" t="str">
        <f>IFERROR(VLOOKUP(E539,Sheet3!A:H,8,0),"")</f>
        <v xml:space="preserve">ﾌｨｯﾀ重信        </v>
      </c>
      <c r="H539" s="22" t="str">
        <f>IFERROR(VLOOKUP(E539,Sheet2!A:B,2,0),"")</f>
        <v/>
      </c>
      <c r="I539" s="22" t="str">
        <f t="shared" si="45"/>
        <v>67424</v>
      </c>
      <c r="J539" s="22">
        <f t="shared" si="46"/>
        <v>3</v>
      </c>
      <c r="K539" s="22">
        <f t="shared" si="47"/>
        <v>6</v>
      </c>
      <c r="M539" s="22" t="str">
        <f>IFERROR(VLOOKUP(A539,Sheet1!B:F,5,0),"")</f>
        <v xml:space="preserve"> 200m</v>
      </c>
      <c r="N539" s="22" t="str">
        <f>IFERROR(VLOOKUP(A539,Sheet1!B:F,4,0),"")</f>
        <v>個人メドレー</v>
      </c>
      <c r="O539" s="22" t="str">
        <f t="shared" si="44"/>
        <v xml:space="preserve"> 200m 個人メドレー</v>
      </c>
    </row>
    <row r="540" spans="1:15" s="22" customFormat="1" x14ac:dyDescent="0.15">
      <c r="A540" s="22">
        <f>IFERROR(テーブル_Swim015[[#This Row],[競技番号]],"")</f>
        <v>24</v>
      </c>
      <c r="B540" s="22">
        <f>IFERROR(テーブル_Swim015[[#This Row],[組]],"")</f>
        <v>3</v>
      </c>
      <c r="C540" s="22">
        <f>IFERROR(テーブル_Swim015[[#This Row],[水路]],"")</f>
        <v>7</v>
      </c>
      <c r="D540" s="22" t="str">
        <f t="shared" si="43"/>
        <v>2437</v>
      </c>
      <c r="E540" s="22">
        <f>IFERROR(テーブル_Swim015[[#This Row],[選手番号]],"")</f>
        <v>1386</v>
      </c>
      <c r="F540" s="22" t="str">
        <f>IFERROR(VLOOKUP(E540,Sheet3!A:H,3,0),"")</f>
        <v xml:space="preserve">玉井　悠亜                    </v>
      </c>
      <c r="G540" s="22" t="str">
        <f>IFERROR(VLOOKUP(E540,Sheet3!A:H,8,0),"")</f>
        <v xml:space="preserve">南海DC          </v>
      </c>
      <c r="H540" s="22" t="str">
        <f>IFERROR(VLOOKUP(E540,Sheet2!A:B,2,0),"")</f>
        <v/>
      </c>
      <c r="I540" s="22" t="str">
        <f t="shared" si="45"/>
        <v>138624</v>
      </c>
      <c r="J540" s="22">
        <f t="shared" si="46"/>
        <v>3</v>
      </c>
      <c r="K540" s="22">
        <f t="shared" si="47"/>
        <v>7</v>
      </c>
      <c r="M540" s="22" t="str">
        <f>IFERROR(VLOOKUP(A540,Sheet1!B:F,5,0),"")</f>
        <v xml:space="preserve"> 200m</v>
      </c>
      <c r="N540" s="22" t="str">
        <f>IFERROR(VLOOKUP(A540,Sheet1!B:F,4,0),"")</f>
        <v>個人メドレー</v>
      </c>
      <c r="O540" s="22" t="str">
        <f t="shared" si="44"/>
        <v xml:space="preserve"> 200m 個人メドレー</v>
      </c>
    </row>
    <row r="541" spans="1:15" s="22" customFormat="1" x14ac:dyDescent="0.15">
      <c r="A541" s="22">
        <f>IFERROR(テーブル_Swim015[[#This Row],[競技番号]],"")</f>
        <v>24</v>
      </c>
      <c r="B541" s="22">
        <f>IFERROR(テーブル_Swim015[[#This Row],[組]],"")</f>
        <v>4</v>
      </c>
      <c r="C541" s="22">
        <f>IFERROR(テーブル_Swim015[[#This Row],[水路]],"")</f>
        <v>1</v>
      </c>
      <c r="D541" s="22" t="str">
        <f t="shared" si="43"/>
        <v>2441</v>
      </c>
      <c r="E541" s="22">
        <f>IFERROR(テーブル_Swim015[[#This Row],[選手番号]],"")</f>
        <v>1405</v>
      </c>
      <c r="F541" s="22" t="str">
        <f>IFERROR(VLOOKUP(E541,Sheet3!A:H,3,0),"")</f>
        <v xml:space="preserve">大門　伊吹                    </v>
      </c>
      <c r="G541" s="22" t="str">
        <f>IFERROR(VLOOKUP(E541,Sheet3!A:H,8,0),"")</f>
        <v xml:space="preserve">南海DC          </v>
      </c>
      <c r="H541" s="22" t="str">
        <f>IFERROR(VLOOKUP(E541,Sheet2!A:B,2,0),"")</f>
        <v/>
      </c>
      <c r="I541" s="22" t="str">
        <f t="shared" si="45"/>
        <v>140524</v>
      </c>
      <c r="J541" s="22">
        <f t="shared" si="46"/>
        <v>4</v>
      </c>
      <c r="K541" s="22">
        <f t="shared" si="47"/>
        <v>1</v>
      </c>
      <c r="M541" s="22" t="str">
        <f>IFERROR(VLOOKUP(A541,Sheet1!B:F,5,0),"")</f>
        <v xml:space="preserve"> 200m</v>
      </c>
      <c r="N541" s="22" t="str">
        <f>IFERROR(VLOOKUP(A541,Sheet1!B:F,4,0),"")</f>
        <v>個人メドレー</v>
      </c>
      <c r="O541" s="22" t="str">
        <f t="shared" si="44"/>
        <v xml:space="preserve"> 200m 個人メドレー</v>
      </c>
    </row>
    <row r="542" spans="1:15" s="22" customFormat="1" x14ac:dyDescent="0.15">
      <c r="A542" s="22">
        <f>IFERROR(テーブル_Swim015[[#This Row],[競技番号]],"")</f>
        <v>24</v>
      </c>
      <c r="B542" s="22">
        <f>IFERROR(テーブル_Swim015[[#This Row],[組]],"")</f>
        <v>4</v>
      </c>
      <c r="C542" s="22">
        <f>IFERROR(テーブル_Swim015[[#This Row],[水路]],"")</f>
        <v>2</v>
      </c>
      <c r="D542" s="22" t="str">
        <f t="shared" si="43"/>
        <v>2442</v>
      </c>
      <c r="E542" s="22">
        <f>IFERROR(テーブル_Swim015[[#This Row],[選手番号]],"")</f>
        <v>711</v>
      </c>
      <c r="F542" s="22" t="str">
        <f>IFERROR(VLOOKUP(E542,Sheet3!A:H,3,0),"")</f>
        <v xml:space="preserve">兵頭虎太朗                    </v>
      </c>
      <c r="G542" s="22" t="str">
        <f>IFERROR(VLOOKUP(E542,Sheet3!A:H,8,0),"")</f>
        <v xml:space="preserve">フィッタ松前    </v>
      </c>
      <c r="H542" s="22" t="str">
        <f>IFERROR(VLOOKUP(E542,Sheet2!A:B,2,0),"")</f>
        <v/>
      </c>
      <c r="I542" s="22" t="str">
        <f t="shared" si="45"/>
        <v>71124</v>
      </c>
      <c r="J542" s="22">
        <f t="shared" si="46"/>
        <v>4</v>
      </c>
      <c r="K542" s="22">
        <f t="shared" si="47"/>
        <v>2</v>
      </c>
      <c r="M542" s="22" t="str">
        <f>IFERROR(VLOOKUP(A542,Sheet1!B:F,5,0),"")</f>
        <v xml:space="preserve"> 200m</v>
      </c>
      <c r="N542" s="22" t="str">
        <f>IFERROR(VLOOKUP(A542,Sheet1!B:F,4,0),"")</f>
        <v>個人メドレー</v>
      </c>
      <c r="O542" s="22" t="str">
        <f t="shared" si="44"/>
        <v xml:space="preserve"> 200m 個人メドレー</v>
      </c>
    </row>
    <row r="543" spans="1:15" s="22" customFormat="1" x14ac:dyDescent="0.15">
      <c r="A543" s="22">
        <f>IFERROR(テーブル_Swim015[[#This Row],[競技番号]],"")</f>
        <v>24</v>
      </c>
      <c r="B543" s="22">
        <f>IFERROR(テーブル_Swim015[[#This Row],[組]],"")</f>
        <v>4</v>
      </c>
      <c r="C543" s="22">
        <f>IFERROR(テーブル_Swim015[[#This Row],[水路]],"")</f>
        <v>3</v>
      </c>
      <c r="D543" s="22" t="str">
        <f t="shared" si="43"/>
        <v>2443</v>
      </c>
      <c r="E543" s="22">
        <f>IFERROR(テーブル_Swim015[[#This Row],[選手番号]],"")</f>
        <v>1433</v>
      </c>
      <c r="F543" s="22" t="str">
        <f>IFERROR(VLOOKUP(E543,Sheet3!A:H,3,0),"")</f>
        <v xml:space="preserve">藤本　大勢                    </v>
      </c>
      <c r="G543" s="22" t="str">
        <f>IFERROR(VLOOKUP(E543,Sheet3!A:H,8,0),"")</f>
        <v xml:space="preserve">南海DC          </v>
      </c>
      <c r="H543" s="22" t="str">
        <f>IFERROR(VLOOKUP(E543,Sheet2!A:B,2,0),"")</f>
        <v/>
      </c>
      <c r="I543" s="22" t="str">
        <f t="shared" si="45"/>
        <v>143324</v>
      </c>
      <c r="J543" s="22">
        <f t="shared" si="46"/>
        <v>4</v>
      </c>
      <c r="K543" s="22">
        <f t="shared" si="47"/>
        <v>3</v>
      </c>
      <c r="M543" s="22" t="str">
        <f>IFERROR(VLOOKUP(A543,Sheet1!B:F,5,0),"")</f>
        <v xml:space="preserve"> 200m</v>
      </c>
      <c r="N543" s="22" t="str">
        <f>IFERROR(VLOOKUP(A543,Sheet1!B:F,4,0),"")</f>
        <v>個人メドレー</v>
      </c>
      <c r="O543" s="22" t="str">
        <f t="shared" si="44"/>
        <v xml:space="preserve"> 200m 個人メドレー</v>
      </c>
    </row>
    <row r="544" spans="1:15" s="22" customFormat="1" x14ac:dyDescent="0.15">
      <c r="A544" s="22">
        <f>IFERROR(テーブル_Swim015[[#This Row],[競技番号]],"")</f>
        <v>24</v>
      </c>
      <c r="B544" s="22">
        <f>IFERROR(テーブル_Swim015[[#This Row],[組]],"")</f>
        <v>4</v>
      </c>
      <c r="C544" s="22">
        <f>IFERROR(テーブル_Swim015[[#This Row],[水路]],"")</f>
        <v>4</v>
      </c>
      <c r="D544" s="22" t="str">
        <f t="shared" si="43"/>
        <v>2444</v>
      </c>
      <c r="E544" s="22">
        <f>IFERROR(テーブル_Swim015[[#This Row],[選手番号]],"")</f>
        <v>179</v>
      </c>
      <c r="F544" s="22" t="str">
        <f>IFERROR(VLOOKUP(E544,Sheet3!A:H,3,0),"")</f>
        <v xml:space="preserve">小原　崇聖                    </v>
      </c>
      <c r="G544" s="22" t="str">
        <f>IFERROR(VLOOKUP(E544,Sheet3!A:H,8,0),"")</f>
        <v xml:space="preserve">石原SC          </v>
      </c>
      <c r="H544" s="22" t="str">
        <f>IFERROR(VLOOKUP(E544,Sheet2!A:B,2,0),"")</f>
        <v/>
      </c>
      <c r="I544" s="22" t="str">
        <f t="shared" si="45"/>
        <v>17924</v>
      </c>
      <c r="J544" s="22">
        <f t="shared" si="46"/>
        <v>4</v>
      </c>
      <c r="K544" s="22">
        <f t="shared" si="47"/>
        <v>4</v>
      </c>
      <c r="M544" s="22" t="str">
        <f>IFERROR(VLOOKUP(A544,Sheet1!B:F,5,0),"")</f>
        <v xml:space="preserve"> 200m</v>
      </c>
      <c r="N544" s="22" t="str">
        <f>IFERROR(VLOOKUP(A544,Sheet1!B:F,4,0),"")</f>
        <v>個人メドレー</v>
      </c>
      <c r="O544" s="22" t="str">
        <f t="shared" si="44"/>
        <v xml:space="preserve"> 200m 個人メドレー</v>
      </c>
    </row>
    <row r="545" spans="1:15" s="22" customFormat="1" x14ac:dyDescent="0.15">
      <c r="A545" s="22">
        <f>IFERROR(テーブル_Swim015[[#This Row],[競技番号]],"")</f>
        <v>24</v>
      </c>
      <c r="B545" s="22">
        <f>IFERROR(テーブル_Swim015[[#This Row],[組]],"")</f>
        <v>4</v>
      </c>
      <c r="C545" s="22">
        <f>IFERROR(テーブル_Swim015[[#This Row],[水路]],"")</f>
        <v>5</v>
      </c>
      <c r="D545" s="22" t="str">
        <f t="shared" si="43"/>
        <v>2445</v>
      </c>
      <c r="E545" s="22">
        <f>IFERROR(テーブル_Swim015[[#This Row],[選手番号]],"")</f>
        <v>667</v>
      </c>
      <c r="F545" s="22" t="str">
        <f>IFERROR(VLOOKUP(E545,Sheet3!A:H,3,0),"")</f>
        <v xml:space="preserve">向居　大晴                    </v>
      </c>
      <c r="G545" s="22" t="str">
        <f>IFERROR(VLOOKUP(E545,Sheet3!A:H,8,0),"")</f>
        <v xml:space="preserve">ﾌｨｯﾀ重信        </v>
      </c>
      <c r="H545" s="22" t="str">
        <f>IFERROR(VLOOKUP(E545,Sheet2!A:B,2,0),"")</f>
        <v/>
      </c>
      <c r="I545" s="22" t="str">
        <f t="shared" si="45"/>
        <v>66724</v>
      </c>
      <c r="J545" s="22">
        <f t="shared" si="46"/>
        <v>4</v>
      </c>
      <c r="K545" s="22">
        <f t="shared" si="47"/>
        <v>5</v>
      </c>
      <c r="M545" s="22" t="str">
        <f>IFERROR(VLOOKUP(A545,Sheet1!B:F,5,0),"")</f>
        <v xml:space="preserve"> 200m</v>
      </c>
      <c r="N545" s="22" t="str">
        <f>IFERROR(VLOOKUP(A545,Sheet1!B:F,4,0),"")</f>
        <v>個人メドレー</v>
      </c>
      <c r="O545" s="22" t="str">
        <f t="shared" si="44"/>
        <v xml:space="preserve"> 200m 個人メドレー</v>
      </c>
    </row>
    <row r="546" spans="1:15" s="22" customFormat="1" x14ac:dyDescent="0.15">
      <c r="A546" s="22">
        <f>IFERROR(テーブル_Swim015[[#This Row],[競技番号]],"")</f>
        <v>24</v>
      </c>
      <c r="B546" s="22">
        <f>IFERROR(テーブル_Swim015[[#This Row],[組]],"")</f>
        <v>4</v>
      </c>
      <c r="C546" s="22">
        <f>IFERROR(テーブル_Swim015[[#This Row],[水路]],"")</f>
        <v>6</v>
      </c>
      <c r="D546" s="22" t="str">
        <f t="shared" si="43"/>
        <v>2446</v>
      </c>
      <c r="E546" s="22">
        <f>IFERROR(テーブル_Swim015[[#This Row],[選手番号]],"")</f>
        <v>669</v>
      </c>
      <c r="F546" s="22" t="str">
        <f>IFERROR(VLOOKUP(E546,Sheet3!A:H,3,0),"")</f>
        <v xml:space="preserve">黒野　裕馬                    </v>
      </c>
      <c r="G546" s="22" t="str">
        <f>IFERROR(VLOOKUP(E546,Sheet3!A:H,8,0),"")</f>
        <v xml:space="preserve">ﾌｨｯﾀ重信        </v>
      </c>
      <c r="H546" s="22" t="str">
        <f>IFERROR(VLOOKUP(E546,Sheet2!A:B,2,0),"")</f>
        <v/>
      </c>
      <c r="I546" s="22" t="str">
        <f t="shared" si="45"/>
        <v>66924</v>
      </c>
      <c r="J546" s="22">
        <f t="shared" si="46"/>
        <v>4</v>
      </c>
      <c r="K546" s="22">
        <f t="shared" si="47"/>
        <v>6</v>
      </c>
      <c r="M546" s="22" t="str">
        <f>IFERROR(VLOOKUP(A546,Sheet1!B:F,5,0),"")</f>
        <v xml:space="preserve"> 200m</v>
      </c>
      <c r="N546" s="22" t="str">
        <f>IFERROR(VLOOKUP(A546,Sheet1!B:F,4,0),"")</f>
        <v>個人メドレー</v>
      </c>
      <c r="O546" s="22" t="str">
        <f t="shared" si="44"/>
        <v xml:space="preserve"> 200m 個人メドレー</v>
      </c>
    </row>
    <row r="547" spans="1:15" s="22" customFormat="1" x14ac:dyDescent="0.15">
      <c r="A547" s="22">
        <f>IFERROR(テーブル_Swim015[[#This Row],[競技番号]],"")</f>
        <v>24</v>
      </c>
      <c r="B547" s="22">
        <f>IFERROR(テーブル_Swim015[[#This Row],[組]],"")</f>
        <v>4</v>
      </c>
      <c r="C547" s="22">
        <f>IFERROR(テーブル_Swim015[[#This Row],[水路]],"")</f>
        <v>7</v>
      </c>
      <c r="D547" s="22" t="str">
        <f t="shared" si="43"/>
        <v>2447</v>
      </c>
      <c r="E547" s="22">
        <f>IFERROR(テーブル_Swim015[[#This Row],[選手番号]],"")</f>
        <v>714</v>
      </c>
      <c r="F547" s="22" t="str">
        <f>IFERROR(VLOOKUP(E547,Sheet3!A:H,3,0),"")</f>
        <v xml:space="preserve">大石　陵雅                    </v>
      </c>
      <c r="G547" s="22" t="str">
        <f>IFERROR(VLOOKUP(E547,Sheet3!A:H,8,0),"")</f>
        <v xml:space="preserve">フィッタ松前    </v>
      </c>
      <c r="H547" s="22" t="str">
        <f>IFERROR(VLOOKUP(E547,Sheet2!A:B,2,0),"")</f>
        <v/>
      </c>
      <c r="I547" s="22" t="str">
        <f t="shared" si="45"/>
        <v>71424</v>
      </c>
      <c r="J547" s="22">
        <f t="shared" si="46"/>
        <v>4</v>
      </c>
      <c r="K547" s="22">
        <f t="shared" si="47"/>
        <v>7</v>
      </c>
      <c r="M547" s="22" t="str">
        <f>IFERROR(VLOOKUP(A547,Sheet1!B:F,5,0),"")</f>
        <v xml:space="preserve"> 200m</v>
      </c>
      <c r="N547" s="22" t="str">
        <f>IFERROR(VLOOKUP(A547,Sheet1!B:F,4,0),"")</f>
        <v>個人メドレー</v>
      </c>
      <c r="O547" s="22" t="str">
        <f t="shared" si="44"/>
        <v xml:space="preserve"> 200m 個人メドレー</v>
      </c>
    </row>
    <row r="548" spans="1:15" s="22" customFormat="1" x14ac:dyDescent="0.15">
      <c r="A548" s="22">
        <f>IFERROR(テーブル_Swim015[[#This Row],[競技番号]],"")</f>
        <v>25</v>
      </c>
      <c r="B548" s="22">
        <f>IFERROR(テーブル_Swim015[[#This Row],[組]],"")</f>
        <v>1</v>
      </c>
      <c r="C548" s="22">
        <f>IFERROR(テーブル_Swim015[[#This Row],[水路]],"")</f>
        <v>1</v>
      </c>
      <c r="D548" s="22" t="str">
        <f t="shared" si="43"/>
        <v>2511</v>
      </c>
      <c r="E548" s="22">
        <f>IFERROR(テーブル_Swim015[[#This Row],[選手番号]],"")</f>
        <v>1423</v>
      </c>
      <c r="F548" s="22" t="str">
        <f>IFERROR(VLOOKUP(E548,Sheet3!A:H,3,0),"")</f>
        <v xml:space="preserve">山浦　悠香                    </v>
      </c>
      <c r="G548" s="22" t="str">
        <f>IFERROR(VLOOKUP(E548,Sheet3!A:H,8,0),"")</f>
        <v xml:space="preserve">南海DC          </v>
      </c>
      <c r="H548" s="22" t="str">
        <f>IFERROR(VLOOKUP(E548,Sheet2!A:B,2,0),"")</f>
        <v/>
      </c>
      <c r="I548" s="22" t="str">
        <f t="shared" si="45"/>
        <v>142325</v>
      </c>
      <c r="J548" s="22">
        <f t="shared" si="46"/>
        <v>1</v>
      </c>
      <c r="K548" s="22">
        <f t="shared" si="47"/>
        <v>1</v>
      </c>
      <c r="M548" s="22" t="str">
        <f>IFERROR(VLOOKUP(A548,Sheet1!B:F,5,0),"")</f>
        <v xml:space="preserve"> 100m</v>
      </c>
      <c r="N548" s="22" t="str">
        <f>IFERROR(VLOOKUP(A548,Sheet1!B:F,4,0),"")</f>
        <v>自由形</v>
      </c>
      <c r="O548" s="22" t="str">
        <f t="shared" si="44"/>
        <v xml:space="preserve"> 100m 自由形</v>
      </c>
    </row>
    <row r="549" spans="1:15" s="22" customFormat="1" x14ac:dyDescent="0.15">
      <c r="A549" s="22">
        <f>IFERROR(テーブル_Swim015[[#This Row],[競技番号]],"")</f>
        <v>25</v>
      </c>
      <c r="B549" s="22">
        <f>IFERROR(テーブル_Swim015[[#This Row],[組]],"")</f>
        <v>1</v>
      </c>
      <c r="C549" s="22">
        <f>IFERROR(テーブル_Swim015[[#This Row],[水路]],"")</f>
        <v>2</v>
      </c>
      <c r="D549" s="22" t="str">
        <f t="shared" si="43"/>
        <v>2512</v>
      </c>
      <c r="E549" s="22">
        <f>IFERROR(テーブル_Swim015[[#This Row],[選手番号]],"")</f>
        <v>798</v>
      </c>
      <c r="F549" s="22" t="str">
        <f>IFERROR(VLOOKUP(E549,Sheet3!A:H,3,0),"")</f>
        <v xml:space="preserve">木村さくら                    </v>
      </c>
      <c r="G549" s="22" t="str">
        <f>IFERROR(VLOOKUP(E549,Sheet3!A:H,8,0),"")</f>
        <v xml:space="preserve">フィッタ松前    </v>
      </c>
      <c r="H549" s="22" t="str">
        <f>IFERROR(VLOOKUP(E549,Sheet2!A:B,2,0),"")</f>
        <v/>
      </c>
      <c r="I549" s="22" t="str">
        <f t="shared" si="45"/>
        <v>79825</v>
      </c>
      <c r="J549" s="22">
        <f t="shared" si="46"/>
        <v>1</v>
      </c>
      <c r="K549" s="22">
        <f t="shared" si="47"/>
        <v>2</v>
      </c>
      <c r="M549" s="22" t="str">
        <f>IFERROR(VLOOKUP(A549,Sheet1!B:F,5,0),"")</f>
        <v xml:space="preserve"> 100m</v>
      </c>
      <c r="N549" s="22" t="str">
        <f>IFERROR(VLOOKUP(A549,Sheet1!B:F,4,0),"")</f>
        <v>自由形</v>
      </c>
      <c r="O549" s="22" t="str">
        <f t="shared" si="44"/>
        <v xml:space="preserve"> 100m 自由形</v>
      </c>
    </row>
    <row r="550" spans="1:15" s="22" customFormat="1" x14ac:dyDescent="0.15">
      <c r="A550" s="22">
        <f>IFERROR(テーブル_Swim015[[#This Row],[競技番号]],"")</f>
        <v>25</v>
      </c>
      <c r="B550" s="22">
        <f>IFERROR(テーブル_Swim015[[#This Row],[組]],"")</f>
        <v>1</v>
      </c>
      <c r="C550" s="22">
        <f>IFERROR(テーブル_Swim015[[#This Row],[水路]],"")</f>
        <v>3</v>
      </c>
      <c r="D550" s="22" t="str">
        <f t="shared" si="43"/>
        <v>2513</v>
      </c>
      <c r="E550" s="22">
        <f>IFERROR(テーブル_Swim015[[#This Row],[選手番号]],"")</f>
        <v>1420</v>
      </c>
      <c r="F550" s="22" t="str">
        <f>IFERROR(VLOOKUP(E550,Sheet3!A:H,3,0),"")</f>
        <v xml:space="preserve">井上　鳳華                    </v>
      </c>
      <c r="G550" s="22" t="str">
        <f>IFERROR(VLOOKUP(E550,Sheet3!A:H,8,0),"")</f>
        <v xml:space="preserve">南海DC          </v>
      </c>
      <c r="H550" s="22" t="str">
        <f>IFERROR(VLOOKUP(E550,Sheet2!A:B,2,0),"")</f>
        <v/>
      </c>
      <c r="I550" s="22" t="str">
        <f t="shared" si="45"/>
        <v>142025</v>
      </c>
      <c r="J550" s="22">
        <f t="shared" si="46"/>
        <v>1</v>
      </c>
      <c r="K550" s="22">
        <f t="shared" si="47"/>
        <v>3</v>
      </c>
      <c r="M550" s="22" t="str">
        <f>IFERROR(VLOOKUP(A550,Sheet1!B:F,5,0),"")</f>
        <v xml:space="preserve"> 100m</v>
      </c>
      <c r="N550" s="22" t="str">
        <f>IFERROR(VLOOKUP(A550,Sheet1!B:F,4,0),"")</f>
        <v>自由形</v>
      </c>
      <c r="O550" s="22" t="str">
        <f t="shared" si="44"/>
        <v xml:space="preserve"> 100m 自由形</v>
      </c>
    </row>
    <row r="551" spans="1:15" s="22" customFormat="1" x14ac:dyDescent="0.15">
      <c r="A551" s="22">
        <f>IFERROR(テーブル_Swim015[[#This Row],[競技番号]],"")</f>
        <v>25</v>
      </c>
      <c r="B551" s="22">
        <f>IFERROR(テーブル_Swim015[[#This Row],[組]],"")</f>
        <v>1</v>
      </c>
      <c r="C551" s="22">
        <f>IFERROR(テーブル_Swim015[[#This Row],[水路]],"")</f>
        <v>4</v>
      </c>
      <c r="D551" s="22" t="str">
        <f t="shared" si="43"/>
        <v>2514</v>
      </c>
      <c r="E551" s="22">
        <f>IFERROR(テーブル_Swim015[[#This Row],[選手番号]],"")</f>
        <v>1349</v>
      </c>
      <c r="F551" s="22" t="str">
        <f>IFERROR(VLOOKUP(E551,Sheet3!A:H,3,0),"")</f>
        <v xml:space="preserve">三浦千咲　                    </v>
      </c>
      <c r="G551" s="22" t="str">
        <f>IFERROR(VLOOKUP(E551,Sheet3!A:H,8,0),"")</f>
        <v xml:space="preserve">南海DC          </v>
      </c>
      <c r="H551" s="22" t="str">
        <f>IFERROR(VLOOKUP(E551,Sheet2!A:B,2,0),"")</f>
        <v/>
      </c>
      <c r="I551" s="22" t="str">
        <f t="shared" si="45"/>
        <v>134925</v>
      </c>
      <c r="J551" s="22">
        <f t="shared" si="46"/>
        <v>1</v>
      </c>
      <c r="K551" s="22">
        <f t="shared" si="47"/>
        <v>4</v>
      </c>
      <c r="M551" s="22" t="str">
        <f>IFERROR(VLOOKUP(A551,Sheet1!B:F,5,0),"")</f>
        <v xml:space="preserve"> 100m</v>
      </c>
      <c r="N551" s="22" t="str">
        <f>IFERROR(VLOOKUP(A551,Sheet1!B:F,4,0),"")</f>
        <v>自由形</v>
      </c>
      <c r="O551" s="22" t="str">
        <f t="shared" si="44"/>
        <v xml:space="preserve"> 100m 自由形</v>
      </c>
    </row>
    <row r="552" spans="1:15" s="22" customFormat="1" x14ac:dyDescent="0.15">
      <c r="A552" s="22">
        <f>IFERROR(テーブル_Swim015[[#This Row],[競技番号]],"")</f>
        <v>25</v>
      </c>
      <c r="B552" s="22">
        <f>IFERROR(テーブル_Swim015[[#This Row],[組]],"")</f>
        <v>1</v>
      </c>
      <c r="C552" s="22">
        <f>IFERROR(テーブル_Swim015[[#This Row],[水路]],"")</f>
        <v>5</v>
      </c>
      <c r="D552" s="22" t="str">
        <f t="shared" si="43"/>
        <v>2515</v>
      </c>
      <c r="E552" s="22">
        <f>IFERROR(テーブル_Swim015[[#This Row],[選手番号]],"")</f>
        <v>775</v>
      </c>
      <c r="F552" s="22" t="str">
        <f>IFERROR(VLOOKUP(E552,Sheet3!A:H,3,0),"")</f>
        <v xml:space="preserve">藤本　結香                    </v>
      </c>
      <c r="G552" s="22" t="str">
        <f>IFERROR(VLOOKUP(E552,Sheet3!A:H,8,0),"")</f>
        <v xml:space="preserve">フィッタ松前    </v>
      </c>
      <c r="H552" s="22" t="str">
        <f>IFERROR(VLOOKUP(E552,Sheet2!A:B,2,0),"")</f>
        <v/>
      </c>
      <c r="I552" s="22" t="str">
        <f t="shared" si="45"/>
        <v>77525</v>
      </c>
      <c r="J552" s="22">
        <f t="shared" si="46"/>
        <v>1</v>
      </c>
      <c r="K552" s="22">
        <f t="shared" si="47"/>
        <v>5</v>
      </c>
      <c r="M552" s="22" t="str">
        <f>IFERROR(VLOOKUP(A552,Sheet1!B:F,5,0),"")</f>
        <v xml:space="preserve"> 100m</v>
      </c>
      <c r="N552" s="22" t="str">
        <f>IFERROR(VLOOKUP(A552,Sheet1!B:F,4,0),"")</f>
        <v>自由形</v>
      </c>
      <c r="O552" s="22" t="str">
        <f t="shared" si="44"/>
        <v xml:space="preserve"> 100m 自由形</v>
      </c>
    </row>
    <row r="553" spans="1:15" s="22" customFormat="1" x14ac:dyDescent="0.15">
      <c r="A553" s="22">
        <f>IFERROR(テーブル_Swim015[[#This Row],[競技番号]],"")</f>
        <v>25</v>
      </c>
      <c r="B553" s="22">
        <f>IFERROR(テーブル_Swim015[[#This Row],[組]],"")</f>
        <v>1</v>
      </c>
      <c r="C553" s="22">
        <f>IFERROR(テーブル_Swim015[[#This Row],[水路]],"")</f>
        <v>6</v>
      </c>
      <c r="D553" s="22" t="str">
        <f t="shared" si="43"/>
        <v>2516</v>
      </c>
      <c r="E553" s="22">
        <f>IFERROR(テーブル_Swim015[[#This Row],[選手番号]],"")</f>
        <v>784</v>
      </c>
      <c r="F553" s="22" t="str">
        <f>IFERROR(VLOOKUP(E553,Sheet3!A:H,3,0),"")</f>
        <v xml:space="preserve">渡邊　杏奈                    </v>
      </c>
      <c r="G553" s="22" t="str">
        <f>IFERROR(VLOOKUP(E553,Sheet3!A:H,8,0),"")</f>
        <v xml:space="preserve">フィッタ松前    </v>
      </c>
      <c r="H553" s="22" t="str">
        <f>IFERROR(VLOOKUP(E553,Sheet2!A:B,2,0),"")</f>
        <v/>
      </c>
      <c r="I553" s="22" t="str">
        <f t="shared" si="45"/>
        <v>78425</v>
      </c>
      <c r="J553" s="22">
        <f t="shared" si="46"/>
        <v>1</v>
      </c>
      <c r="K553" s="22">
        <f t="shared" si="47"/>
        <v>6</v>
      </c>
      <c r="M553" s="22" t="str">
        <f>IFERROR(VLOOKUP(A553,Sheet1!B:F,5,0),"")</f>
        <v xml:space="preserve"> 100m</v>
      </c>
      <c r="N553" s="22" t="str">
        <f>IFERROR(VLOOKUP(A553,Sheet1!B:F,4,0),"")</f>
        <v>自由形</v>
      </c>
      <c r="O553" s="22" t="str">
        <f t="shared" si="44"/>
        <v xml:space="preserve"> 100m 自由形</v>
      </c>
    </row>
    <row r="554" spans="1:15" s="22" customFormat="1" x14ac:dyDescent="0.15">
      <c r="A554" s="22">
        <f>IFERROR(テーブル_Swim015[[#This Row],[競技番号]],"")</f>
        <v>25</v>
      </c>
      <c r="B554" s="22">
        <f>IFERROR(テーブル_Swim015[[#This Row],[組]],"")</f>
        <v>1</v>
      </c>
      <c r="C554" s="22">
        <f>IFERROR(テーブル_Swim015[[#This Row],[水路]],"")</f>
        <v>7</v>
      </c>
      <c r="D554" s="22" t="str">
        <f t="shared" si="43"/>
        <v>2517</v>
      </c>
      <c r="E554" s="22">
        <f>IFERROR(テーブル_Swim015[[#This Row],[選手番号]],"")</f>
        <v>146</v>
      </c>
      <c r="F554" s="22" t="str">
        <f>IFERROR(VLOOKUP(E554,Sheet3!A:H,3,0),"")</f>
        <v xml:space="preserve">加地彩希子                    </v>
      </c>
      <c r="G554" s="22" t="str">
        <f>IFERROR(VLOOKUP(E554,Sheet3!A:H,8,0),"")</f>
        <v xml:space="preserve">石原SC          </v>
      </c>
      <c r="H554" s="22" t="str">
        <f>IFERROR(VLOOKUP(E554,Sheet2!A:B,2,0),"")</f>
        <v/>
      </c>
      <c r="I554" s="22" t="str">
        <f t="shared" si="45"/>
        <v>14625</v>
      </c>
      <c r="J554" s="22">
        <f t="shared" si="46"/>
        <v>1</v>
      </c>
      <c r="K554" s="22">
        <f t="shared" si="47"/>
        <v>7</v>
      </c>
      <c r="M554" s="22" t="str">
        <f>IFERROR(VLOOKUP(A554,Sheet1!B:F,5,0),"")</f>
        <v xml:space="preserve"> 100m</v>
      </c>
      <c r="N554" s="22" t="str">
        <f>IFERROR(VLOOKUP(A554,Sheet1!B:F,4,0),"")</f>
        <v>自由形</v>
      </c>
      <c r="O554" s="22" t="str">
        <f t="shared" si="44"/>
        <v xml:space="preserve"> 100m 自由形</v>
      </c>
    </row>
    <row r="555" spans="1:15" s="22" customFormat="1" x14ac:dyDescent="0.15">
      <c r="A555" s="22">
        <f>IFERROR(テーブル_Swim015[[#This Row],[競技番号]],"")</f>
        <v>25</v>
      </c>
      <c r="B555" s="22">
        <f>IFERROR(テーブル_Swim015[[#This Row],[組]],"")</f>
        <v>2</v>
      </c>
      <c r="C555" s="22">
        <f>IFERROR(テーブル_Swim015[[#This Row],[水路]],"")</f>
        <v>1</v>
      </c>
      <c r="D555" s="22" t="str">
        <f t="shared" si="43"/>
        <v>2521</v>
      </c>
      <c r="E555" s="22">
        <f>IFERROR(テーブル_Swim015[[#This Row],[選手番号]],"")</f>
        <v>569</v>
      </c>
      <c r="F555" s="22" t="str">
        <f>IFERROR(VLOOKUP(E555,Sheet3!A:H,3,0),"")</f>
        <v xml:space="preserve">川添　美結                    </v>
      </c>
      <c r="G555" s="22" t="str">
        <f>IFERROR(VLOOKUP(E555,Sheet3!A:H,8,0),"")</f>
        <v xml:space="preserve">ﾌｨｯﾀ重信        </v>
      </c>
      <c r="H555" s="22" t="str">
        <f>IFERROR(VLOOKUP(E555,Sheet2!A:B,2,0),"")</f>
        <v/>
      </c>
      <c r="I555" s="22" t="str">
        <f t="shared" si="45"/>
        <v>56925</v>
      </c>
      <c r="J555" s="22">
        <f t="shared" si="46"/>
        <v>2</v>
      </c>
      <c r="K555" s="22">
        <f t="shared" si="47"/>
        <v>1</v>
      </c>
      <c r="M555" s="22" t="str">
        <f>IFERROR(VLOOKUP(A555,Sheet1!B:F,5,0),"")</f>
        <v xml:space="preserve"> 100m</v>
      </c>
      <c r="N555" s="22" t="str">
        <f>IFERROR(VLOOKUP(A555,Sheet1!B:F,4,0),"")</f>
        <v>自由形</v>
      </c>
      <c r="O555" s="22" t="str">
        <f t="shared" si="44"/>
        <v xml:space="preserve"> 100m 自由形</v>
      </c>
    </row>
    <row r="556" spans="1:15" s="22" customFormat="1" x14ac:dyDescent="0.15">
      <c r="A556" s="22">
        <f>IFERROR(テーブル_Swim015[[#This Row],[競技番号]],"")</f>
        <v>25</v>
      </c>
      <c r="B556" s="22">
        <f>IFERROR(テーブル_Swim015[[#This Row],[組]],"")</f>
        <v>2</v>
      </c>
      <c r="C556" s="22">
        <f>IFERROR(テーブル_Swim015[[#This Row],[水路]],"")</f>
        <v>2</v>
      </c>
      <c r="D556" s="22" t="str">
        <f t="shared" si="43"/>
        <v>2522</v>
      </c>
      <c r="E556" s="22">
        <f>IFERROR(テーブル_Swim015[[#This Row],[選手番号]],"")</f>
        <v>839</v>
      </c>
      <c r="F556" s="22" t="str">
        <f>IFERROR(VLOOKUP(E556,Sheet3!A:H,3,0),"")</f>
        <v xml:space="preserve">豊田明歩実                    </v>
      </c>
      <c r="G556" s="22" t="str">
        <f>IFERROR(VLOOKUP(E556,Sheet3!A:H,8,0),"")</f>
        <v xml:space="preserve">フィッタ松前    </v>
      </c>
      <c r="H556" s="22" t="str">
        <f>IFERROR(VLOOKUP(E556,Sheet2!A:B,2,0),"")</f>
        <v/>
      </c>
      <c r="I556" s="22" t="str">
        <f t="shared" si="45"/>
        <v>83925</v>
      </c>
      <c r="J556" s="22">
        <f t="shared" si="46"/>
        <v>2</v>
      </c>
      <c r="K556" s="22">
        <f t="shared" si="47"/>
        <v>2</v>
      </c>
      <c r="M556" s="22" t="str">
        <f>IFERROR(VLOOKUP(A556,Sheet1!B:F,5,0),"")</f>
        <v xml:space="preserve"> 100m</v>
      </c>
      <c r="N556" s="22" t="str">
        <f>IFERROR(VLOOKUP(A556,Sheet1!B:F,4,0),"")</f>
        <v>自由形</v>
      </c>
      <c r="O556" s="22" t="str">
        <f t="shared" si="44"/>
        <v xml:space="preserve"> 100m 自由形</v>
      </c>
    </row>
    <row r="557" spans="1:15" s="22" customFormat="1" x14ac:dyDescent="0.15">
      <c r="A557" s="22">
        <f>IFERROR(テーブル_Swim015[[#This Row],[競技番号]],"")</f>
        <v>25</v>
      </c>
      <c r="B557" s="22">
        <f>IFERROR(テーブル_Swim015[[#This Row],[組]],"")</f>
        <v>2</v>
      </c>
      <c r="C557" s="22">
        <f>IFERROR(テーブル_Swim015[[#This Row],[水路]],"")</f>
        <v>3</v>
      </c>
      <c r="D557" s="22" t="str">
        <f t="shared" si="43"/>
        <v>2523</v>
      </c>
      <c r="E557" s="22">
        <f>IFERROR(テーブル_Swim015[[#This Row],[選手番号]],"")</f>
        <v>212</v>
      </c>
      <c r="F557" s="22" t="str">
        <f>IFERROR(VLOOKUP(E557,Sheet3!A:H,3,0),"")</f>
        <v xml:space="preserve">幸田　夢月                    </v>
      </c>
      <c r="G557" s="22" t="str">
        <f>IFERROR(VLOOKUP(E557,Sheet3!A:H,8,0),"")</f>
        <v xml:space="preserve">石原SC          </v>
      </c>
      <c r="H557" s="22" t="str">
        <f>IFERROR(VLOOKUP(E557,Sheet2!A:B,2,0),"")</f>
        <v/>
      </c>
      <c r="I557" s="22" t="str">
        <f t="shared" si="45"/>
        <v>21225</v>
      </c>
      <c r="J557" s="22">
        <f t="shared" si="46"/>
        <v>2</v>
      </c>
      <c r="K557" s="22">
        <f t="shared" si="47"/>
        <v>3</v>
      </c>
      <c r="M557" s="22" t="str">
        <f>IFERROR(VLOOKUP(A557,Sheet1!B:F,5,0),"")</f>
        <v xml:space="preserve"> 100m</v>
      </c>
      <c r="N557" s="22" t="str">
        <f>IFERROR(VLOOKUP(A557,Sheet1!B:F,4,0),"")</f>
        <v>自由形</v>
      </c>
      <c r="O557" s="22" t="str">
        <f t="shared" si="44"/>
        <v xml:space="preserve"> 100m 自由形</v>
      </c>
    </row>
    <row r="558" spans="1:15" s="22" customFormat="1" x14ac:dyDescent="0.15">
      <c r="A558" s="22">
        <f>IFERROR(テーブル_Swim015[[#This Row],[競技番号]],"")</f>
        <v>25</v>
      </c>
      <c r="B558" s="22">
        <f>IFERROR(テーブル_Swim015[[#This Row],[組]],"")</f>
        <v>2</v>
      </c>
      <c r="C558" s="22">
        <f>IFERROR(テーブル_Swim015[[#This Row],[水路]],"")</f>
        <v>4</v>
      </c>
      <c r="D558" s="22" t="str">
        <f t="shared" si="43"/>
        <v>2524</v>
      </c>
      <c r="E558" s="22">
        <f>IFERROR(テーブル_Swim015[[#This Row],[選手番号]],"")</f>
        <v>835</v>
      </c>
      <c r="F558" s="22" t="str">
        <f>IFERROR(VLOOKUP(E558,Sheet3!A:H,3,0),"")</f>
        <v xml:space="preserve">吉田　芽央                    </v>
      </c>
      <c r="G558" s="22" t="str">
        <f>IFERROR(VLOOKUP(E558,Sheet3!A:H,8,0),"")</f>
        <v xml:space="preserve">フィッタ松前    </v>
      </c>
      <c r="H558" s="22" t="str">
        <f>IFERROR(VLOOKUP(E558,Sheet2!A:B,2,0),"")</f>
        <v/>
      </c>
      <c r="I558" s="22" t="str">
        <f t="shared" si="45"/>
        <v>83525</v>
      </c>
      <c r="J558" s="22">
        <f t="shared" si="46"/>
        <v>2</v>
      </c>
      <c r="K558" s="22">
        <f t="shared" si="47"/>
        <v>4</v>
      </c>
      <c r="M558" s="22" t="str">
        <f>IFERROR(VLOOKUP(A558,Sheet1!B:F,5,0),"")</f>
        <v xml:space="preserve"> 100m</v>
      </c>
      <c r="N558" s="22" t="str">
        <f>IFERROR(VLOOKUP(A558,Sheet1!B:F,4,0),"")</f>
        <v>自由形</v>
      </c>
      <c r="O558" s="22" t="str">
        <f t="shared" si="44"/>
        <v xml:space="preserve"> 100m 自由形</v>
      </c>
    </row>
    <row r="559" spans="1:15" s="22" customFormat="1" x14ac:dyDescent="0.15">
      <c r="A559" s="22">
        <f>IFERROR(テーブル_Swim015[[#This Row],[競技番号]],"")</f>
        <v>25</v>
      </c>
      <c r="B559" s="22">
        <f>IFERROR(テーブル_Swim015[[#This Row],[組]],"")</f>
        <v>2</v>
      </c>
      <c r="C559" s="22">
        <f>IFERROR(テーブル_Swim015[[#This Row],[水路]],"")</f>
        <v>5</v>
      </c>
      <c r="D559" s="22" t="str">
        <f t="shared" si="43"/>
        <v>2525</v>
      </c>
      <c r="E559" s="22">
        <f>IFERROR(テーブル_Swim015[[#This Row],[選手番号]],"")</f>
        <v>660</v>
      </c>
      <c r="F559" s="22" t="str">
        <f>IFERROR(VLOOKUP(E559,Sheet3!A:H,3,0),"")</f>
        <v xml:space="preserve">越智　佳澄                    </v>
      </c>
      <c r="G559" s="22" t="str">
        <f>IFERROR(VLOOKUP(E559,Sheet3!A:H,8,0),"")</f>
        <v xml:space="preserve">ﾌｨｯﾀ重信        </v>
      </c>
      <c r="H559" s="22" t="str">
        <f>IFERROR(VLOOKUP(E559,Sheet2!A:B,2,0),"")</f>
        <v/>
      </c>
      <c r="I559" s="22" t="str">
        <f t="shared" si="45"/>
        <v>66025</v>
      </c>
      <c r="J559" s="22">
        <f t="shared" si="46"/>
        <v>2</v>
      </c>
      <c r="K559" s="22">
        <f t="shared" si="47"/>
        <v>5</v>
      </c>
      <c r="M559" s="22" t="str">
        <f>IFERROR(VLOOKUP(A559,Sheet1!B:F,5,0),"")</f>
        <v xml:space="preserve"> 100m</v>
      </c>
      <c r="N559" s="22" t="str">
        <f>IFERROR(VLOOKUP(A559,Sheet1!B:F,4,0),"")</f>
        <v>自由形</v>
      </c>
      <c r="O559" s="22" t="str">
        <f t="shared" si="44"/>
        <v xml:space="preserve"> 100m 自由形</v>
      </c>
    </row>
    <row r="560" spans="1:15" s="22" customFormat="1" x14ac:dyDescent="0.15">
      <c r="A560" s="22">
        <f>IFERROR(テーブル_Swim015[[#This Row],[競技番号]],"")</f>
        <v>25</v>
      </c>
      <c r="B560" s="22">
        <f>IFERROR(テーブル_Swim015[[#This Row],[組]],"")</f>
        <v>2</v>
      </c>
      <c r="C560" s="22">
        <f>IFERROR(テーブル_Swim015[[#This Row],[水路]],"")</f>
        <v>6</v>
      </c>
      <c r="D560" s="22" t="str">
        <f t="shared" si="43"/>
        <v>2526</v>
      </c>
      <c r="E560" s="22">
        <f>IFERROR(テーブル_Swim015[[#This Row],[選手番号]],"")</f>
        <v>214</v>
      </c>
      <c r="F560" s="22" t="str">
        <f>IFERROR(VLOOKUP(E560,Sheet3!A:H,3,0),"")</f>
        <v xml:space="preserve">樋口　澪唯                    </v>
      </c>
      <c r="G560" s="22" t="str">
        <f>IFERROR(VLOOKUP(E560,Sheet3!A:H,8,0),"")</f>
        <v xml:space="preserve">石原SC          </v>
      </c>
      <c r="H560" s="22" t="str">
        <f>IFERROR(VLOOKUP(E560,Sheet2!A:B,2,0),"")</f>
        <v/>
      </c>
      <c r="I560" s="22" t="str">
        <f t="shared" si="45"/>
        <v>21425</v>
      </c>
      <c r="J560" s="22">
        <f t="shared" si="46"/>
        <v>2</v>
      </c>
      <c r="K560" s="22">
        <f t="shared" si="47"/>
        <v>6</v>
      </c>
      <c r="M560" s="22" t="str">
        <f>IFERROR(VLOOKUP(A560,Sheet1!B:F,5,0),"")</f>
        <v xml:space="preserve"> 100m</v>
      </c>
      <c r="N560" s="22" t="str">
        <f>IFERROR(VLOOKUP(A560,Sheet1!B:F,4,0),"")</f>
        <v>自由形</v>
      </c>
      <c r="O560" s="22" t="str">
        <f t="shared" si="44"/>
        <v xml:space="preserve"> 100m 自由形</v>
      </c>
    </row>
    <row r="561" spans="1:15" s="22" customFormat="1" x14ac:dyDescent="0.15">
      <c r="A561" s="22">
        <f>IFERROR(テーブル_Swim015[[#This Row],[競技番号]],"")</f>
        <v>25</v>
      </c>
      <c r="B561" s="22">
        <f>IFERROR(テーブル_Swim015[[#This Row],[組]],"")</f>
        <v>2</v>
      </c>
      <c r="C561" s="22">
        <f>IFERROR(テーブル_Swim015[[#This Row],[水路]],"")</f>
        <v>7</v>
      </c>
      <c r="D561" s="22" t="str">
        <f t="shared" si="43"/>
        <v>2527</v>
      </c>
      <c r="E561" s="22">
        <f>IFERROR(テーブル_Swim015[[#This Row],[選手番号]],"")</f>
        <v>843</v>
      </c>
      <c r="F561" s="22" t="str">
        <f>IFERROR(VLOOKUP(E561,Sheet3!A:H,3,0),"")</f>
        <v xml:space="preserve">戸田　奏南                    </v>
      </c>
      <c r="G561" s="22" t="str">
        <f>IFERROR(VLOOKUP(E561,Sheet3!A:H,8,0),"")</f>
        <v xml:space="preserve">フィッタ松前    </v>
      </c>
      <c r="H561" s="22" t="str">
        <f>IFERROR(VLOOKUP(E561,Sheet2!A:B,2,0),"")</f>
        <v/>
      </c>
      <c r="I561" s="22" t="str">
        <f t="shared" si="45"/>
        <v>84325</v>
      </c>
      <c r="J561" s="22">
        <f t="shared" si="46"/>
        <v>2</v>
      </c>
      <c r="K561" s="22">
        <f t="shared" si="47"/>
        <v>7</v>
      </c>
      <c r="M561" s="22" t="str">
        <f>IFERROR(VLOOKUP(A561,Sheet1!B:F,5,0),"")</f>
        <v xml:space="preserve"> 100m</v>
      </c>
      <c r="N561" s="22" t="str">
        <f>IFERROR(VLOOKUP(A561,Sheet1!B:F,4,0),"")</f>
        <v>自由形</v>
      </c>
      <c r="O561" s="22" t="str">
        <f t="shared" si="44"/>
        <v xml:space="preserve"> 100m 自由形</v>
      </c>
    </row>
    <row r="562" spans="1:15" s="22" customFormat="1" x14ac:dyDescent="0.15">
      <c r="A562" s="22">
        <f>IFERROR(テーブル_Swim015[[#This Row],[競技番号]],"")</f>
        <v>26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43"/>
        <v>2611</v>
      </c>
      <c r="E562" s="22">
        <f>IFERROR(テーブル_Swim015[[#This Row],[選手番号]],"")</f>
        <v>0</v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45"/>
        <v>026</v>
      </c>
      <c r="J562" s="22">
        <f t="shared" si="46"/>
        <v>1</v>
      </c>
      <c r="K562" s="22">
        <f t="shared" si="47"/>
        <v>1</v>
      </c>
      <c r="M562" s="22" t="str">
        <f>IFERROR(VLOOKUP(A562,Sheet1!B:F,5,0),"")</f>
        <v xml:space="preserve"> 100m</v>
      </c>
      <c r="N562" s="22" t="str">
        <f>IFERROR(VLOOKUP(A562,Sheet1!B:F,4,0),"")</f>
        <v>自由形</v>
      </c>
      <c r="O562" s="22" t="str">
        <f t="shared" si="44"/>
        <v xml:space="preserve"> 100m 自由形</v>
      </c>
    </row>
    <row r="563" spans="1:15" s="22" customFormat="1" x14ac:dyDescent="0.15">
      <c r="A563" s="22">
        <f>IFERROR(テーブル_Swim015[[#This Row],[競技番号]],"")</f>
        <v>26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43"/>
        <v>2612</v>
      </c>
      <c r="E563" s="22">
        <f>IFERROR(テーブル_Swim015[[#This Row],[選手番号]],"")</f>
        <v>745</v>
      </c>
      <c r="F563" s="22" t="str">
        <f>IFERROR(VLOOKUP(E563,Sheet3!A:H,3,0),"")</f>
        <v xml:space="preserve">山下　　陸                    </v>
      </c>
      <c r="G563" s="22" t="str">
        <f>IFERROR(VLOOKUP(E563,Sheet3!A:H,8,0),"")</f>
        <v xml:space="preserve">フィッタ松前    </v>
      </c>
      <c r="H563" s="22" t="str">
        <f>IFERROR(VLOOKUP(E563,Sheet2!A:B,2,0),"")</f>
        <v/>
      </c>
      <c r="I563" s="22" t="str">
        <f t="shared" si="45"/>
        <v>74526</v>
      </c>
      <c r="J563" s="22">
        <f t="shared" si="46"/>
        <v>1</v>
      </c>
      <c r="K563" s="22">
        <f t="shared" si="47"/>
        <v>2</v>
      </c>
      <c r="M563" s="22" t="str">
        <f>IFERROR(VLOOKUP(A563,Sheet1!B:F,5,0),"")</f>
        <v xml:space="preserve"> 100m</v>
      </c>
      <c r="N563" s="22" t="str">
        <f>IFERROR(VLOOKUP(A563,Sheet1!B:F,4,0),"")</f>
        <v>自由形</v>
      </c>
      <c r="O563" s="22" t="str">
        <f t="shared" si="44"/>
        <v xml:space="preserve"> 100m 自由形</v>
      </c>
    </row>
    <row r="564" spans="1:15" s="22" customFormat="1" x14ac:dyDescent="0.15">
      <c r="A564" s="22">
        <f>IFERROR(テーブル_Swim015[[#This Row],[競技番号]],"")</f>
        <v>26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43"/>
        <v>2613</v>
      </c>
      <c r="E564" s="22">
        <f>IFERROR(テーブル_Swim015[[#This Row],[選手番号]],"")</f>
        <v>633</v>
      </c>
      <c r="F564" s="22" t="str">
        <f>IFERROR(VLOOKUP(E564,Sheet3!A:H,3,0),"")</f>
        <v xml:space="preserve">児島　煌大                    </v>
      </c>
      <c r="G564" s="22" t="str">
        <f>IFERROR(VLOOKUP(E564,Sheet3!A:H,8,0),"")</f>
        <v xml:space="preserve">ﾌｨｯﾀ重信        </v>
      </c>
      <c r="H564" s="22" t="str">
        <f>IFERROR(VLOOKUP(E564,Sheet2!A:B,2,0),"")</f>
        <v/>
      </c>
      <c r="I564" s="22" t="str">
        <f t="shared" si="45"/>
        <v>63326</v>
      </c>
      <c r="J564" s="22">
        <f t="shared" si="46"/>
        <v>1</v>
      </c>
      <c r="K564" s="22">
        <f t="shared" si="47"/>
        <v>3</v>
      </c>
      <c r="M564" s="22" t="str">
        <f>IFERROR(VLOOKUP(A564,Sheet1!B:F,5,0),"")</f>
        <v xml:space="preserve"> 100m</v>
      </c>
      <c r="N564" s="22" t="str">
        <f>IFERROR(VLOOKUP(A564,Sheet1!B:F,4,0),"")</f>
        <v>自由形</v>
      </c>
      <c r="O564" s="22" t="str">
        <f t="shared" si="44"/>
        <v xml:space="preserve"> 100m 自由形</v>
      </c>
    </row>
    <row r="565" spans="1:15" s="22" customFormat="1" x14ac:dyDescent="0.15">
      <c r="A565" s="22">
        <f>IFERROR(テーブル_Swim015[[#This Row],[競技番号]],"")</f>
        <v>26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43"/>
        <v>2614</v>
      </c>
      <c r="E565" s="22">
        <f>IFERROR(テーブル_Swim015[[#This Row],[選手番号]],"")</f>
        <v>1383</v>
      </c>
      <c r="F565" s="22" t="str">
        <f>IFERROR(VLOOKUP(E565,Sheet3!A:H,3,0),"")</f>
        <v xml:space="preserve">越智　晴輝                    </v>
      </c>
      <c r="G565" s="22" t="str">
        <f>IFERROR(VLOOKUP(E565,Sheet3!A:H,8,0),"")</f>
        <v xml:space="preserve">南海DC          </v>
      </c>
      <c r="H565" s="22" t="str">
        <f>IFERROR(VLOOKUP(E565,Sheet2!A:B,2,0),"")</f>
        <v/>
      </c>
      <c r="I565" s="22" t="str">
        <f t="shared" si="45"/>
        <v>138326</v>
      </c>
      <c r="J565" s="22">
        <f t="shared" si="46"/>
        <v>1</v>
      </c>
      <c r="K565" s="22">
        <f t="shared" si="47"/>
        <v>4</v>
      </c>
      <c r="M565" s="22" t="str">
        <f>IFERROR(VLOOKUP(A565,Sheet1!B:F,5,0),"")</f>
        <v xml:space="preserve"> 100m</v>
      </c>
      <c r="N565" s="22" t="str">
        <f>IFERROR(VLOOKUP(A565,Sheet1!B:F,4,0),"")</f>
        <v>自由形</v>
      </c>
      <c r="O565" s="22" t="str">
        <f t="shared" si="44"/>
        <v xml:space="preserve"> 100m 自由形</v>
      </c>
    </row>
    <row r="566" spans="1:15" s="22" customFormat="1" x14ac:dyDescent="0.15">
      <c r="A566" s="22">
        <f>IFERROR(テーブル_Swim015[[#This Row],[競技番号]],"")</f>
        <v>26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43"/>
        <v>2615</v>
      </c>
      <c r="E566" s="22">
        <f>IFERROR(テーブル_Swim015[[#This Row],[選手番号]],"")</f>
        <v>1408</v>
      </c>
      <c r="F566" s="22" t="str">
        <f>IFERROR(VLOOKUP(E566,Sheet3!A:H,3,0),"")</f>
        <v xml:space="preserve">安永　翔也                    </v>
      </c>
      <c r="G566" s="22" t="str">
        <f>IFERROR(VLOOKUP(E566,Sheet3!A:H,8,0),"")</f>
        <v xml:space="preserve">南海DC          </v>
      </c>
      <c r="H566" s="22" t="str">
        <f>IFERROR(VLOOKUP(E566,Sheet2!A:B,2,0),"")</f>
        <v/>
      </c>
      <c r="I566" s="22" t="str">
        <f t="shared" si="45"/>
        <v>140826</v>
      </c>
      <c r="J566" s="22">
        <f t="shared" si="46"/>
        <v>1</v>
      </c>
      <c r="K566" s="22">
        <f t="shared" si="47"/>
        <v>5</v>
      </c>
      <c r="M566" s="22" t="str">
        <f>IFERROR(VLOOKUP(A566,Sheet1!B:F,5,0),"")</f>
        <v xml:space="preserve"> 100m</v>
      </c>
      <c r="N566" s="22" t="str">
        <f>IFERROR(VLOOKUP(A566,Sheet1!B:F,4,0),"")</f>
        <v>自由形</v>
      </c>
      <c r="O566" s="22" t="str">
        <f t="shared" si="44"/>
        <v xml:space="preserve"> 100m 自由形</v>
      </c>
    </row>
    <row r="567" spans="1:15" s="22" customFormat="1" x14ac:dyDescent="0.15">
      <c r="A567" s="22">
        <f>IFERROR(テーブル_Swim015[[#This Row],[競技番号]],"")</f>
        <v>26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43"/>
        <v>2616</v>
      </c>
      <c r="E567" s="22">
        <f>IFERROR(テーブル_Swim015[[#This Row],[選手番号]],"")</f>
        <v>1252</v>
      </c>
      <c r="F567" s="22" t="str">
        <f>IFERROR(VLOOKUP(E567,Sheet3!A:H,3,0),"")</f>
        <v xml:space="preserve">阿部　垂都                    </v>
      </c>
      <c r="G567" s="22" t="str">
        <f>IFERROR(VLOOKUP(E567,Sheet3!A:H,8,0),"")</f>
        <v xml:space="preserve">南海DC          </v>
      </c>
      <c r="H567" s="22" t="str">
        <f>IFERROR(VLOOKUP(E567,Sheet2!A:B,2,0),"")</f>
        <v/>
      </c>
      <c r="I567" s="22" t="str">
        <f t="shared" si="45"/>
        <v>125226</v>
      </c>
      <c r="J567" s="22">
        <f t="shared" si="46"/>
        <v>1</v>
      </c>
      <c r="K567" s="22">
        <f t="shared" si="47"/>
        <v>6</v>
      </c>
      <c r="M567" s="22" t="str">
        <f>IFERROR(VLOOKUP(A567,Sheet1!B:F,5,0),"")</f>
        <v xml:space="preserve"> 100m</v>
      </c>
      <c r="N567" s="22" t="str">
        <f>IFERROR(VLOOKUP(A567,Sheet1!B:F,4,0),"")</f>
        <v>自由形</v>
      </c>
      <c r="O567" s="22" t="str">
        <f t="shared" si="44"/>
        <v xml:space="preserve"> 100m 自由形</v>
      </c>
    </row>
    <row r="568" spans="1:15" s="22" customFormat="1" x14ac:dyDescent="0.15">
      <c r="A568" s="22">
        <f>IFERROR(テーブル_Swim015[[#This Row],[競技番号]],"")</f>
        <v>26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43"/>
        <v>2617</v>
      </c>
      <c r="E568" s="22">
        <f>IFERROR(テーブル_Swim015[[#This Row],[選手番号]],"")</f>
        <v>0</v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45"/>
        <v>026</v>
      </c>
      <c r="J568" s="22">
        <f t="shared" si="46"/>
        <v>1</v>
      </c>
      <c r="K568" s="22">
        <f t="shared" si="47"/>
        <v>7</v>
      </c>
      <c r="M568" s="22" t="str">
        <f>IFERROR(VLOOKUP(A568,Sheet1!B:F,5,0),"")</f>
        <v xml:space="preserve"> 100m</v>
      </c>
      <c r="N568" s="22" t="str">
        <f>IFERROR(VLOOKUP(A568,Sheet1!B:F,4,0),"")</f>
        <v>自由形</v>
      </c>
      <c r="O568" s="22" t="str">
        <f t="shared" si="44"/>
        <v xml:space="preserve"> 100m 自由形</v>
      </c>
    </row>
    <row r="569" spans="1:15" s="22" customFormat="1" x14ac:dyDescent="0.15">
      <c r="A569" s="22">
        <f>IFERROR(テーブル_Swim015[[#This Row],[競技番号]],"")</f>
        <v>26</v>
      </c>
      <c r="B569" s="22">
        <f>IFERROR(テーブル_Swim015[[#This Row],[組]],"")</f>
        <v>2</v>
      </c>
      <c r="C569" s="22">
        <f>IFERROR(テーブル_Swim015[[#This Row],[水路]],"")</f>
        <v>1</v>
      </c>
      <c r="D569" s="22" t="str">
        <f t="shared" si="43"/>
        <v>2621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45"/>
        <v>026</v>
      </c>
      <c r="J569" s="22">
        <f t="shared" si="46"/>
        <v>2</v>
      </c>
      <c r="K569" s="22">
        <f t="shared" si="47"/>
        <v>1</v>
      </c>
      <c r="M569" s="22" t="str">
        <f>IFERROR(VLOOKUP(A569,Sheet1!B:F,5,0),"")</f>
        <v xml:space="preserve"> 100m</v>
      </c>
      <c r="N569" s="22" t="str">
        <f>IFERROR(VLOOKUP(A569,Sheet1!B:F,4,0),"")</f>
        <v>自由形</v>
      </c>
      <c r="O569" s="22" t="str">
        <f t="shared" si="44"/>
        <v xml:space="preserve"> 100m 自由形</v>
      </c>
    </row>
    <row r="570" spans="1:15" s="22" customFormat="1" x14ac:dyDescent="0.15">
      <c r="A570" s="22">
        <f>IFERROR(テーブル_Swim015[[#This Row],[競技番号]],"")</f>
        <v>26</v>
      </c>
      <c r="B570" s="22">
        <f>IFERROR(テーブル_Swim015[[#This Row],[組]],"")</f>
        <v>2</v>
      </c>
      <c r="C570" s="22">
        <f>IFERROR(テーブル_Swim015[[#This Row],[水路]],"")</f>
        <v>2</v>
      </c>
      <c r="D570" s="22" t="str">
        <f t="shared" si="43"/>
        <v>2622</v>
      </c>
      <c r="E570" s="22">
        <f>IFERROR(テーブル_Swim015[[#This Row],[選手番号]],"")</f>
        <v>644</v>
      </c>
      <c r="F570" s="22" t="str">
        <f>IFERROR(VLOOKUP(E570,Sheet3!A:H,3,0),"")</f>
        <v xml:space="preserve">枡野　　雅                    </v>
      </c>
      <c r="G570" s="22" t="str">
        <f>IFERROR(VLOOKUP(E570,Sheet3!A:H,8,0),"")</f>
        <v xml:space="preserve">ﾌｨｯﾀ重信        </v>
      </c>
      <c r="H570" s="22" t="str">
        <f>IFERROR(VLOOKUP(E570,Sheet2!A:B,2,0),"")</f>
        <v/>
      </c>
      <c r="I570" s="22" t="str">
        <f t="shared" si="45"/>
        <v>64426</v>
      </c>
      <c r="J570" s="22">
        <f t="shared" si="46"/>
        <v>2</v>
      </c>
      <c r="K570" s="22">
        <f t="shared" si="47"/>
        <v>2</v>
      </c>
      <c r="M570" s="22" t="str">
        <f>IFERROR(VLOOKUP(A570,Sheet1!B:F,5,0),"")</f>
        <v xml:space="preserve"> 100m</v>
      </c>
      <c r="N570" s="22" t="str">
        <f>IFERROR(VLOOKUP(A570,Sheet1!B:F,4,0),"")</f>
        <v>自由形</v>
      </c>
      <c r="O570" s="22" t="str">
        <f t="shared" si="44"/>
        <v xml:space="preserve"> 100m 自由形</v>
      </c>
    </row>
    <row r="571" spans="1:15" s="22" customFormat="1" x14ac:dyDescent="0.15">
      <c r="A571" s="22">
        <f>IFERROR(テーブル_Swim015[[#This Row],[競技番号]],"")</f>
        <v>26</v>
      </c>
      <c r="B571" s="22">
        <f>IFERROR(テーブル_Swim015[[#This Row],[組]],"")</f>
        <v>2</v>
      </c>
      <c r="C571" s="22">
        <f>IFERROR(テーブル_Swim015[[#This Row],[水路]],"")</f>
        <v>3</v>
      </c>
      <c r="D571" s="22" t="str">
        <f t="shared" si="43"/>
        <v>2623</v>
      </c>
      <c r="E571" s="22">
        <f>IFERROR(テーブル_Swim015[[#This Row],[選手番号]],"")</f>
        <v>683</v>
      </c>
      <c r="F571" s="22" t="str">
        <f>IFERROR(VLOOKUP(E571,Sheet3!A:H,3,0),"")</f>
        <v xml:space="preserve">松本　拓真                    </v>
      </c>
      <c r="G571" s="22" t="str">
        <f>IFERROR(VLOOKUP(E571,Sheet3!A:H,8,0),"")</f>
        <v xml:space="preserve">伊予ＳＣ        </v>
      </c>
      <c r="H571" s="22" t="str">
        <f>IFERROR(VLOOKUP(E571,Sheet2!A:B,2,0),"")</f>
        <v/>
      </c>
      <c r="I571" s="22" t="str">
        <f t="shared" si="45"/>
        <v>68326</v>
      </c>
      <c r="J571" s="22">
        <f t="shared" si="46"/>
        <v>2</v>
      </c>
      <c r="K571" s="22">
        <f t="shared" si="47"/>
        <v>3</v>
      </c>
      <c r="M571" s="22" t="str">
        <f>IFERROR(VLOOKUP(A571,Sheet1!B:F,5,0),"")</f>
        <v xml:space="preserve"> 100m</v>
      </c>
      <c r="N571" s="22" t="str">
        <f>IFERROR(VLOOKUP(A571,Sheet1!B:F,4,0),"")</f>
        <v>自由形</v>
      </c>
      <c r="O571" s="22" t="str">
        <f t="shared" si="44"/>
        <v xml:space="preserve"> 100m 自由形</v>
      </c>
    </row>
    <row r="572" spans="1:15" s="22" customFormat="1" x14ac:dyDescent="0.15">
      <c r="A572" s="22">
        <f>IFERROR(テーブル_Swim015[[#This Row],[競技番号]],"")</f>
        <v>26</v>
      </c>
      <c r="B572" s="22">
        <f>IFERROR(テーブル_Swim015[[#This Row],[組]],"")</f>
        <v>2</v>
      </c>
      <c r="C572" s="22">
        <f>IFERROR(テーブル_Swim015[[#This Row],[水路]],"")</f>
        <v>4</v>
      </c>
      <c r="D572" s="22" t="str">
        <f t="shared" si="43"/>
        <v>2624</v>
      </c>
      <c r="E572" s="22">
        <f>IFERROR(テーブル_Swim015[[#This Row],[選手番号]],"")</f>
        <v>734</v>
      </c>
      <c r="F572" s="22" t="str">
        <f>IFERROR(VLOOKUP(E572,Sheet3!A:H,3,0),"")</f>
        <v xml:space="preserve">牧野　源志                    </v>
      </c>
      <c r="G572" s="22" t="str">
        <f>IFERROR(VLOOKUP(E572,Sheet3!A:H,8,0),"")</f>
        <v xml:space="preserve">フィッタ松前    </v>
      </c>
      <c r="H572" s="22" t="str">
        <f>IFERROR(VLOOKUP(E572,Sheet2!A:B,2,0),"")</f>
        <v/>
      </c>
      <c r="I572" s="22" t="str">
        <f t="shared" si="45"/>
        <v>73426</v>
      </c>
      <c r="J572" s="22">
        <f t="shared" si="46"/>
        <v>2</v>
      </c>
      <c r="K572" s="22">
        <f t="shared" si="47"/>
        <v>4</v>
      </c>
      <c r="M572" s="22" t="str">
        <f>IFERROR(VLOOKUP(A572,Sheet1!B:F,5,0),"")</f>
        <v xml:space="preserve"> 100m</v>
      </c>
      <c r="N572" s="22" t="str">
        <f>IFERROR(VLOOKUP(A572,Sheet1!B:F,4,0),"")</f>
        <v>自由形</v>
      </c>
      <c r="O572" s="22" t="str">
        <f t="shared" si="44"/>
        <v xml:space="preserve"> 100m 自由形</v>
      </c>
    </row>
    <row r="573" spans="1:15" s="22" customFormat="1" x14ac:dyDescent="0.15">
      <c r="A573" s="22">
        <f>IFERROR(テーブル_Swim015[[#This Row],[競技番号]],"")</f>
        <v>26</v>
      </c>
      <c r="B573" s="22">
        <f>IFERROR(テーブル_Swim015[[#This Row],[組]],"")</f>
        <v>2</v>
      </c>
      <c r="C573" s="22">
        <f>IFERROR(テーブル_Swim015[[#This Row],[水路]],"")</f>
        <v>5</v>
      </c>
      <c r="D573" s="22" t="str">
        <f t="shared" si="43"/>
        <v>2625</v>
      </c>
      <c r="E573" s="22">
        <f>IFERROR(テーブル_Swim015[[#This Row],[選手番号]],"")</f>
        <v>681</v>
      </c>
      <c r="F573" s="22" t="str">
        <f>IFERROR(VLOOKUP(E573,Sheet3!A:H,3,0),"")</f>
        <v xml:space="preserve">宇都宮　充                    </v>
      </c>
      <c r="G573" s="22" t="str">
        <f>IFERROR(VLOOKUP(E573,Sheet3!A:H,8,0),"")</f>
        <v xml:space="preserve">伊予ＳＣ        </v>
      </c>
      <c r="H573" s="22" t="str">
        <f>IFERROR(VLOOKUP(E573,Sheet2!A:B,2,0),"")</f>
        <v/>
      </c>
      <c r="I573" s="22" t="str">
        <f t="shared" si="45"/>
        <v>68126</v>
      </c>
      <c r="J573" s="22">
        <f t="shared" si="46"/>
        <v>2</v>
      </c>
      <c r="K573" s="22">
        <f t="shared" si="47"/>
        <v>5</v>
      </c>
      <c r="M573" s="22" t="str">
        <f>IFERROR(VLOOKUP(A573,Sheet1!B:F,5,0),"")</f>
        <v xml:space="preserve"> 100m</v>
      </c>
      <c r="N573" s="22" t="str">
        <f>IFERROR(VLOOKUP(A573,Sheet1!B:F,4,0),"")</f>
        <v>自由形</v>
      </c>
      <c r="O573" s="22" t="str">
        <f t="shared" si="44"/>
        <v xml:space="preserve"> 100m 自由形</v>
      </c>
    </row>
    <row r="574" spans="1:15" s="22" customFormat="1" x14ac:dyDescent="0.15">
      <c r="A574" s="22">
        <f>IFERROR(テーブル_Swim015[[#This Row],[競技番号]],"")</f>
        <v>26</v>
      </c>
      <c r="B574" s="22">
        <f>IFERROR(テーブル_Swim015[[#This Row],[組]],"")</f>
        <v>2</v>
      </c>
      <c r="C574" s="22">
        <f>IFERROR(テーブル_Swim015[[#This Row],[水路]],"")</f>
        <v>6</v>
      </c>
      <c r="D574" s="22" t="str">
        <f t="shared" si="43"/>
        <v>2626</v>
      </c>
      <c r="E574" s="22">
        <f>IFERROR(テーブル_Swim015[[#This Row],[選手番号]],"")</f>
        <v>640</v>
      </c>
      <c r="F574" s="22" t="str">
        <f>IFERROR(VLOOKUP(E574,Sheet3!A:H,3,0),"")</f>
        <v xml:space="preserve">長野　篤生                    </v>
      </c>
      <c r="G574" s="22" t="str">
        <f>IFERROR(VLOOKUP(E574,Sheet3!A:H,8,0),"")</f>
        <v xml:space="preserve">ﾌｨｯﾀ重信        </v>
      </c>
      <c r="H574" s="22" t="str">
        <f>IFERROR(VLOOKUP(E574,Sheet2!A:B,2,0),"")</f>
        <v/>
      </c>
      <c r="I574" s="22" t="str">
        <f t="shared" si="45"/>
        <v>64026</v>
      </c>
      <c r="J574" s="22">
        <f t="shared" si="46"/>
        <v>2</v>
      </c>
      <c r="K574" s="22">
        <f t="shared" si="47"/>
        <v>6</v>
      </c>
      <c r="M574" s="22" t="str">
        <f>IFERROR(VLOOKUP(A574,Sheet1!B:F,5,0),"")</f>
        <v xml:space="preserve"> 100m</v>
      </c>
      <c r="N574" s="22" t="str">
        <f>IFERROR(VLOOKUP(A574,Sheet1!B:F,4,0),"")</f>
        <v>自由形</v>
      </c>
      <c r="O574" s="22" t="str">
        <f t="shared" si="44"/>
        <v xml:space="preserve"> 100m 自由形</v>
      </c>
    </row>
    <row r="575" spans="1:15" s="22" customFormat="1" x14ac:dyDescent="0.15">
      <c r="A575" s="22">
        <f>IFERROR(テーブル_Swim015[[#This Row],[競技番号]],"")</f>
        <v>26</v>
      </c>
      <c r="B575" s="22">
        <f>IFERROR(テーブル_Swim015[[#This Row],[組]],"")</f>
        <v>2</v>
      </c>
      <c r="C575" s="22">
        <f>IFERROR(テーブル_Swim015[[#This Row],[水路]],"")</f>
        <v>7</v>
      </c>
      <c r="D575" s="22" t="str">
        <f t="shared" si="43"/>
        <v>2627</v>
      </c>
      <c r="E575" s="22">
        <f>IFERROR(テーブル_Swim015[[#This Row],[選手番号]],"")</f>
        <v>742</v>
      </c>
      <c r="F575" s="22" t="str">
        <f>IFERROR(VLOOKUP(E575,Sheet3!A:H,3,0),"")</f>
        <v xml:space="preserve">二宮　海哩                    </v>
      </c>
      <c r="G575" s="22" t="str">
        <f>IFERROR(VLOOKUP(E575,Sheet3!A:H,8,0),"")</f>
        <v xml:space="preserve">フィッタ松前    </v>
      </c>
      <c r="H575" s="22" t="str">
        <f>IFERROR(VLOOKUP(E575,Sheet2!A:B,2,0),"")</f>
        <v/>
      </c>
      <c r="I575" s="22" t="str">
        <f t="shared" si="45"/>
        <v>74226</v>
      </c>
      <c r="J575" s="22">
        <f t="shared" si="46"/>
        <v>2</v>
      </c>
      <c r="K575" s="22">
        <f t="shared" si="47"/>
        <v>7</v>
      </c>
      <c r="M575" s="22" t="str">
        <f>IFERROR(VLOOKUP(A575,Sheet1!B:F,5,0),"")</f>
        <v xml:space="preserve"> 100m</v>
      </c>
      <c r="N575" s="22" t="str">
        <f>IFERROR(VLOOKUP(A575,Sheet1!B:F,4,0),"")</f>
        <v>自由形</v>
      </c>
      <c r="O575" s="22" t="str">
        <f t="shared" si="44"/>
        <v xml:space="preserve"> 100m 自由形</v>
      </c>
    </row>
    <row r="576" spans="1:15" s="22" customFormat="1" x14ac:dyDescent="0.15">
      <c r="A576" s="22">
        <f>IFERROR(テーブル_Swim015[[#This Row],[競技番号]],"")</f>
        <v>26</v>
      </c>
      <c r="B576" s="22">
        <f>IFERROR(テーブル_Swim015[[#This Row],[組]],"")</f>
        <v>3</v>
      </c>
      <c r="C576" s="22">
        <f>IFERROR(テーブル_Swim015[[#This Row],[水路]],"")</f>
        <v>1</v>
      </c>
      <c r="D576" s="22" t="str">
        <f t="shared" si="43"/>
        <v>2631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45"/>
        <v>026</v>
      </c>
      <c r="J576" s="22">
        <f t="shared" si="46"/>
        <v>3</v>
      </c>
      <c r="K576" s="22">
        <f t="shared" si="47"/>
        <v>1</v>
      </c>
      <c r="M576" s="22" t="str">
        <f>IFERROR(VLOOKUP(A576,Sheet1!B:F,5,0),"")</f>
        <v xml:space="preserve"> 100m</v>
      </c>
      <c r="N576" s="22" t="str">
        <f>IFERROR(VLOOKUP(A576,Sheet1!B:F,4,0),"")</f>
        <v>自由形</v>
      </c>
      <c r="O576" s="22" t="str">
        <f t="shared" si="44"/>
        <v xml:space="preserve"> 100m 自由形</v>
      </c>
    </row>
    <row r="577" spans="1:15" s="22" customFormat="1" x14ac:dyDescent="0.15">
      <c r="A577" s="22">
        <f>IFERROR(テーブル_Swim015[[#This Row],[競技番号]],"")</f>
        <v>26</v>
      </c>
      <c r="B577" s="22">
        <f>IFERROR(テーブル_Swim015[[#This Row],[組]],"")</f>
        <v>3</v>
      </c>
      <c r="C577" s="22">
        <f>IFERROR(テーブル_Swim015[[#This Row],[水路]],"")</f>
        <v>2</v>
      </c>
      <c r="D577" s="22" t="str">
        <f t="shared" si="43"/>
        <v>2632</v>
      </c>
      <c r="E577" s="22">
        <f>IFERROR(テーブル_Swim015[[#This Row],[選手番号]],"")</f>
        <v>1392</v>
      </c>
      <c r="F577" s="22" t="str">
        <f>IFERROR(VLOOKUP(E577,Sheet3!A:H,3,0),"")</f>
        <v xml:space="preserve">木下　悠斗                    </v>
      </c>
      <c r="G577" s="22" t="str">
        <f>IFERROR(VLOOKUP(E577,Sheet3!A:H,8,0),"")</f>
        <v xml:space="preserve">南海DC          </v>
      </c>
      <c r="H577" s="22" t="str">
        <f>IFERROR(VLOOKUP(E577,Sheet2!A:B,2,0),"")</f>
        <v/>
      </c>
      <c r="I577" s="22" t="str">
        <f t="shared" si="45"/>
        <v>139226</v>
      </c>
      <c r="J577" s="22">
        <f t="shared" si="46"/>
        <v>3</v>
      </c>
      <c r="K577" s="22">
        <f t="shared" si="47"/>
        <v>2</v>
      </c>
      <c r="M577" s="22" t="str">
        <f>IFERROR(VLOOKUP(A577,Sheet1!B:F,5,0),"")</f>
        <v xml:space="preserve"> 100m</v>
      </c>
      <c r="N577" s="22" t="str">
        <f>IFERROR(VLOOKUP(A577,Sheet1!B:F,4,0),"")</f>
        <v>自由形</v>
      </c>
      <c r="O577" s="22" t="str">
        <f t="shared" si="44"/>
        <v xml:space="preserve"> 100m 自由形</v>
      </c>
    </row>
    <row r="578" spans="1:15" s="22" customFormat="1" x14ac:dyDescent="0.15">
      <c r="A578" s="22">
        <f>IFERROR(テーブル_Swim015[[#This Row],[競技番号]],"")</f>
        <v>26</v>
      </c>
      <c r="B578" s="22">
        <f>IFERROR(テーブル_Swim015[[#This Row],[組]],"")</f>
        <v>3</v>
      </c>
      <c r="C578" s="22">
        <f>IFERROR(テーブル_Swim015[[#This Row],[水路]],"")</f>
        <v>3</v>
      </c>
      <c r="D578" s="22" t="str">
        <f t="shared" si="43"/>
        <v>2633</v>
      </c>
      <c r="E578" s="22">
        <f>IFERROR(テーブル_Swim015[[#This Row],[選手番号]],"")</f>
        <v>132</v>
      </c>
      <c r="F578" s="22" t="str">
        <f>IFERROR(VLOOKUP(E578,Sheet3!A:H,3,0),"")</f>
        <v xml:space="preserve">城戸　心呂                    </v>
      </c>
      <c r="G578" s="22" t="str">
        <f>IFERROR(VLOOKUP(E578,Sheet3!A:H,8,0),"")</f>
        <v xml:space="preserve">石原SC          </v>
      </c>
      <c r="H578" s="22" t="str">
        <f>IFERROR(VLOOKUP(E578,Sheet2!A:B,2,0),"")</f>
        <v/>
      </c>
      <c r="I578" s="22" t="str">
        <f t="shared" si="45"/>
        <v>13226</v>
      </c>
      <c r="J578" s="22">
        <f t="shared" si="46"/>
        <v>3</v>
      </c>
      <c r="K578" s="22">
        <f t="shared" si="47"/>
        <v>3</v>
      </c>
      <c r="M578" s="22" t="str">
        <f>IFERROR(VLOOKUP(A578,Sheet1!B:F,5,0),"")</f>
        <v xml:space="preserve"> 100m</v>
      </c>
      <c r="N578" s="22" t="str">
        <f>IFERROR(VLOOKUP(A578,Sheet1!B:F,4,0),"")</f>
        <v>自由形</v>
      </c>
      <c r="O578" s="22" t="str">
        <f t="shared" si="44"/>
        <v xml:space="preserve"> 100m 自由形</v>
      </c>
    </row>
    <row r="579" spans="1:15" s="22" customFormat="1" x14ac:dyDescent="0.15">
      <c r="A579" s="22">
        <f>IFERROR(テーブル_Swim015[[#This Row],[競技番号]],"")</f>
        <v>26</v>
      </c>
      <c r="B579" s="22">
        <f>IFERROR(テーブル_Swim015[[#This Row],[組]],"")</f>
        <v>3</v>
      </c>
      <c r="C579" s="22">
        <f>IFERROR(テーブル_Swim015[[#This Row],[水路]],"")</f>
        <v>4</v>
      </c>
      <c r="D579" s="22" t="str">
        <f t="shared" ref="D579:D642" si="48">CONCATENATE(A579,B579,C579)</f>
        <v>2634</v>
      </c>
      <c r="E579" s="22">
        <f>IFERROR(テーブル_Swim015[[#This Row],[選手番号]],"")</f>
        <v>206</v>
      </c>
      <c r="F579" s="22" t="str">
        <f>IFERROR(VLOOKUP(E579,Sheet3!A:H,3,0),"")</f>
        <v xml:space="preserve">渡辺　渓太                    </v>
      </c>
      <c r="G579" s="22" t="str">
        <f>IFERROR(VLOOKUP(E579,Sheet3!A:H,8,0),"")</f>
        <v xml:space="preserve">石原SC          </v>
      </c>
      <c r="H579" s="22" t="str">
        <f>IFERROR(VLOOKUP(E579,Sheet2!A:B,2,0),"")</f>
        <v/>
      </c>
      <c r="I579" s="22" t="str">
        <f t="shared" si="45"/>
        <v>20626</v>
      </c>
      <c r="J579" s="22">
        <f t="shared" si="46"/>
        <v>3</v>
      </c>
      <c r="K579" s="22">
        <f t="shared" si="47"/>
        <v>4</v>
      </c>
      <c r="M579" s="22" t="str">
        <f>IFERROR(VLOOKUP(A579,Sheet1!B:F,5,0),"")</f>
        <v xml:space="preserve"> 100m</v>
      </c>
      <c r="N579" s="22" t="str">
        <f>IFERROR(VLOOKUP(A579,Sheet1!B:F,4,0),"")</f>
        <v>自由形</v>
      </c>
      <c r="O579" s="22" t="str">
        <f t="shared" ref="O579:O642" si="49">CONCATENATE(M579," ",N579)</f>
        <v xml:space="preserve"> 100m 自由形</v>
      </c>
    </row>
    <row r="580" spans="1:15" s="22" customFormat="1" x14ac:dyDescent="0.15">
      <c r="A580" s="22">
        <f>IFERROR(テーブル_Swim015[[#This Row],[競技番号]],"")</f>
        <v>26</v>
      </c>
      <c r="B580" s="22">
        <f>IFERROR(テーブル_Swim015[[#This Row],[組]],"")</f>
        <v>3</v>
      </c>
      <c r="C580" s="22">
        <f>IFERROR(テーブル_Swim015[[#This Row],[水路]],"")</f>
        <v>5</v>
      </c>
      <c r="D580" s="22" t="str">
        <f t="shared" si="48"/>
        <v>2635</v>
      </c>
      <c r="E580" s="22">
        <f>IFERROR(テーブル_Swim015[[#This Row],[選手番号]],"")</f>
        <v>195</v>
      </c>
      <c r="F580" s="22" t="str">
        <f>IFERROR(VLOOKUP(E580,Sheet3!A:H,3,0),"")</f>
        <v xml:space="preserve">和田　洸人                    </v>
      </c>
      <c r="G580" s="22" t="str">
        <f>IFERROR(VLOOKUP(E580,Sheet3!A:H,8,0),"")</f>
        <v xml:space="preserve">石原SC          </v>
      </c>
      <c r="H580" s="22" t="str">
        <f>IFERROR(VLOOKUP(E580,Sheet2!A:B,2,0),"")</f>
        <v/>
      </c>
      <c r="I580" s="22" t="str">
        <f t="shared" si="45"/>
        <v>19526</v>
      </c>
      <c r="J580" s="22">
        <f t="shared" si="46"/>
        <v>3</v>
      </c>
      <c r="K580" s="22">
        <f t="shared" si="47"/>
        <v>5</v>
      </c>
      <c r="M580" s="22" t="str">
        <f>IFERROR(VLOOKUP(A580,Sheet1!B:F,5,0),"")</f>
        <v xml:space="preserve"> 100m</v>
      </c>
      <c r="N580" s="22" t="str">
        <f>IFERROR(VLOOKUP(A580,Sheet1!B:F,4,0),"")</f>
        <v>自由形</v>
      </c>
      <c r="O580" s="22" t="str">
        <f t="shared" si="49"/>
        <v xml:space="preserve"> 100m 自由形</v>
      </c>
    </row>
    <row r="581" spans="1:15" s="22" customFormat="1" x14ac:dyDescent="0.15">
      <c r="A581" s="22">
        <f>IFERROR(テーブル_Swim015[[#This Row],[競技番号]],"")</f>
        <v>26</v>
      </c>
      <c r="B581" s="22">
        <f>IFERROR(テーブル_Swim015[[#This Row],[組]],"")</f>
        <v>3</v>
      </c>
      <c r="C581" s="22">
        <f>IFERROR(テーブル_Swim015[[#This Row],[水路]],"")</f>
        <v>6</v>
      </c>
      <c r="D581" s="22" t="str">
        <f t="shared" si="48"/>
        <v>2636</v>
      </c>
      <c r="E581" s="22">
        <f>IFERROR(テーブル_Swim015[[#This Row],[選手番号]],"")</f>
        <v>210</v>
      </c>
      <c r="F581" s="22" t="str">
        <f>IFERROR(VLOOKUP(E581,Sheet3!A:H,3,0),"")</f>
        <v xml:space="preserve">山本　隆成                    </v>
      </c>
      <c r="G581" s="22" t="str">
        <f>IFERROR(VLOOKUP(E581,Sheet3!A:H,8,0),"")</f>
        <v xml:space="preserve">石原SC          </v>
      </c>
      <c r="H581" s="22" t="str">
        <f>IFERROR(VLOOKUP(E581,Sheet2!A:B,2,0),"")</f>
        <v/>
      </c>
      <c r="I581" s="22" t="str">
        <f t="shared" si="45"/>
        <v>21026</v>
      </c>
      <c r="J581" s="22">
        <f t="shared" si="46"/>
        <v>3</v>
      </c>
      <c r="K581" s="22">
        <f t="shared" si="47"/>
        <v>6</v>
      </c>
      <c r="M581" s="22" t="str">
        <f>IFERROR(VLOOKUP(A581,Sheet1!B:F,5,0),"")</f>
        <v xml:space="preserve"> 100m</v>
      </c>
      <c r="N581" s="22" t="str">
        <f>IFERROR(VLOOKUP(A581,Sheet1!B:F,4,0),"")</f>
        <v>自由形</v>
      </c>
      <c r="O581" s="22" t="str">
        <f t="shared" si="49"/>
        <v xml:space="preserve"> 100m 自由形</v>
      </c>
    </row>
    <row r="582" spans="1:15" s="22" customFormat="1" x14ac:dyDescent="0.15">
      <c r="A582" s="22">
        <f>IFERROR(テーブル_Swim015[[#This Row],[競技番号]],"")</f>
        <v>26</v>
      </c>
      <c r="B582" s="22">
        <f>IFERROR(テーブル_Swim015[[#This Row],[組]],"")</f>
        <v>3</v>
      </c>
      <c r="C582" s="22">
        <f>IFERROR(テーブル_Swim015[[#This Row],[水路]],"")</f>
        <v>7</v>
      </c>
      <c r="D582" s="22" t="str">
        <f t="shared" si="48"/>
        <v>2637</v>
      </c>
      <c r="E582" s="22">
        <f>IFERROR(テーブル_Swim015[[#This Row],[選手番号]],"")</f>
        <v>634</v>
      </c>
      <c r="F582" s="22" t="str">
        <f>IFERROR(VLOOKUP(E582,Sheet3!A:H,3,0),"")</f>
        <v xml:space="preserve">松浦　　蒼                    </v>
      </c>
      <c r="G582" s="22" t="str">
        <f>IFERROR(VLOOKUP(E582,Sheet3!A:H,8,0),"")</f>
        <v xml:space="preserve">ﾌｨｯﾀ重信        </v>
      </c>
      <c r="H582" s="22" t="str">
        <f>IFERROR(VLOOKUP(E582,Sheet2!A:B,2,0),"")</f>
        <v/>
      </c>
      <c r="I582" s="22" t="str">
        <f t="shared" si="45"/>
        <v>63426</v>
      </c>
      <c r="J582" s="22">
        <f t="shared" si="46"/>
        <v>3</v>
      </c>
      <c r="K582" s="22">
        <f t="shared" si="47"/>
        <v>7</v>
      </c>
      <c r="M582" s="22" t="str">
        <f>IFERROR(VLOOKUP(A582,Sheet1!B:F,5,0),"")</f>
        <v xml:space="preserve"> 100m</v>
      </c>
      <c r="N582" s="22" t="str">
        <f>IFERROR(VLOOKUP(A582,Sheet1!B:F,4,0),"")</f>
        <v>自由形</v>
      </c>
      <c r="O582" s="22" t="str">
        <f t="shared" si="49"/>
        <v xml:space="preserve"> 100m 自由形</v>
      </c>
    </row>
    <row r="583" spans="1:15" s="22" customFormat="1" x14ac:dyDescent="0.15">
      <c r="A583" s="22">
        <f>IFERROR(テーブル_Swim015[[#This Row],[競技番号]],"")</f>
        <v>26</v>
      </c>
      <c r="B583" s="22">
        <f>IFERROR(テーブル_Swim015[[#This Row],[組]],"")</f>
        <v>4</v>
      </c>
      <c r="C583" s="22">
        <f>IFERROR(テーブル_Swim015[[#This Row],[水路]],"")</f>
        <v>1</v>
      </c>
      <c r="D583" s="22" t="str">
        <f t="shared" si="48"/>
        <v>2641</v>
      </c>
      <c r="E583" s="22">
        <f>IFERROR(テーブル_Swim015[[#This Row],[選手番号]],"")</f>
        <v>728</v>
      </c>
      <c r="F583" s="22" t="str">
        <f>IFERROR(VLOOKUP(E583,Sheet3!A:H,3,0),"")</f>
        <v xml:space="preserve">弓達　歩夢                    </v>
      </c>
      <c r="G583" s="22" t="str">
        <f>IFERROR(VLOOKUP(E583,Sheet3!A:H,8,0),"")</f>
        <v xml:space="preserve">フィッタ松前    </v>
      </c>
      <c r="H583" s="22" t="str">
        <f>IFERROR(VLOOKUP(E583,Sheet2!A:B,2,0),"")</f>
        <v/>
      </c>
      <c r="I583" s="22" t="str">
        <f t="shared" si="45"/>
        <v>72826</v>
      </c>
      <c r="J583" s="22">
        <f t="shared" si="46"/>
        <v>4</v>
      </c>
      <c r="K583" s="22">
        <f t="shared" si="47"/>
        <v>1</v>
      </c>
      <c r="M583" s="22" t="str">
        <f>IFERROR(VLOOKUP(A583,Sheet1!B:F,5,0),"")</f>
        <v xml:space="preserve"> 100m</v>
      </c>
      <c r="N583" s="22" t="str">
        <f>IFERROR(VLOOKUP(A583,Sheet1!B:F,4,0),"")</f>
        <v>自由形</v>
      </c>
      <c r="O583" s="22" t="str">
        <f t="shared" si="49"/>
        <v xml:space="preserve"> 100m 自由形</v>
      </c>
    </row>
    <row r="584" spans="1:15" s="22" customFormat="1" x14ac:dyDescent="0.15">
      <c r="A584" s="22">
        <f>IFERROR(テーブル_Swim015[[#This Row],[競技番号]],"")</f>
        <v>26</v>
      </c>
      <c r="B584" s="22">
        <f>IFERROR(テーブル_Swim015[[#This Row],[組]],"")</f>
        <v>4</v>
      </c>
      <c r="C584" s="22">
        <f>IFERROR(テーブル_Swim015[[#This Row],[水路]],"")</f>
        <v>2</v>
      </c>
      <c r="D584" s="22" t="str">
        <f t="shared" si="48"/>
        <v>2642</v>
      </c>
      <c r="E584" s="22">
        <f>IFERROR(テーブル_Swim015[[#This Row],[選手番号]],"")</f>
        <v>718</v>
      </c>
      <c r="F584" s="22" t="str">
        <f>IFERROR(VLOOKUP(E584,Sheet3!A:H,3,0),"")</f>
        <v xml:space="preserve">長野　愛斗                    </v>
      </c>
      <c r="G584" s="22" t="str">
        <f>IFERROR(VLOOKUP(E584,Sheet3!A:H,8,0),"")</f>
        <v xml:space="preserve">フィッタ松前    </v>
      </c>
      <c r="H584" s="22" t="str">
        <f>IFERROR(VLOOKUP(E584,Sheet2!A:B,2,0),"")</f>
        <v/>
      </c>
      <c r="I584" s="22" t="str">
        <f t="shared" si="45"/>
        <v>71826</v>
      </c>
      <c r="J584" s="22">
        <f t="shared" si="46"/>
        <v>4</v>
      </c>
      <c r="K584" s="22">
        <f t="shared" si="47"/>
        <v>2</v>
      </c>
      <c r="M584" s="22" t="str">
        <f>IFERROR(VLOOKUP(A584,Sheet1!B:F,5,0),"")</f>
        <v xml:space="preserve"> 100m</v>
      </c>
      <c r="N584" s="22" t="str">
        <f>IFERROR(VLOOKUP(A584,Sheet1!B:F,4,0),"")</f>
        <v>自由形</v>
      </c>
      <c r="O584" s="22" t="str">
        <f t="shared" si="49"/>
        <v xml:space="preserve"> 100m 自由形</v>
      </c>
    </row>
    <row r="585" spans="1:15" s="22" customFormat="1" x14ac:dyDescent="0.15">
      <c r="A585" s="22">
        <f>IFERROR(テーブル_Swim015[[#This Row],[競技番号]],"")</f>
        <v>26</v>
      </c>
      <c r="B585" s="22">
        <f>IFERROR(テーブル_Swim015[[#This Row],[組]],"")</f>
        <v>4</v>
      </c>
      <c r="C585" s="22">
        <f>IFERROR(テーブル_Swim015[[#This Row],[水路]],"")</f>
        <v>3</v>
      </c>
      <c r="D585" s="22" t="str">
        <f t="shared" si="48"/>
        <v>2643</v>
      </c>
      <c r="E585" s="22">
        <f>IFERROR(テーブル_Swim015[[#This Row],[選手番号]],"")</f>
        <v>1310</v>
      </c>
      <c r="F585" s="22" t="str">
        <f>IFERROR(VLOOKUP(E585,Sheet3!A:H,3,0),"")</f>
        <v xml:space="preserve">渡部　泰成                    </v>
      </c>
      <c r="G585" s="22" t="str">
        <f>IFERROR(VLOOKUP(E585,Sheet3!A:H,8,0),"")</f>
        <v xml:space="preserve">南海DC          </v>
      </c>
      <c r="H585" s="22" t="str">
        <f>IFERROR(VLOOKUP(E585,Sheet2!A:B,2,0),"")</f>
        <v/>
      </c>
      <c r="I585" s="22" t="str">
        <f t="shared" si="45"/>
        <v>131026</v>
      </c>
      <c r="J585" s="22">
        <f t="shared" si="46"/>
        <v>4</v>
      </c>
      <c r="K585" s="22">
        <f t="shared" si="47"/>
        <v>3</v>
      </c>
      <c r="M585" s="22" t="str">
        <f>IFERROR(VLOOKUP(A585,Sheet1!B:F,5,0),"")</f>
        <v xml:space="preserve"> 100m</v>
      </c>
      <c r="N585" s="22" t="str">
        <f>IFERROR(VLOOKUP(A585,Sheet1!B:F,4,0),"")</f>
        <v>自由形</v>
      </c>
      <c r="O585" s="22" t="str">
        <f t="shared" si="49"/>
        <v xml:space="preserve"> 100m 自由形</v>
      </c>
    </row>
    <row r="586" spans="1:15" s="22" customFormat="1" x14ac:dyDescent="0.15">
      <c r="A586" s="22">
        <f>IFERROR(テーブル_Swim015[[#This Row],[競技番号]],"")</f>
        <v>26</v>
      </c>
      <c r="B586" s="22">
        <f>IFERROR(テーブル_Swim015[[#This Row],[組]],"")</f>
        <v>4</v>
      </c>
      <c r="C586" s="22">
        <f>IFERROR(テーブル_Swim015[[#This Row],[水路]],"")</f>
        <v>4</v>
      </c>
      <c r="D586" s="22" t="str">
        <f t="shared" si="48"/>
        <v>2644</v>
      </c>
      <c r="E586" s="22">
        <f>IFERROR(テーブル_Swim015[[#This Row],[選手番号]],"")</f>
        <v>694</v>
      </c>
      <c r="F586" s="22" t="str">
        <f>IFERROR(VLOOKUP(E586,Sheet3!A:H,3,0),"")</f>
        <v xml:space="preserve">福嶌　悠人                    </v>
      </c>
      <c r="G586" s="22" t="str">
        <f>IFERROR(VLOOKUP(E586,Sheet3!A:H,8,0),"")</f>
        <v xml:space="preserve">伊予ＳＣ        </v>
      </c>
      <c r="H586" s="22" t="str">
        <f>IFERROR(VLOOKUP(E586,Sheet2!A:B,2,0),"")</f>
        <v/>
      </c>
      <c r="I586" s="22" t="str">
        <f t="shared" si="45"/>
        <v>69426</v>
      </c>
      <c r="J586" s="22">
        <f t="shared" si="46"/>
        <v>4</v>
      </c>
      <c r="K586" s="22">
        <f t="shared" si="47"/>
        <v>4</v>
      </c>
      <c r="M586" s="22" t="str">
        <f>IFERROR(VLOOKUP(A586,Sheet1!B:F,5,0),"")</f>
        <v xml:space="preserve"> 100m</v>
      </c>
      <c r="N586" s="22" t="str">
        <f>IFERROR(VLOOKUP(A586,Sheet1!B:F,4,0),"")</f>
        <v>自由形</v>
      </c>
      <c r="O586" s="22" t="str">
        <f t="shared" si="49"/>
        <v xml:space="preserve"> 100m 自由形</v>
      </c>
    </row>
    <row r="587" spans="1:15" s="22" customFormat="1" x14ac:dyDescent="0.15">
      <c r="A587" s="22">
        <f>IFERROR(テーブル_Swim015[[#This Row],[競技番号]],"")</f>
        <v>26</v>
      </c>
      <c r="B587" s="22">
        <f>IFERROR(テーブル_Swim015[[#This Row],[組]],"")</f>
        <v>4</v>
      </c>
      <c r="C587" s="22">
        <f>IFERROR(テーブル_Swim015[[#This Row],[水路]],"")</f>
        <v>5</v>
      </c>
      <c r="D587" s="22" t="str">
        <f t="shared" si="48"/>
        <v>2645</v>
      </c>
      <c r="E587" s="22">
        <f>IFERROR(テーブル_Swim015[[#This Row],[選手番号]],"")</f>
        <v>200</v>
      </c>
      <c r="F587" s="22" t="str">
        <f>IFERROR(VLOOKUP(E587,Sheet3!A:H,3,0),"")</f>
        <v xml:space="preserve">谷淵　　怜                    </v>
      </c>
      <c r="G587" s="22" t="str">
        <f>IFERROR(VLOOKUP(E587,Sheet3!A:H,8,0),"")</f>
        <v xml:space="preserve">石原SC          </v>
      </c>
      <c r="H587" s="22" t="str">
        <f>IFERROR(VLOOKUP(E587,Sheet2!A:B,2,0),"")</f>
        <v/>
      </c>
      <c r="I587" s="22" t="str">
        <f t="shared" si="45"/>
        <v>20026</v>
      </c>
      <c r="J587" s="22">
        <f t="shared" si="46"/>
        <v>4</v>
      </c>
      <c r="K587" s="22">
        <f t="shared" si="47"/>
        <v>5</v>
      </c>
      <c r="M587" s="22" t="str">
        <f>IFERROR(VLOOKUP(A587,Sheet1!B:F,5,0),"")</f>
        <v xml:space="preserve"> 100m</v>
      </c>
      <c r="N587" s="22" t="str">
        <f>IFERROR(VLOOKUP(A587,Sheet1!B:F,4,0),"")</f>
        <v>自由形</v>
      </c>
      <c r="O587" s="22" t="str">
        <f t="shared" si="49"/>
        <v xml:space="preserve"> 100m 自由形</v>
      </c>
    </row>
    <row r="588" spans="1:15" s="22" customFormat="1" x14ac:dyDescent="0.15">
      <c r="A588" s="22">
        <f>IFERROR(テーブル_Swim015[[#This Row],[競技番号]],"")</f>
        <v>26</v>
      </c>
      <c r="B588" s="22">
        <f>IFERROR(テーブル_Swim015[[#This Row],[組]],"")</f>
        <v>4</v>
      </c>
      <c r="C588" s="22">
        <f>IFERROR(テーブル_Swim015[[#This Row],[水路]],"")</f>
        <v>6</v>
      </c>
      <c r="D588" s="22" t="str">
        <f t="shared" si="48"/>
        <v>2646</v>
      </c>
      <c r="E588" s="22">
        <f>IFERROR(テーブル_Swim015[[#This Row],[選手番号]],"")</f>
        <v>621</v>
      </c>
      <c r="F588" s="22" t="str">
        <f>IFERROR(VLOOKUP(E588,Sheet3!A:H,3,0),"")</f>
        <v xml:space="preserve">山田　航平                    </v>
      </c>
      <c r="G588" s="22" t="str">
        <f>IFERROR(VLOOKUP(E588,Sheet3!A:H,8,0),"")</f>
        <v xml:space="preserve">ﾌｨｯﾀ重信        </v>
      </c>
      <c r="H588" s="22" t="str">
        <f>IFERROR(VLOOKUP(E588,Sheet2!A:B,2,0),"")</f>
        <v/>
      </c>
      <c r="I588" s="22" t="str">
        <f t="shared" si="45"/>
        <v>62126</v>
      </c>
      <c r="J588" s="22">
        <f t="shared" si="46"/>
        <v>4</v>
      </c>
      <c r="K588" s="22">
        <f t="shared" si="47"/>
        <v>6</v>
      </c>
      <c r="M588" s="22" t="str">
        <f>IFERROR(VLOOKUP(A588,Sheet1!B:F,5,0),"")</f>
        <v xml:space="preserve"> 100m</v>
      </c>
      <c r="N588" s="22" t="str">
        <f>IFERROR(VLOOKUP(A588,Sheet1!B:F,4,0),"")</f>
        <v>自由形</v>
      </c>
      <c r="O588" s="22" t="str">
        <f t="shared" si="49"/>
        <v xml:space="preserve"> 100m 自由形</v>
      </c>
    </row>
    <row r="589" spans="1:15" s="22" customFormat="1" x14ac:dyDescent="0.15">
      <c r="A589" s="22">
        <f>IFERROR(テーブル_Swim015[[#This Row],[競技番号]],"")</f>
        <v>26</v>
      </c>
      <c r="B589" s="22">
        <f>IFERROR(テーブル_Swim015[[#This Row],[組]],"")</f>
        <v>4</v>
      </c>
      <c r="C589" s="22">
        <f>IFERROR(テーブル_Swim015[[#This Row],[水路]],"")</f>
        <v>7</v>
      </c>
      <c r="D589" s="22" t="str">
        <f t="shared" si="48"/>
        <v>2647</v>
      </c>
      <c r="E589" s="22">
        <f>IFERROR(テーブル_Swim015[[#This Row],[選手番号]],"")</f>
        <v>675</v>
      </c>
      <c r="F589" s="22" t="str">
        <f>IFERROR(VLOOKUP(E589,Sheet3!A:H,3,0),"")</f>
        <v xml:space="preserve">久保田凌太朗                  </v>
      </c>
      <c r="G589" s="22" t="str">
        <f>IFERROR(VLOOKUP(E589,Sheet3!A:H,8,0),"")</f>
        <v xml:space="preserve">ﾌｨｯﾀ重信        </v>
      </c>
      <c r="H589" s="22" t="str">
        <f>IFERROR(VLOOKUP(E589,Sheet2!A:B,2,0),"")</f>
        <v/>
      </c>
      <c r="I589" s="22" t="str">
        <f t="shared" si="45"/>
        <v>67526</v>
      </c>
      <c r="J589" s="22">
        <f t="shared" si="46"/>
        <v>4</v>
      </c>
      <c r="K589" s="22">
        <f t="shared" si="47"/>
        <v>7</v>
      </c>
      <c r="M589" s="22" t="str">
        <f>IFERROR(VLOOKUP(A589,Sheet1!B:F,5,0),"")</f>
        <v xml:space="preserve"> 100m</v>
      </c>
      <c r="N589" s="22" t="str">
        <f>IFERROR(VLOOKUP(A589,Sheet1!B:F,4,0),"")</f>
        <v>自由形</v>
      </c>
      <c r="O589" s="22" t="str">
        <f t="shared" si="49"/>
        <v xml:space="preserve"> 100m 自由形</v>
      </c>
    </row>
    <row r="590" spans="1:15" s="22" customFormat="1" x14ac:dyDescent="0.15">
      <c r="A590" s="22">
        <f>IFERROR(テーブル_Swim015[[#This Row],[競技番号]],"")</f>
        <v>26</v>
      </c>
      <c r="B590" s="22">
        <f>IFERROR(テーブル_Swim015[[#This Row],[組]],"")</f>
        <v>5</v>
      </c>
      <c r="C590" s="22">
        <f>IFERROR(テーブル_Swim015[[#This Row],[水路]],"")</f>
        <v>1</v>
      </c>
      <c r="D590" s="22" t="str">
        <f t="shared" si="48"/>
        <v>2651</v>
      </c>
      <c r="E590" s="22">
        <f>IFERROR(テーブル_Swim015[[#This Row],[選手番号]],"")</f>
        <v>173</v>
      </c>
      <c r="F590" s="22" t="str">
        <f>IFERROR(VLOOKUP(E590,Sheet3!A:H,3,0),"")</f>
        <v xml:space="preserve">堀本　達郎                    </v>
      </c>
      <c r="G590" s="22" t="str">
        <f>IFERROR(VLOOKUP(E590,Sheet3!A:H,8,0),"")</f>
        <v xml:space="preserve">石原SC          </v>
      </c>
      <c r="H590" s="22" t="str">
        <f>IFERROR(VLOOKUP(E590,Sheet2!A:B,2,0),"")</f>
        <v/>
      </c>
      <c r="I590" s="22" t="str">
        <f t="shared" si="45"/>
        <v>17326</v>
      </c>
      <c r="J590" s="22">
        <f t="shared" si="46"/>
        <v>5</v>
      </c>
      <c r="K590" s="22">
        <f t="shared" si="47"/>
        <v>1</v>
      </c>
      <c r="M590" s="22" t="str">
        <f>IFERROR(VLOOKUP(A590,Sheet1!B:F,5,0),"")</f>
        <v xml:space="preserve"> 100m</v>
      </c>
      <c r="N590" s="22" t="str">
        <f>IFERROR(VLOOKUP(A590,Sheet1!B:F,4,0),"")</f>
        <v>自由形</v>
      </c>
      <c r="O590" s="22" t="str">
        <f t="shared" si="49"/>
        <v xml:space="preserve"> 100m 自由形</v>
      </c>
    </row>
    <row r="591" spans="1:15" s="22" customFormat="1" x14ac:dyDescent="0.15">
      <c r="A591" s="22">
        <f>IFERROR(テーブル_Swim015[[#This Row],[競技番号]],"")</f>
        <v>26</v>
      </c>
      <c r="B591" s="22">
        <f>IFERROR(テーブル_Swim015[[#This Row],[組]],"")</f>
        <v>5</v>
      </c>
      <c r="C591" s="22">
        <f>IFERROR(テーブル_Swim015[[#This Row],[水路]],"")</f>
        <v>2</v>
      </c>
      <c r="D591" s="22" t="str">
        <f t="shared" si="48"/>
        <v>2652</v>
      </c>
      <c r="E591" s="22">
        <f>IFERROR(テーブル_Swim015[[#This Row],[選手番号]],"")</f>
        <v>1397</v>
      </c>
      <c r="F591" s="22" t="str">
        <f>IFERROR(VLOOKUP(E591,Sheet3!A:H,3,0),"")</f>
        <v xml:space="preserve">松井　颯志                    </v>
      </c>
      <c r="G591" s="22" t="str">
        <f>IFERROR(VLOOKUP(E591,Sheet3!A:H,8,0),"")</f>
        <v xml:space="preserve">南海DC          </v>
      </c>
      <c r="H591" s="22" t="str">
        <f>IFERROR(VLOOKUP(E591,Sheet2!A:B,2,0),"")</f>
        <v/>
      </c>
      <c r="I591" s="22" t="str">
        <f t="shared" si="45"/>
        <v>139726</v>
      </c>
      <c r="J591" s="22">
        <f t="shared" si="46"/>
        <v>5</v>
      </c>
      <c r="K591" s="22">
        <f t="shared" si="47"/>
        <v>2</v>
      </c>
      <c r="M591" s="22" t="str">
        <f>IFERROR(VLOOKUP(A591,Sheet1!B:F,5,0),"")</f>
        <v xml:space="preserve"> 100m</v>
      </c>
      <c r="N591" s="22" t="str">
        <f>IFERROR(VLOOKUP(A591,Sheet1!B:F,4,0),"")</f>
        <v>自由形</v>
      </c>
      <c r="O591" s="22" t="str">
        <f t="shared" si="49"/>
        <v xml:space="preserve"> 100m 自由形</v>
      </c>
    </row>
    <row r="592" spans="1:15" s="22" customFormat="1" x14ac:dyDescent="0.15">
      <c r="A592" s="22">
        <f>IFERROR(テーブル_Swim015[[#This Row],[競技番号]],"")</f>
        <v>26</v>
      </c>
      <c r="B592" s="22">
        <f>IFERROR(テーブル_Swim015[[#This Row],[組]],"")</f>
        <v>5</v>
      </c>
      <c r="C592" s="22">
        <f>IFERROR(テーブル_Swim015[[#This Row],[水路]],"")</f>
        <v>3</v>
      </c>
      <c r="D592" s="22" t="str">
        <f t="shared" si="48"/>
        <v>2653</v>
      </c>
      <c r="E592" s="22">
        <f>IFERROR(テーブル_Swim015[[#This Row],[選手番号]],"")</f>
        <v>1406</v>
      </c>
      <c r="F592" s="22" t="str">
        <f>IFERROR(VLOOKUP(E592,Sheet3!A:H,3,0),"")</f>
        <v xml:space="preserve">大門　伊吹                    </v>
      </c>
      <c r="G592" s="22" t="str">
        <f>IFERROR(VLOOKUP(E592,Sheet3!A:H,8,0),"")</f>
        <v xml:space="preserve">南海DC          </v>
      </c>
      <c r="H592" s="22" t="str">
        <f>IFERROR(VLOOKUP(E592,Sheet2!A:B,2,0),"")</f>
        <v/>
      </c>
      <c r="I592" s="22" t="str">
        <f t="shared" si="45"/>
        <v>140626</v>
      </c>
      <c r="J592" s="22">
        <f t="shared" si="46"/>
        <v>5</v>
      </c>
      <c r="K592" s="22">
        <f t="shared" si="47"/>
        <v>3</v>
      </c>
      <c r="M592" s="22" t="str">
        <f>IFERROR(VLOOKUP(A592,Sheet1!B:F,5,0),"")</f>
        <v xml:space="preserve"> 100m</v>
      </c>
      <c r="N592" s="22" t="str">
        <f>IFERROR(VLOOKUP(A592,Sheet1!B:F,4,0),"")</f>
        <v>自由形</v>
      </c>
      <c r="O592" s="22" t="str">
        <f t="shared" si="49"/>
        <v xml:space="preserve"> 100m 自由形</v>
      </c>
    </row>
    <row r="593" spans="1:15" s="22" customFormat="1" x14ac:dyDescent="0.15">
      <c r="A593" s="22">
        <f>IFERROR(テーブル_Swim015[[#This Row],[競技番号]],"")</f>
        <v>26</v>
      </c>
      <c r="B593" s="22">
        <f>IFERROR(テーブル_Swim015[[#This Row],[組]],"")</f>
        <v>5</v>
      </c>
      <c r="C593" s="22">
        <f>IFERROR(テーブル_Swim015[[#This Row],[水路]],"")</f>
        <v>4</v>
      </c>
      <c r="D593" s="22" t="str">
        <f t="shared" si="48"/>
        <v>2654</v>
      </c>
      <c r="E593" s="22">
        <f>IFERROR(テーブル_Swim015[[#This Row],[選手番号]],"")</f>
        <v>197</v>
      </c>
      <c r="F593" s="22" t="str">
        <f>IFERROR(VLOOKUP(E593,Sheet3!A:H,3,0),"")</f>
        <v xml:space="preserve">田中　陽大                    </v>
      </c>
      <c r="G593" s="22" t="str">
        <f>IFERROR(VLOOKUP(E593,Sheet3!A:H,8,0),"")</f>
        <v xml:space="preserve">石原SC          </v>
      </c>
      <c r="H593" s="22" t="str">
        <f>IFERROR(VLOOKUP(E593,Sheet2!A:B,2,0),"")</f>
        <v/>
      </c>
      <c r="I593" s="22" t="str">
        <f t="shared" si="45"/>
        <v>19726</v>
      </c>
      <c r="J593" s="22">
        <f t="shared" si="46"/>
        <v>5</v>
      </c>
      <c r="K593" s="22">
        <f t="shared" si="47"/>
        <v>4</v>
      </c>
      <c r="M593" s="22" t="str">
        <f>IFERROR(VLOOKUP(A593,Sheet1!B:F,5,0),"")</f>
        <v xml:space="preserve"> 100m</v>
      </c>
      <c r="N593" s="22" t="str">
        <f>IFERROR(VLOOKUP(A593,Sheet1!B:F,4,0),"")</f>
        <v>自由形</v>
      </c>
      <c r="O593" s="22" t="str">
        <f t="shared" si="49"/>
        <v xml:space="preserve"> 100m 自由形</v>
      </c>
    </row>
    <row r="594" spans="1:15" s="22" customFormat="1" x14ac:dyDescent="0.15">
      <c r="A594" s="22">
        <f>IFERROR(テーブル_Swim015[[#This Row],[競技番号]],"")</f>
        <v>26</v>
      </c>
      <c r="B594" s="22">
        <f>IFERROR(テーブル_Swim015[[#This Row],[組]],"")</f>
        <v>5</v>
      </c>
      <c r="C594" s="22">
        <f>IFERROR(テーブル_Swim015[[#This Row],[水路]],"")</f>
        <v>5</v>
      </c>
      <c r="D594" s="22" t="str">
        <f t="shared" si="48"/>
        <v>2655</v>
      </c>
      <c r="E594" s="22">
        <f>IFERROR(テーブル_Swim015[[#This Row],[選手番号]],"")</f>
        <v>1400</v>
      </c>
      <c r="F594" s="22" t="str">
        <f>IFERROR(VLOOKUP(E594,Sheet3!A:H,3,0),"")</f>
        <v xml:space="preserve">越智　翔優                    </v>
      </c>
      <c r="G594" s="22" t="str">
        <f>IFERROR(VLOOKUP(E594,Sheet3!A:H,8,0),"")</f>
        <v xml:space="preserve">南海DC          </v>
      </c>
      <c r="H594" s="22" t="str">
        <f>IFERROR(VLOOKUP(E594,Sheet2!A:B,2,0),"")</f>
        <v/>
      </c>
      <c r="I594" s="22" t="str">
        <f t="shared" si="45"/>
        <v>140026</v>
      </c>
      <c r="J594" s="22">
        <f t="shared" si="46"/>
        <v>5</v>
      </c>
      <c r="K594" s="22">
        <f t="shared" si="47"/>
        <v>5</v>
      </c>
      <c r="M594" s="22" t="str">
        <f>IFERROR(VLOOKUP(A594,Sheet1!B:F,5,0),"")</f>
        <v xml:space="preserve"> 100m</v>
      </c>
      <c r="N594" s="22" t="str">
        <f>IFERROR(VLOOKUP(A594,Sheet1!B:F,4,0),"")</f>
        <v>自由形</v>
      </c>
      <c r="O594" s="22" t="str">
        <f t="shared" si="49"/>
        <v xml:space="preserve"> 100m 自由形</v>
      </c>
    </row>
    <row r="595" spans="1:15" s="22" customFormat="1" x14ac:dyDescent="0.15">
      <c r="A595" s="22">
        <f>IFERROR(テーブル_Swim015[[#This Row],[競技番号]],"")</f>
        <v>26</v>
      </c>
      <c r="B595" s="22">
        <f>IFERROR(テーブル_Swim015[[#This Row],[組]],"")</f>
        <v>5</v>
      </c>
      <c r="C595" s="22">
        <f>IFERROR(テーブル_Swim015[[#This Row],[水路]],"")</f>
        <v>6</v>
      </c>
      <c r="D595" s="22" t="str">
        <f t="shared" si="48"/>
        <v>2656</v>
      </c>
      <c r="E595" s="22">
        <f>IFERROR(テーブル_Swim015[[#This Row],[選手番号]],"")</f>
        <v>707</v>
      </c>
      <c r="F595" s="22" t="str">
        <f>IFERROR(VLOOKUP(E595,Sheet3!A:H,3,0),"")</f>
        <v xml:space="preserve">忽那　海音                    </v>
      </c>
      <c r="G595" s="22" t="str">
        <f>IFERROR(VLOOKUP(E595,Sheet3!A:H,8,0),"")</f>
        <v xml:space="preserve">フィッタ松前    </v>
      </c>
      <c r="H595" s="22" t="str">
        <f>IFERROR(VLOOKUP(E595,Sheet2!A:B,2,0),"")</f>
        <v/>
      </c>
      <c r="I595" s="22" t="str">
        <f t="shared" ref="I595:I658" si="50">CONCATENATE(E595,A595)</f>
        <v>70726</v>
      </c>
      <c r="J595" s="22">
        <f t="shared" ref="J595:J658" si="51">B595</f>
        <v>5</v>
      </c>
      <c r="K595" s="22">
        <f t="shared" ref="K595:K658" si="52">C595</f>
        <v>6</v>
      </c>
      <c r="M595" s="22" t="str">
        <f>IFERROR(VLOOKUP(A595,Sheet1!B:F,5,0),"")</f>
        <v xml:space="preserve"> 100m</v>
      </c>
      <c r="N595" s="22" t="str">
        <f>IFERROR(VLOOKUP(A595,Sheet1!B:F,4,0),"")</f>
        <v>自由形</v>
      </c>
      <c r="O595" s="22" t="str">
        <f t="shared" si="49"/>
        <v xml:space="preserve"> 100m 自由形</v>
      </c>
    </row>
    <row r="596" spans="1:15" s="22" customFormat="1" x14ac:dyDescent="0.15">
      <c r="A596" s="22">
        <f>IFERROR(テーブル_Swim015[[#This Row],[競技番号]],"")</f>
        <v>26</v>
      </c>
      <c r="B596" s="22">
        <f>IFERROR(テーブル_Swim015[[#This Row],[組]],"")</f>
        <v>5</v>
      </c>
      <c r="C596" s="22">
        <f>IFERROR(テーブル_Swim015[[#This Row],[水路]],"")</f>
        <v>7</v>
      </c>
      <c r="D596" s="22" t="str">
        <f t="shared" si="48"/>
        <v>2657</v>
      </c>
      <c r="E596" s="22">
        <f>IFERROR(テーブル_Swim015[[#This Row],[選手番号]],"")</f>
        <v>183</v>
      </c>
      <c r="F596" s="22" t="str">
        <f>IFERROR(VLOOKUP(E596,Sheet3!A:H,3,0),"")</f>
        <v xml:space="preserve">佐々木裕也                    </v>
      </c>
      <c r="G596" s="22" t="str">
        <f>IFERROR(VLOOKUP(E596,Sheet3!A:H,8,0),"")</f>
        <v xml:space="preserve">石原SC          </v>
      </c>
      <c r="H596" s="22" t="str">
        <f>IFERROR(VLOOKUP(E596,Sheet2!A:B,2,0),"")</f>
        <v/>
      </c>
      <c r="I596" s="22" t="str">
        <f t="shared" si="50"/>
        <v>18326</v>
      </c>
      <c r="J596" s="22">
        <f t="shared" si="51"/>
        <v>5</v>
      </c>
      <c r="K596" s="22">
        <f t="shared" si="52"/>
        <v>7</v>
      </c>
      <c r="M596" s="22" t="str">
        <f>IFERROR(VLOOKUP(A596,Sheet1!B:F,5,0),"")</f>
        <v xml:space="preserve"> 100m</v>
      </c>
      <c r="N596" s="22" t="str">
        <f>IFERROR(VLOOKUP(A596,Sheet1!B:F,4,0),"")</f>
        <v>自由形</v>
      </c>
      <c r="O596" s="22" t="str">
        <f t="shared" si="49"/>
        <v xml:space="preserve"> 100m 自由形</v>
      </c>
    </row>
    <row r="597" spans="1:15" s="22" customFormat="1" x14ac:dyDescent="0.15">
      <c r="A597" s="22">
        <f>IFERROR(テーブル_Swim015[[#This Row],[競技番号]],"")</f>
        <v>26</v>
      </c>
      <c r="B597" s="22">
        <f>IFERROR(テーブル_Swim015[[#This Row],[組]],"")</f>
        <v>6</v>
      </c>
      <c r="C597" s="22">
        <f>IFERROR(テーブル_Swim015[[#This Row],[水路]],"")</f>
        <v>1</v>
      </c>
      <c r="D597" s="22" t="str">
        <f t="shared" si="48"/>
        <v>2661</v>
      </c>
      <c r="E597" s="22">
        <f>IFERROR(テーブル_Swim015[[#This Row],[選手番号]],"")</f>
        <v>192</v>
      </c>
      <c r="F597" s="22" t="str">
        <f>IFERROR(VLOOKUP(E597,Sheet3!A:H,3,0),"")</f>
        <v xml:space="preserve">檜垣　　光                    </v>
      </c>
      <c r="G597" s="22" t="str">
        <f>IFERROR(VLOOKUP(E597,Sheet3!A:H,8,0),"")</f>
        <v xml:space="preserve">石原SC          </v>
      </c>
      <c r="H597" s="22" t="str">
        <f>IFERROR(VLOOKUP(E597,Sheet2!A:B,2,0),"")</f>
        <v/>
      </c>
      <c r="I597" s="22" t="str">
        <f t="shared" si="50"/>
        <v>19226</v>
      </c>
      <c r="J597" s="22">
        <f t="shared" si="51"/>
        <v>6</v>
      </c>
      <c r="K597" s="22">
        <f t="shared" si="52"/>
        <v>1</v>
      </c>
      <c r="M597" s="22" t="str">
        <f>IFERROR(VLOOKUP(A597,Sheet1!B:F,5,0),"")</f>
        <v xml:space="preserve"> 100m</v>
      </c>
      <c r="N597" s="22" t="str">
        <f>IFERROR(VLOOKUP(A597,Sheet1!B:F,4,0),"")</f>
        <v>自由形</v>
      </c>
      <c r="O597" s="22" t="str">
        <f t="shared" si="49"/>
        <v xml:space="preserve"> 100m 自由形</v>
      </c>
    </row>
    <row r="598" spans="1:15" s="22" customFormat="1" x14ac:dyDescent="0.15">
      <c r="A598" s="22">
        <f>IFERROR(テーブル_Swim015[[#This Row],[競技番号]],"")</f>
        <v>26</v>
      </c>
      <c r="B598" s="22">
        <f>IFERROR(テーブル_Swim015[[#This Row],[組]],"")</f>
        <v>6</v>
      </c>
      <c r="C598" s="22">
        <f>IFERROR(テーブル_Swim015[[#This Row],[水路]],"")</f>
        <v>2</v>
      </c>
      <c r="D598" s="22" t="str">
        <f t="shared" si="48"/>
        <v>2662</v>
      </c>
      <c r="E598" s="22">
        <f>IFERROR(テーブル_Swim015[[#This Row],[選手番号]],"")</f>
        <v>1399</v>
      </c>
      <c r="F598" s="22" t="str">
        <f>IFERROR(VLOOKUP(E598,Sheet3!A:H,3,0),"")</f>
        <v xml:space="preserve">大野孝太郎                    </v>
      </c>
      <c r="G598" s="22" t="str">
        <f>IFERROR(VLOOKUP(E598,Sheet3!A:H,8,0),"")</f>
        <v xml:space="preserve">南海DC          </v>
      </c>
      <c r="H598" s="22" t="str">
        <f>IFERROR(VLOOKUP(E598,Sheet2!A:B,2,0),"")</f>
        <v/>
      </c>
      <c r="I598" s="22" t="str">
        <f t="shared" si="50"/>
        <v>139926</v>
      </c>
      <c r="J598" s="22">
        <f t="shared" si="51"/>
        <v>6</v>
      </c>
      <c r="K598" s="22">
        <f t="shared" si="52"/>
        <v>2</v>
      </c>
      <c r="M598" s="22" t="str">
        <f>IFERROR(VLOOKUP(A598,Sheet1!B:F,5,0),"")</f>
        <v xml:space="preserve"> 100m</v>
      </c>
      <c r="N598" s="22" t="str">
        <f>IFERROR(VLOOKUP(A598,Sheet1!B:F,4,0),"")</f>
        <v>自由形</v>
      </c>
      <c r="O598" s="22" t="str">
        <f t="shared" si="49"/>
        <v xml:space="preserve"> 100m 自由形</v>
      </c>
    </row>
    <row r="599" spans="1:15" s="22" customFormat="1" x14ac:dyDescent="0.15">
      <c r="A599" s="22">
        <f>IFERROR(テーブル_Swim015[[#This Row],[競技番号]],"")</f>
        <v>26</v>
      </c>
      <c r="B599" s="22">
        <f>IFERROR(テーブル_Swim015[[#This Row],[組]],"")</f>
        <v>6</v>
      </c>
      <c r="C599" s="22">
        <f>IFERROR(テーブル_Swim015[[#This Row],[水路]],"")</f>
        <v>3</v>
      </c>
      <c r="D599" s="22" t="str">
        <f t="shared" si="48"/>
        <v>2663</v>
      </c>
      <c r="E599" s="22">
        <f>IFERROR(テーブル_Swim015[[#This Row],[選手番号]],"")</f>
        <v>1381</v>
      </c>
      <c r="F599" s="22" t="str">
        <f>IFERROR(VLOOKUP(E599,Sheet3!A:H,3,0),"")</f>
        <v xml:space="preserve">西岡　颯大                    </v>
      </c>
      <c r="G599" s="22" t="str">
        <f>IFERROR(VLOOKUP(E599,Sheet3!A:H,8,0),"")</f>
        <v xml:space="preserve">南海DC          </v>
      </c>
      <c r="H599" s="22" t="str">
        <f>IFERROR(VLOOKUP(E599,Sheet2!A:B,2,0),"")</f>
        <v/>
      </c>
      <c r="I599" s="22" t="str">
        <f t="shared" si="50"/>
        <v>138126</v>
      </c>
      <c r="J599" s="22">
        <f t="shared" si="51"/>
        <v>6</v>
      </c>
      <c r="K599" s="22">
        <f t="shared" si="52"/>
        <v>3</v>
      </c>
      <c r="M599" s="22" t="str">
        <f>IFERROR(VLOOKUP(A599,Sheet1!B:F,5,0),"")</f>
        <v xml:space="preserve"> 100m</v>
      </c>
      <c r="N599" s="22" t="str">
        <f>IFERROR(VLOOKUP(A599,Sheet1!B:F,4,0),"")</f>
        <v>自由形</v>
      </c>
      <c r="O599" s="22" t="str">
        <f t="shared" si="49"/>
        <v xml:space="preserve"> 100m 自由形</v>
      </c>
    </row>
    <row r="600" spans="1:15" s="22" customFormat="1" x14ac:dyDescent="0.15">
      <c r="A600" s="22">
        <f>IFERROR(テーブル_Swim015[[#This Row],[競技番号]],"")</f>
        <v>26</v>
      </c>
      <c r="B600" s="22">
        <f>IFERROR(テーブル_Swim015[[#This Row],[組]],"")</f>
        <v>6</v>
      </c>
      <c r="C600" s="22">
        <f>IFERROR(テーブル_Swim015[[#This Row],[水路]],"")</f>
        <v>4</v>
      </c>
      <c r="D600" s="22" t="str">
        <f t="shared" si="48"/>
        <v>2664</v>
      </c>
      <c r="E600" s="22">
        <f>IFERROR(テーブル_Swim015[[#This Row],[選手番号]],"")</f>
        <v>180</v>
      </c>
      <c r="F600" s="22" t="str">
        <f>IFERROR(VLOOKUP(E600,Sheet3!A:H,3,0),"")</f>
        <v xml:space="preserve">隅田　晴彦                    </v>
      </c>
      <c r="G600" s="22" t="str">
        <f>IFERROR(VLOOKUP(E600,Sheet3!A:H,8,0),"")</f>
        <v xml:space="preserve">石原SC          </v>
      </c>
      <c r="H600" s="22" t="str">
        <f>IFERROR(VLOOKUP(E600,Sheet2!A:B,2,0),"")</f>
        <v/>
      </c>
      <c r="I600" s="22" t="str">
        <f t="shared" si="50"/>
        <v>18026</v>
      </c>
      <c r="J600" s="22">
        <f t="shared" si="51"/>
        <v>6</v>
      </c>
      <c r="K600" s="22">
        <f t="shared" si="52"/>
        <v>4</v>
      </c>
      <c r="M600" s="22" t="str">
        <f>IFERROR(VLOOKUP(A600,Sheet1!B:F,5,0),"")</f>
        <v xml:space="preserve"> 100m</v>
      </c>
      <c r="N600" s="22" t="str">
        <f>IFERROR(VLOOKUP(A600,Sheet1!B:F,4,0),"")</f>
        <v>自由形</v>
      </c>
      <c r="O600" s="22" t="str">
        <f t="shared" si="49"/>
        <v xml:space="preserve"> 100m 自由形</v>
      </c>
    </row>
    <row r="601" spans="1:15" s="22" customFormat="1" x14ac:dyDescent="0.15">
      <c r="A601" s="22">
        <f>IFERROR(テーブル_Swim015[[#This Row],[競技番号]],"")</f>
        <v>26</v>
      </c>
      <c r="B601" s="22">
        <f>IFERROR(テーブル_Swim015[[#This Row],[組]],"")</f>
        <v>6</v>
      </c>
      <c r="C601" s="22">
        <f>IFERROR(テーブル_Swim015[[#This Row],[水路]],"")</f>
        <v>5</v>
      </c>
      <c r="D601" s="22" t="str">
        <f t="shared" si="48"/>
        <v>2665</v>
      </c>
      <c r="E601" s="22">
        <f>IFERROR(テーブル_Swim015[[#This Row],[選手番号]],"")</f>
        <v>832</v>
      </c>
      <c r="F601" s="22" t="str">
        <f>IFERROR(VLOOKUP(E601,Sheet3!A:H,3,0),"")</f>
        <v xml:space="preserve">内藤将大郎                    </v>
      </c>
      <c r="G601" s="22" t="str">
        <f>IFERROR(VLOOKUP(E601,Sheet3!A:H,8,0),"")</f>
        <v xml:space="preserve">フィッタ松前    </v>
      </c>
      <c r="H601" s="22" t="str">
        <f>IFERROR(VLOOKUP(E601,Sheet2!A:B,2,0),"")</f>
        <v/>
      </c>
      <c r="I601" s="22" t="str">
        <f t="shared" si="50"/>
        <v>83226</v>
      </c>
      <c r="J601" s="22">
        <f t="shared" si="51"/>
        <v>6</v>
      </c>
      <c r="K601" s="22">
        <f t="shared" si="52"/>
        <v>5</v>
      </c>
      <c r="M601" s="22" t="str">
        <f>IFERROR(VLOOKUP(A601,Sheet1!B:F,5,0),"")</f>
        <v xml:space="preserve"> 100m</v>
      </c>
      <c r="N601" s="22" t="str">
        <f>IFERROR(VLOOKUP(A601,Sheet1!B:F,4,0),"")</f>
        <v>自由形</v>
      </c>
      <c r="O601" s="22" t="str">
        <f t="shared" si="49"/>
        <v xml:space="preserve"> 100m 自由形</v>
      </c>
    </row>
    <row r="602" spans="1:15" s="22" customFormat="1" x14ac:dyDescent="0.15">
      <c r="A602" s="22">
        <f>IFERROR(テーブル_Swim015[[#This Row],[競技番号]],"")</f>
        <v>26</v>
      </c>
      <c r="B602" s="22">
        <f>IFERROR(テーブル_Swim015[[#This Row],[組]],"")</f>
        <v>6</v>
      </c>
      <c r="C602" s="22">
        <f>IFERROR(テーブル_Swim015[[#This Row],[水路]],"")</f>
        <v>6</v>
      </c>
      <c r="D602" s="22" t="str">
        <f t="shared" si="48"/>
        <v>2666</v>
      </c>
      <c r="E602" s="22">
        <f>IFERROR(テーブル_Swim015[[#This Row],[選手番号]],"")</f>
        <v>175</v>
      </c>
      <c r="F602" s="22" t="str">
        <f>IFERROR(VLOOKUP(E602,Sheet3!A:H,3,0),"")</f>
        <v xml:space="preserve">大谷　龍平                    </v>
      </c>
      <c r="G602" s="22" t="str">
        <f>IFERROR(VLOOKUP(E602,Sheet3!A:H,8,0),"")</f>
        <v xml:space="preserve">石原SC          </v>
      </c>
      <c r="H602" s="22" t="str">
        <f>IFERROR(VLOOKUP(E602,Sheet2!A:B,2,0),"")</f>
        <v/>
      </c>
      <c r="I602" s="22" t="str">
        <f t="shared" si="50"/>
        <v>17526</v>
      </c>
      <c r="J602" s="22">
        <f t="shared" si="51"/>
        <v>6</v>
      </c>
      <c r="K602" s="22">
        <f t="shared" si="52"/>
        <v>6</v>
      </c>
      <c r="M602" s="22" t="str">
        <f>IFERROR(VLOOKUP(A602,Sheet1!B:F,5,0),"")</f>
        <v xml:space="preserve"> 100m</v>
      </c>
      <c r="N602" s="22" t="str">
        <f>IFERROR(VLOOKUP(A602,Sheet1!B:F,4,0),"")</f>
        <v>自由形</v>
      </c>
      <c r="O602" s="22" t="str">
        <f t="shared" si="49"/>
        <v xml:space="preserve"> 100m 自由形</v>
      </c>
    </row>
    <row r="603" spans="1:15" s="22" customFormat="1" x14ac:dyDescent="0.15">
      <c r="A603" s="22">
        <f>IFERROR(テーブル_Swim015[[#This Row],[競技番号]],"")</f>
        <v>26</v>
      </c>
      <c r="B603" s="22">
        <f>IFERROR(テーブル_Swim015[[#This Row],[組]],"")</f>
        <v>6</v>
      </c>
      <c r="C603" s="22">
        <f>IFERROR(テーブル_Swim015[[#This Row],[水路]],"")</f>
        <v>7</v>
      </c>
      <c r="D603" s="22" t="str">
        <f t="shared" si="48"/>
        <v>2667</v>
      </c>
      <c r="E603" s="22">
        <f>IFERROR(テーブル_Swim015[[#This Row],[選手番号]],"")</f>
        <v>1431</v>
      </c>
      <c r="F603" s="22" t="str">
        <f>IFERROR(VLOOKUP(E603,Sheet3!A:H,3,0),"")</f>
        <v xml:space="preserve">神田　悠斗                    </v>
      </c>
      <c r="G603" s="22" t="str">
        <f>IFERROR(VLOOKUP(E603,Sheet3!A:H,8,0),"")</f>
        <v xml:space="preserve">南海DC          </v>
      </c>
      <c r="H603" s="22" t="str">
        <f>IFERROR(VLOOKUP(E603,Sheet2!A:B,2,0),"")</f>
        <v/>
      </c>
      <c r="I603" s="22" t="str">
        <f t="shared" si="50"/>
        <v>143126</v>
      </c>
      <c r="J603" s="22">
        <f t="shared" si="51"/>
        <v>6</v>
      </c>
      <c r="K603" s="22">
        <f t="shared" si="52"/>
        <v>7</v>
      </c>
      <c r="M603" s="22" t="str">
        <f>IFERROR(VLOOKUP(A603,Sheet1!B:F,5,0),"")</f>
        <v xml:space="preserve"> 100m</v>
      </c>
      <c r="N603" s="22" t="str">
        <f>IFERROR(VLOOKUP(A603,Sheet1!B:F,4,0),"")</f>
        <v>自由形</v>
      </c>
      <c r="O603" s="22" t="str">
        <f t="shared" si="49"/>
        <v xml:space="preserve"> 100m 自由形</v>
      </c>
    </row>
    <row r="604" spans="1:15" s="22" customFormat="1" x14ac:dyDescent="0.15">
      <c r="A604" s="22">
        <f>IFERROR(テーブル_Swim015[[#This Row],[競技番号]],"")</f>
        <v>27</v>
      </c>
      <c r="B604" s="22">
        <f>IFERROR(テーブル_Swim015[[#This Row],[組]],"")</f>
        <v>1</v>
      </c>
      <c r="C604" s="22">
        <f>IFERROR(テーブル_Swim015[[#This Row],[水路]],"")</f>
        <v>1</v>
      </c>
      <c r="D604" s="22" t="str">
        <f t="shared" si="48"/>
        <v>2711</v>
      </c>
      <c r="E604" s="22">
        <f>IFERROR(テーブル_Swim015[[#This Row],[選手番号]],"")</f>
        <v>0</v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50"/>
        <v>027</v>
      </c>
      <c r="J604" s="22">
        <f t="shared" si="51"/>
        <v>1</v>
      </c>
      <c r="K604" s="22">
        <f t="shared" si="52"/>
        <v>1</v>
      </c>
      <c r="M604" s="22" t="str">
        <f>IFERROR(VLOOKUP(A604,Sheet1!B:F,5,0),"")</f>
        <v xml:space="preserve"> 100m</v>
      </c>
      <c r="N604" s="22" t="str">
        <f>IFERROR(VLOOKUP(A604,Sheet1!B:F,4,0),"")</f>
        <v>背泳ぎ</v>
      </c>
      <c r="O604" s="22" t="str">
        <f t="shared" si="49"/>
        <v xml:space="preserve"> 100m 背泳ぎ</v>
      </c>
    </row>
    <row r="605" spans="1:15" s="22" customFormat="1" x14ac:dyDescent="0.15">
      <c r="A605" s="22">
        <f>IFERROR(テーブル_Swim015[[#This Row],[競技番号]],"")</f>
        <v>27</v>
      </c>
      <c r="B605" s="22">
        <f>IFERROR(テーブル_Swim015[[#This Row],[組]],"")</f>
        <v>1</v>
      </c>
      <c r="C605" s="22">
        <f>IFERROR(テーブル_Swim015[[#This Row],[水路]],"")</f>
        <v>2</v>
      </c>
      <c r="D605" s="22" t="str">
        <f t="shared" si="48"/>
        <v>2712</v>
      </c>
      <c r="E605" s="22">
        <f>IFERROR(テーブル_Swim015[[#This Row],[選手番号]],"")</f>
        <v>0</v>
      </c>
      <c r="F605" s="22" t="str">
        <f>IFERROR(VLOOKUP(E605,Sheet3!A:H,3,0),"")</f>
        <v/>
      </c>
      <c r="G605" s="22" t="str">
        <f>IFERROR(VLOOKUP(E605,Sheet3!A:H,8,0),"")</f>
        <v/>
      </c>
      <c r="H605" s="22" t="str">
        <f>IFERROR(VLOOKUP(E605,Sheet2!A:B,2,0),"")</f>
        <v/>
      </c>
      <c r="I605" s="22" t="str">
        <f t="shared" si="50"/>
        <v>027</v>
      </c>
      <c r="J605" s="22">
        <f t="shared" si="51"/>
        <v>1</v>
      </c>
      <c r="K605" s="22">
        <f t="shared" si="52"/>
        <v>2</v>
      </c>
      <c r="M605" s="22" t="str">
        <f>IFERROR(VLOOKUP(A605,Sheet1!B:F,5,0),"")</f>
        <v xml:space="preserve"> 100m</v>
      </c>
      <c r="N605" s="22" t="str">
        <f>IFERROR(VLOOKUP(A605,Sheet1!B:F,4,0),"")</f>
        <v>背泳ぎ</v>
      </c>
      <c r="O605" s="22" t="str">
        <f t="shared" si="49"/>
        <v xml:space="preserve"> 100m 背泳ぎ</v>
      </c>
    </row>
    <row r="606" spans="1:15" s="22" customFormat="1" x14ac:dyDescent="0.15">
      <c r="A606" s="22">
        <f>IFERROR(テーブル_Swim015[[#This Row],[競技番号]],"")</f>
        <v>27</v>
      </c>
      <c r="B606" s="22">
        <f>IFERROR(テーブル_Swim015[[#This Row],[組]],"")</f>
        <v>1</v>
      </c>
      <c r="C606" s="22">
        <f>IFERROR(テーブル_Swim015[[#This Row],[水路]],"")</f>
        <v>3</v>
      </c>
      <c r="D606" s="22" t="str">
        <f t="shared" si="48"/>
        <v>2713</v>
      </c>
      <c r="E606" s="22">
        <f>IFERROR(テーブル_Swim015[[#This Row],[選手番号]],"")</f>
        <v>1353</v>
      </c>
      <c r="F606" s="22" t="str">
        <f>IFERROR(VLOOKUP(E606,Sheet3!A:H,3,0),"")</f>
        <v xml:space="preserve">芳野　結花                    </v>
      </c>
      <c r="G606" s="22" t="str">
        <f>IFERROR(VLOOKUP(E606,Sheet3!A:H,8,0),"")</f>
        <v xml:space="preserve">南海DC          </v>
      </c>
      <c r="H606" s="22" t="str">
        <f>IFERROR(VLOOKUP(E606,Sheet2!A:B,2,0),"")</f>
        <v/>
      </c>
      <c r="I606" s="22" t="str">
        <f t="shared" si="50"/>
        <v>135327</v>
      </c>
      <c r="J606" s="22">
        <f t="shared" si="51"/>
        <v>1</v>
      </c>
      <c r="K606" s="22">
        <f t="shared" si="52"/>
        <v>3</v>
      </c>
      <c r="M606" s="22" t="str">
        <f>IFERROR(VLOOKUP(A606,Sheet1!B:F,5,0),"")</f>
        <v xml:space="preserve"> 100m</v>
      </c>
      <c r="N606" s="22" t="str">
        <f>IFERROR(VLOOKUP(A606,Sheet1!B:F,4,0),"")</f>
        <v>背泳ぎ</v>
      </c>
      <c r="O606" s="22" t="str">
        <f t="shared" si="49"/>
        <v xml:space="preserve"> 100m 背泳ぎ</v>
      </c>
    </row>
    <row r="607" spans="1:15" s="22" customFormat="1" x14ac:dyDescent="0.15">
      <c r="A607" s="22">
        <f>IFERROR(テーブル_Swim015[[#This Row],[競技番号]],"")</f>
        <v>27</v>
      </c>
      <c r="B607" s="22">
        <f>IFERROR(テーブル_Swim015[[#This Row],[組]],"")</f>
        <v>1</v>
      </c>
      <c r="C607" s="22">
        <f>IFERROR(テーブル_Swim015[[#This Row],[水路]],"")</f>
        <v>4</v>
      </c>
      <c r="D607" s="22" t="str">
        <f t="shared" si="48"/>
        <v>2714</v>
      </c>
      <c r="E607" s="22">
        <f>IFERROR(テーブル_Swim015[[#This Row],[選手番号]],"")</f>
        <v>588</v>
      </c>
      <c r="F607" s="22" t="str">
        <f>IFERROR(VLOOKUP(E607,Sheet3!A:H,3,0),"")</f>
        <v xml:space="preserve">小田　花純                    </v>
      </c>
      <c r="G607" s="22" t="str">
        <f>IFERROR(VLOOKUP(E607,Sheet3!A:H,8,0),"")</f>
        <v xml:space="preserve">ﾌｨｯﾀ重信        </v>
      </c>
      <c r="H607" s="22" t="str">
        <f>IFERROR(VLOOKUP(E607,Sheet2!A:B,2,0),"")</f>
        <v/>
      </c>
      <c r="I607" s="22" t="str">
        <f t="shared" si="50"/>
        <v>58827</v>
      </c>
      <c r="J607" s="22">
        <f t="shared" si="51"/>
        <v>1</v>
      </c>
      <c r="K607" s="22">
        <f t="shared" si="52"/>
        <v>4</v>
      </c>
      <c r="M607" s="22" t="str">
        <f>IFERROR(VLOOKUP(A607,Sheet1!B:F,5,0),"")</f>
        <v xml:space="preserve"> 100m</v>
      </c>
      <c r="N607" s="22" t="str">
        <f>IFERROR(VLOOKUP(A607,Sheet1!B:F,4,0),"")</f>
        <v>背泳ぎ</v>
      </c>
      <c r="O607" s="22" t="str">
        <f t="shared" si="49"/>
        <v xml:space="preserve"> 100m 背泳ぎ</v>
      </c>
    </row>
    <row r="608" spans="1:15" s="22" customFormat="1" x14ac:dyDescent="0.15">
      <c r="A608" s="22">
        <f>IFERROR(テーブル_Swim015[[#This Row],[競技番号]],"")</f>
        <v>27</v>
      </c>
      <c r="B608" s="22">
        <f>IFERROR(テーブル_Swim015[[#This Row],[組]],"")</f>
        <v>1</v>
      </c>
      <c r="C608" s="22">
        <f>IFERROR(テーブル_Swim015[[#This Row],[水路]],"")</f>
        <v>5</v>
      </c>
      <c r="D608" s="22" t="str">
        <f t="shared" si="48"/>
        <v>2715</v>
      </c>
      <c r="E608" s="22">
        <f>IFERROR(テーブル_Swim015[[#This Row],[選手番号]],"")</f>
        <v>779</v>
      </c>
      <c r="F608" s="22" t="str">
        <f>IFERROR(VLOOKUP(E608,Sheet3!A:H,3,0),"")</f>
        <v xml:space="preserve">森實　乃愛                    </v>
      </c>
      <c r="G608" s="22" t="str">
        <f>IFERROR(VLOOKUP(E608,Sheet3!A:H,8,0),"")</f>
        <v xml:space="preserve">フィッタ松前    </v>
      </c>
      <c r="H608" s="22" t="str">
        <f>IFERROR(VLOOKUP(E608,Sheet2!A:B,2,0),"")</f>
        <v/>
      </c>
      <c r="I608" s="22" t="str">
        <f t="shared" si="50"/>
        <v>77927</v>
      </c>
      <c r="J608" s="22">
        <f t="shared" si="51"/>
        <v>1</v>
      </c>
      <c r="K608" s="22">
        <f t="shared" si="52"/>
        <v>5</v>
      </c>
      <c r="M608" s="22" t="str">
        <f>IFERROR(VLOOKUP(A608,Sheet1!B:F,5,0),"")</f>
        <v xml:space="preserve"> 100m</v>
      </c>
      <c r="N608" s="22" t="str">
        <f>IFERROR(VLOOKUP(A608,Sheet1!B:F,4,0),"")</f>
        <v>背泳ぎ</v>
      </c>
      <c r="O608" s="22" t="str">
        <f t="shared" si="49"/>
        <v xml:space="preserve"> 100m 背泳ぎ</v>
      </c>
    </row>
    <row r="609" spans="1:15" s="22" customFormat="1" x14ac:dyDescent="0.15">
      <c r="A609" s="22">
        <f>IFERROR(テーブル_Swim015[[#This Row],[競技番号]],"")</f>
        <v>27</v>
      </c>
      <c r="B609" s="22">
        <f>IFERROR(テーブル_Swim015[[#This Row],[組]],"")</f>
        <v>1</v>
      </c>
      <c r="C609" s="22">
        <f>IFERROR(テーブル_Swim015[[#This Row],[水路]],"")</f>
        <v>6</v>
      </c>
      <c r="D609" s="22" t="str">
        <f t="shared" si="48"/>
        <v>2716</v>
      </c>
      <c r="E609" s="22">
        <f>IFERROR(テーブル_Swim015[[#This Row],[選手番号]],"")</f>
        <v>1363</v>
      </c>
      <c r="F609" s="22" t="str">
        <f>IFERROR(VLOOKUP(E609,Sheet3!A:H,3,0),"")</f>
        <v xml:space="preserve">白石穂乃花                    </v>
      </c>
      <c r="G609" s="22" t="str">
        <f>IFERROR(VLOOKUP(E609,Sheet3!A:H,8,0),"")</f>
        <v xml:space="preserve">南海DC          </v>
      </c>
      <c r="H609" s="22" t="str">
        <f>IFERROR(VLOOKUP(E609,Sheet2!A:B,2,0),"")</f>
        <v/>
      </c>
      <c r="I609" s="22" t="str">
        <f t="shared" si="50"/>
        <v>136327</v>
      </c>
      <c r="J609" s="22">
        <f t="shared" si="51"/>
        <v>1</v>
      </c>
      <c r="K609" s="22">
        <f t="shared" si="52"/>
        <v>6</v>
      </c>
      <c r="M609" s="22" t="str">
        <f>IFERROR(VLOOKUP(A609,Sheet1!B:F,5,0),"")</f>
        <v xml:space="preserve"> 100m</v>
      </c>
      <c r="N609" s="22" t="str">
        <f>IFERROR(VLOOKUP(A609,Sheet1!B:F,4,0),"")</f>
        <v>背泳ぎ</v>
      </c>
      <c r="O609" s="22" t="str">
        <f t="shared" si="49"/>
        <v xml:space="preserve"> 100m 背泳ぎ</v>
      </c>
    </row>
    <row r="610" spans="1:15" s="22" customFormat="1" x14ac:dyDescent="0.15">
      <c r="A610" s="22">
        <f>IFERROR(テーブル_Swim015[[#This Row],[競技番号]],"")</f>
        <v>27</v>
      </c>
      <c r="B610" s="22">
        <f>IFERROR(テーブル_Swim015[[#This Row],[組]],"")</f>
        <v>1</v>
      </c>
      <c r="C610" s="22">
        <f>IFERROR(テーブル_Swim015[[#This Row],[水路]],"")</f>
        <v>7</v>
      </c>
      <c r="D610" s="22" t="str">
        <f t="shared" si="48"/>
        <v>2717</v>
      </c>
      <c r="E610" s="22">
        <f>IFERROR(テーブル_Swim015[[#This Row],[選手番号]],"")</f>
        <v>0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50"/>
        <v>027</v>
      </c>
      <c r="J610" s="22">
        <f t="shared" si="51"/>
        <v>1</v>
      </c>
      <c r="K610" s="22">
        <f t="shared" si="52"/>
        <v>7</v>
      </c>
      <c r="M610" s="22" t="str">
        <f>IFERROR(VLOOKUP(A610,Sheet1!B:F,5,0),"")</f>
        <v xml:space="preserve"> 100m</v>
      </c>
      <c r="N610" s="22" t="str">
        <f>IFERROR(VLOOKUP(A610,Sheet1!B:F,4,0),"")</f>
        <v>背泳ぎ</v>
      </c>
      <c r="O610" s="22" t="str">
        <f t="shared" si="49"/>
        <v xml:space="preserve"> 100m 背泳ぎ</v>
      </c>
    </row>
    <row r="611" spans="1:15" s="22" customFormat="1" x14ac:dyDescent="0.15">
      <c r="A611" s="22">
        <f>IFERROR(テーブル_Swim015[[#This Row],[競技番号]],"")</f>
        <v>27</v>
      </c>
      <c r="B611" s="22">
        <f>IFERROR(テーブル_Swim015[[#This Row],[組]],"")</f>
        <v>2</v>
      </c>
      <c r="C611" s="22">
        <f>IFERROR(テーブル_Swim015[[#This Row],[水路]],"")</f>
        <v>1</v>
      </c>
      <c r="D611" s="22" t="str">
        <f t="shared" si="48"/>
        <v>2721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50"/>
        <v>027</v>
      </c>
      <c r="J611" s="22">
        <f t="shared" si="51"/>
        <v>2</v>
      </c>
      <c r="K611" s="22">
        <f t="shared" si="52"/>
        <v>1</v>
      </c>
      <c r="M611" s="22" t="str">
        <f>IFERROR(VLOOKUP(A611,Sheet1!B:F,5,0),"")</f>
        <v xml:space="preserve"> 100m</v>
      </c>
      <c r="N611" s="22" t="str">
        <f>IFERROR(VLOOKUP(A611,Sheet1!B:F,4,0),"")</f>
        <v>背泳ぎ</v>
      </c>
      <c r="O611" s="22" t="str">
        <f t="shared" si="49"/>
        <v xml:space="preserve"> 100m 背泳ぎ</v>
      </c>
    </row>
    <row r="612" spans="1:15" s="22" customFormat="1" x14ac:dyDescent="0.15">
      <c r="A612" s="22">
        <f>IFERROR(テーブル_Swim015[[#This Row],[競技番号]],"")</f>
        <v>27</v>
      </c>
      <c r="B612" s="22">
        <f>IFERROR(テーブル_Swim015[[#This Row],[組]],"")</f>
        <v>2</v>
      </c>
      <c r="C612" s="22">
        <f>IFERROR(テーブル_Swim015[[#This Row],[水路]],"")</f>
        <v>2</v>
      </c>
      <c r="D612" s="22" t="str">
        <f t="shared" si="48"/>
        <v>2722</v>
      </c>
      <c r="E612" s="22">
        <f>IFERROR(テーブル_Swim015[[#This Row],[選手番号]],"")</f>
        <v>1426</v>
      </c>
      <c r="F612" s="22" t="str">
        <f>IFERROR(VLOOKUP(E612,Sheet3!A:H,3,0),"")</f>
        <v xml:space="preserve">和田菜々実                    </v>
      </c>
      <c r="G612" s="22" t="str">
        <f>IFERROR(VLOOKUP(E612,Sheet3!A:H,8,0),"")</f>
        <v xml:space="preserve">南海DC          </v>
      </c>
      <c r="H612" s="22" t="str">
        <f>IFERROR(VLOOKUP(E612,Sheet2!A:B,2,0),"")</f>
        <v/>
      </c>
      <c r="I612" s="22" t="str">
        <f t="shared" si="50"/>
        <v>142627</v>
      </c>
      <c r="J612" s="22">
        <f t="shared" si="51"/>
        <v>2</v>
      </c>
      <c r="K612" s="22">
        <f t="shared" si="52"/>
        <v>2</v>
      </c>
      <c r="M612" s="22" t="str">
        <f>IFERROR(VLOOKUP(A612,Sheet1!B:F,5,0),"")</f>
        <v xml:space="preserve"> 100m</v>
      </c>
      <c r="N612" s="22" t="str">
        <f>IFERROR(VLOOKUP(A612,Sheet1!B:F,4,0),"")</f>
        <v>背泳ぎ</v>
      </c>
      <c r="O612" s="22" t="str">
        <f t="shared" si="49"/>
        <v xml:space="preserve"> 100m 背泳ぎ</v>
      </c>
    </row>
    <row r="613" spans="1:15" s="22" customFormat="1" x14ac:dyDescent="0.15">
      <c r="A613" s="22">
        <f>IFERROR(テーブル_Swim015[[#This Row],[競技番号]],"")</f>
        <v>27</v>
      </c>
      <c r="B613" s="22">
        <f>IFERROR(テーブル_Swim015[[#This Row],[組]],"")</f>
        <v>2</v>
      </c>
      <c r="C613" s="22">
        <f>IFERROR(テーブル_Swim015[[#This Row],[水路]],"")</f>
        <v>3</v>
      </c>
      <c r="D613" s="22" t="str">
        <f t="shared" si="48"/>
        <v>2723</v>
      </c>
      <c r="E613" s="22">
        <f>IFERROR(テーブル_Swim015[[#This Row],[選手番号]],"")</f>
        <v>703</v>
      </c>
      <c r="F613" s="22" t="str">
        <f>IFERROR(VLOOKUP(E613,Sheet3!A:H,3,0),"")</f>
        <v xml:space="preserve">細川さくら                    </v>
      </c>
      <c r="G613" s="22" t="str">
        <f>IFERROR(VLOOKUP(E613,Sheet3!A:H,8,0),"")</f>
        <v xml:space="preserve">伊予ＳＣ        </v>
      </c>
      <c r="H613" s="22" t="str">
        <f>IFERROR(VLOOKUP(E613,Sheet2!A:B,2,0),"")</f>
        <v/>
      </c>
      <c r="I613" s="22" t="str">
        <f t="shared" si="50"/>
        <v>70327</v>
      </c>
      <c r="J613" s="22">
        <f t="shared" si="51"/>
        <v>2</v>
      </c>
      <c r="K613" s="22">
        <f t="shared" si="52"/>
        <v>3</v>
      </c>
      <c r="M613" s="22" t="str">
        <f>IFERROR(VLOOKUP(A613,Sheet1!B:F,5,0),"")</f>
        <v xml:space="preserve"> 100m</v>
      </c>
      <c r="N613" s="22" t="str">
        <f>IFERROR(VLOOKUP(A613,Sheet1!B:F,4,0),"")</f>
        <v>背泳ぎ</v>
      </c>
      <c r="O613" s="22" t="str">
        <f t="shared" si="49"/>
        <v xml:space="preserve"> 100m 背泳ぎ</v>
      </c>
    </row>
    <row r="614" spans="1:15" s="22" customFormat="1" x14ac:dyDescent="0.15">
      <c r="A614" s="22">
        <f>IFERROR(テーブル_Swim015[[#This Row],[競技番号]],"")</f>
        <v>27</v>
      </c>
      <c r="B614" s="22">
        <f>IFERROR(テーブル_Swim015[[#This Row],[組]],"")</f>
        <v>2</v>
      </c>
      <c r="C614" s="22">
        <f>IFERROR(テーブル_Swim015[[#This Row],[水路]],"")</f>
        <v>4</v>
      </c>
      <c r="D614" s="22" t="str">
        <f t="shared" si="48"/>
        <v>2724</v>
      </c>
      <c r="E614" s="22">
        <f>IFERROR(テーブル_Swim015[[#This Row],[選手番号]],"")</f>
        <v>663</v>
      </c>
      <c r="F614" s="22" t="str">
        <f>IFERROR(VLOOKUP(E614,Sheet3!A:H,3,0),"")</f>
        <v xml:space="preserve">田丸　一花                    </v>
      </c>
      <c r="G614" s="22" t="str">
        <f>IFERROR(VLOOKUP(E614,Sheet3!A:H,8,0),"")</f>
        <v xml:space="preserve">ﾌｨｯﾀ重信        </v>
      </c>
      <c r="H614" s="22" t="str">
        <f>IFERROR(VLOOKUP(E614,Sheet2!A:B,2,0),"")</f>
        <v/>
      </c>
      <c r="I614" s="22" t="str">
        <f t="shared" si="50"/>
        <v>66327</v>
      </c>
      <c r="J614" s="22">
        <f t="shared" si="51"/>
        <v>2</v>
      </c>
      <c r="K614" s="22">
        <f t="shared" si="52"/>
        <v>4</v>
      </c>
      <c r="M614" s="22" t="str">
        <f>IFERROR(VLOOKUP(A614,Sheet1!B:F,5,0),"")</f>
        <v xml:space="preserve"> 100m</v>
      </c>
      <c r="N614" s="22" t="str">
        <f>IFERROR(VLOOKUP(A614,Sheet1!B:F,4,0),"")</f>
        <v>背泳ぎ</v>
      </c>
      <c r="O614" s="22" t="str">
        <f t="shared" si="49"/>
        <v xml:space="preserve"> 100m 背泳ぎ</v>
      </c>
    </row>
    <row r="615" spans="1:15" s="22" customFormat="1" x14ac:dyDescent="0.15">
      <c r="A615" s="22">
        <f>IFERROR(テーブル_Swim015[[#This Row],[競技番号]],"")</f>
        <v>27</v>
      </c>
      <c r="B615" s="22">
        <f>IFERROR(テーブル_Swim015[[#This Row],[組]],"")</f>
        <v>2</v>
      </c>
      <c r="C615" s="22">
        <f>IFERROR(テーブル_Swim015[[#This Row],[水路]],"")</f>
        <v>5</v>
      </c>
      <c r="D615" s="22" t="str">
        <f t="shared" si="48"/>
        <v>2725</v>
      </c>
      <c r="E615" s="22">
        <f>IFERROR(テーブル_Swim015[[#This Row],[選手番号]],"")</f>
        <v>1410</v>
      </c>
      <c r="F615" s="22" t="str">
        <f>IFERROR(VLOOKUP(E615,Sheet3!A:H,3,0),"")</f>
        <v xml:space="preserve">三野　朱音                    </v>
      </c>
      <c r="G615" s="22" t="str">
        <f>IFERROR(VLOOKUP(E615,Sheet3!A:H,8,0),"")</f>
        <v xml:space="preserve">南海DC          </v>
      </c>
      <c r="H615" s="22" t="str">
        <f>IFERROR(VLOOKUP(E615,Sheet2!A:B,2,0),"")</f>
        <v/>
      </c>
      <c r="I615" s="22" t="str">
        <f t="shared" si="50"/>
        <v>141027</v>
      </c>
      <c r="J615" s="22">
        <f t="shared" si="51"/>
        <v>2</v>
      </c>
      <c r="K615" s="22">
        <f t="shared" si="52"/>
        <v>5</v>
      </c>
      <c r="M615" s="22" t="str">
        <f>IFERROR(VLOOKUP(A615,Sheet1!B:F,5,0),"")</f>
        <v xml:space="preserve"> 100m</v>
      </c>
      <c r="N615" s="22" t="str">
        <f>IFERROR(VLOOKUP(A615,Sheet1!B:F,4,0),"")</f>
        <v>背泳ぎ</v>
      </c>
      <c r="O615" s="22" t="str">
        <f t="shared" si="49"/>
        <v xml:space="preserve"> 100m 背泳ぎ</v>
      </c>
    </row>
    <row r="616" spans="1:15" s="22" customFormat="1" x14ac:dyDescent="0.15">
      <c r="A616" s="22">
        <f>IFERROR(テーブル_Swim015[[#This Row],[競技番号]],"")</f>
        <v>27</v>
      </c>
      <c r="B616" s="22">
        <f>IFERROR(テーブル_Swim015[[#This Row],[組]],"")</f>
        <v>2</v>
      </c>
      <c r="C616" s="22">
        <f>IFERROR(テーブル_Swim015[[#This Row],[水路]],"")</f>
        <v>6</v>
      </c>
      <c r="D616" s="22" t="str">
        <f t="shared" si="48"/>
        <v>2726</v>
      </c>
      <c r="E616" s="22">
        <f>IFERROR(テーブル_Swim015[[#This Row],[選手番号]],"")</f>
        <v>659</v>
      </c>
      <c r="F616" s="22" t="str">
        <f>IFERROR(VLOOKUP(E616,Sheet3!A:H,3,0),"")</f>
        <v xml:space="preserve">田坂　真唯                    </v>
      </c>
      <c r="G616" s="22" t="str">
        <f>IFERROR(VLOOKUP(E616,Sheet3!A:H,8,0),"")</f>
        <v xml:space="preserve">ﾌｨｯﾀ重信        </v>
      </c>
      <c r="H616" s="22" t="str">
        <f>IFERROR(VLOOKUP(E616,Sheet2!A:B,2,0),"")</f>
        <v/>
      </c>
      <c r="I616" s="22" t="str">
        <f t="shared" si="50"/>
        <v>65927</v>
      </c>
      <c r="J616" s="22">
        <f t="shared" si="51"/>
        <v>2</v>
      </c>
      <c r="K616" s="22">
        <f t="shared" si="52"/>
        <v>6</v>
      </c>
      <c r="M616" s="22" t="str">
        <f>IFERROR(VLOOKUP(A616,Sheet1!B:F,5,0),"")</f>
        <v xml:space="preserve"> 100m</v>
      </c>
      <c r="N616" s="22" t="str">
        <f>IFERROR(VLOOKUP(A616,Sheet1!B:F,4,0),"")</f>
        <v>背泳ぎ</v>
      </c>
      <c r="O616" s="22" t="str">
        <f t="shared" si="49"/>
        <v xml:space="preserve"> 100m 背泳ぎ</v>
      </c>
    </row>
    <row r="617" spans="1:15" s="22" customFormat="1" x14ac:dyDescent="0.15">
      <c r="A617" s="22">
        <f>IFERROR(テーブル_Swim015[[#This Row],[競技番号]],"")</f>
        <v>27</v>
      </c>
      <c r="B617" s="22">
        <f>IFERROR(テーブル_Swim015[[#This Row],[組]],"")</f>
        <v>2</v>
      </c>
      <c r="C617" s="22">
        <f>IFERROR(テーブル_Swim015[[#This Row],[水路]],"")</f>
        <v>7</v>
      </c>
      <c r="D617" s="22" t="str">
        <f t="shared" si="48"/>
        <v>2727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50"/>
        <v>027</v>
      </c>
      <c r="J617" s="22">
        <f t="shared" si="51"/>
        <v>2</v>
      </c>
      <c r="K617" s="22">
        <f t="shared" si="52"/>
        <v>7</v>
      </c>
      <c r="M617" s="22" t="str">
        <f>IFERROR(VLOOKUP(A617,Sheet1!B:F,5,0),"")</f>
        <v xml:space="preserve"> 100m</v>
      </c>
      <c r="N617" s="22" t="str">
        <f>IFERROR(VLOOKUP(A617,Sheet1!B:F,4,0),"")</f>
        <v>背泳ぎ</v>
      </c>
      <c r="O617" s="22" t="str">
        <f t="shared" si="49"/>
        <v xml:space="preserve"> 100m 背泳ぎ</v>
      </c>
    </row>
    <row r="618" spans="1:15" s="22" customFormat="1" x14ac:dyDescent="0.15">
      <c r="A618" s="22">
        <f>IFERROR(テーブル_Swim015[[#This Row],[競技番号]],"")</f>
        <v>28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48"/>
        <v>2811</v>
      </c>
      <c r="E618" s="22">
        <f>IFERROR(テーブル_Swim015[[#This Row],[選手番号]],"")</f>
        <v>740</v>
      </c>
      <c r="F618" s="22" t="str">
        <f>IFERROR(VLOOKUP(E618,Sheet3!A:H,3,0),"")</f>
        <v xml:space="preserve">梅﨑　　煌                    </v>
      </c>
      <c r="G618" s="22" t="str">
        <f>IFERROR(VLOOKUP(E618,Sheet3!A:H,8,0),"")</f>
        <v xml:space="preserve">フィッタ松前    </v>
      </c>
      <c r="H618" s="22" t="str">
        <f>IFERROR(VLOOKUP(E618,Sheet2!A:B,2,0),"")</f>
        <v/>
      </c>
      <c r="I618" s="22" t="str">
        <f t="shared" si="50"/>
        <v>74028</v>
      </c>
      <c r="J618" s="22">
        <f t="shared" si="51"/>
        <v>1</v>
      </c>
      <c r="K618" s="22">
        <f t="shared" si="52"/>
        <v>1</v>
      </c>
      <c r="M618" s="22" t="str">
        <f>IFERROR(VLOOKUP(A618,Sheet1!B:F,5,0),"")</f>
        <v xml:space="preserve"> 100m</v>
      </c>
      <c r="N618" s="22" t="str">
        <f>IFERROR(VLOOKUP(A618,Sheet1!B:F,4,0),"")</f>
        <v>背泳ぎ</v>
      </c>
      <c r="O618" s="22" t="str">
        <f t="shared" si="49"/>
        <v xml:space="preserve"> 100m 背泳ぎ</v>
      </c>
    </row>
    <row r="619" spans="1:15" s="22" customFormat="1" x14ac:dyDescent="0.15">
      <c r="A619" s="22">
        <f>IFERROR(テーブル_Swim015[[#This Row],[競技番号]],"")</f>
        <v>28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48"/>
        <v>2812</v>
      </c>
      <c r="E619" s="22">
        <f>IFERROR(テーブル_Swim015[[#This Row],[選手番号]],"")</f>
        <v>688</v>
      </c>
      <c r="F619" s="22" t="str">
        <f>IFERROR(VLOOKUP(E619,Sheet3!A:H,3,0),"")</f>
        <v xml:space="preserve">福井　康介                    </v>
      </c>
      <c r="G619" s="22" t="str">
        <f>IFERROR(VLOOKUP(E619,Sheet3!A:H,8,0),"")</f>
        <v xml:space="preserve">伊予ＳＣ        </v>
      </c>
      <c r="H619" s="22" t="str">
        <f>IFERROR(VLOOKUP(E619,Sheet2!A:B,2,0),"")</f>
        <v/>
      </c>
      <c r="I619" s="22" t="str">
        <f t="shared" si="50"/>
        <v>68828</v>
      </c>
      <c r="J619" s="22">
        <f t="shared" si="51"/>
        <v>1</v>
      </c>
      <c r="K619" s="22">
        <f t="shared" si="52"/>
        <v>2</v>
      </c>
      <c r="M619" s="22" t="str">
        <f>IFERROR(VLOOKUP(A619,Sheet1!B:F,5,0),"")</f>
        <v xml:space="preserve"> 100m</v>
      </c>
      <c r="N619" s="22" t="str">
        <f>IFERROR(VLOOKUP(A619,Sheet1!B:F,4,0),"")</f>
        <v>背泳ぎ</v>
      </c>
      <c r="O619" s="22" t="str">
        <f t="shared" si="49"/>
        <v xml:space="preserve"> 100m 背泳ぎ</v>
      </c>
    </row>
    <row r="620" spans="1:15" s="22" customFormat="1" x14ac:dyDescent="0.15">
      <c r="A620" s="22">
        <f>IFERROR(テーブル_Swim015[[#This Row],[競技番号]],"")</f>
        <v>28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48"/>
        <v>2813</v>
      </c>
      <c r="E620" s="22">
        <f>IFERROR(テーブル_Swim015[[#This Row],[選手番号]],"")</f>
        <v>733</v>
      </c>
      <c r="F620" s="22" t="str">
        <f>IFERROR(VLOOKUP(E620,Sheet3!A:H,3,0),"")</f>
        <v xml:space="preserve">小松　久人                    </v>
      </c>
      <c r="G620" s="22" t="str">
        <f>IFERROR(VLOOKUP(E620,Sheet3!A:H,8,0),"")</f>
        <v xml:space="preserve">フィッタ松前    </v>
      </c>
      <c r="H620" s="22" t="str">
        <f>IFERROR(VLOOKUP(E620,Sheet2!A:B,2,0),"")</f>
        <v/>
      </c>
      <c r="I620" s="22" t="str">
        <f t="shared" si="50"/>
        <v>73328</v>
      </c>
      <c r="J620" s="22">
        <f t="shared" si="51"/>
        <v>1</v>
      </c>
      <c r="K620" s="22">
        <f t="shared" si="52"/>
        <v>3</v>
      </c>
      <c r="M620" s="22" t="str">
        <f>IFERROR(VLOOKUP(A620,Sheet1!B:F,5,0),"")</f>
        <v xml:space="preserve"> 100m</v>
      </c>
      <c r="N620" s="22" t="str">
        <f>IFERROR(VLOOKUP(A620,Sheet1!B:F,4,0),"")</f>
        <v>背泳ぎ</v>
      </c>
      <c r="O620" s="22" t="str">
        <f t="shared" si="49"/>
        <v xml:space="preserve"> 100m 背泳ぎ</v>
      </c>
    </row>
    <row r="621" spans="1:15" s="22" customFormat="1" x14ac:dyDescent="0.15">
      <c r="A621" s="22">
        <f>IFERROR(テーブル_Swim015[[#This Row],[競技番号]],"")</f>
        <v>28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48"/>
        <v>2814</v>
      </c>
      <c r="E621" s="22">
        <f>IFERROR(テーブル_Swim015[[#This Row],[選手番号]],"")</f>
        <v>665</v>
      </c>
      <c r="F621" s="22" t="str">
        <f>IFERROR(VLOOKUP(E621,Sheet3!A:H,3,0),"")</f>
        <v xml:space="preserve">矢野　隼一                    </v>
      </c>
      <c r="G621" s="22" t="str">
        <f>IFERROR(VLOOKUP(E621,Sheet3!A:H,8,0),"")</f>
        <v xml:space="preserve">ﾌｨｯﾀ重信        </v>
      </c>
      <c r="H621" s="22" t="str">
        <f>IFERROR(VLOOKUP(E621,Sheet2!A:B,2,0),"")</f>
        <v/>
      </c>
      <c r="I621" s="22" t="str">
        <f t="shared" si="50"/>
        <v>66528</v>
      </c>
      <c r="J621" s="22">
        <f t="shared" si="51"/>
        <v>1</v>
      </c>
      <c r="K621" s="22">
        <f t="shared" si="52"/>
        <v>4</v>
      </c>
      <c r="M621" s="22" t="str">
        <f>IFERROR(VLOOKUP(A621,Sheet1!B:F,5,0),"")</f>
        <v xml:space="preserve"> 100m</v>
      </c>
      <c r="N621" s="22" t="str">
        <f>IFERROR(VLOOKUP(A621,Sheet1!B:F,4,0),"")</f>
        <v>背泳ぎ</v>
      </c>
      <c r="O621" s="22" t="str">
        <f t="shared" si="49"/>
        <v xml:space="preserve"> 100m 背泳ぎ</v>
      </c>
    </row>
    <row r="622" spans="1:15" s="22" customFormat="1" x14ac:dyDescent="0.15">
      <c r="A622" s="22">
        <f>IFERROR(テーブル_Swim015[[#This Row],[競技番号]],"")</f>
        <v>28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48"/>
        <v>2815</v>
      </c>
      <c r="E622" s="22">
        <f>IFERROR(テーブル_Swim015[[#This Row],[選手番号]],"")</f>
        <v>678</v>
      </c>
      <c r="F622" s="22" t="str">
        <f>IFERROR(VLOOKUP(E622,Sheet3!A:H,3,0),"")</f>
        <v xml:space="preserve">名智　　馨                    </v>
      </c>
      <c r="G622" s="22" t="str">
        <f>IFERROR(VLOOKUP(E622,Sheet3!A:H,8,0),"")</f>
        <v xml:space="preserve">ﾌｨｯﾀ重信        </v>
      </c>
      <c r="H622" s="22" t="str">
        <f>IFERROR(VLOOKUP(E622,Sheet2!A:B,2,0),"")</f>
        <v/>
      </c>
      <c r="I622" s="22" t="str">
        <f t="shared" si="50"/>
        <v>67828</v>
      </c>
      <c r="J622" s="22">
        <f t="shared" si="51"/>
        <v>1</v>
      </c>
      <c r="K622" s="22">
        <f t="shared" si="52"/>
        <v>5</v>
      </c>
      <c r="M622" s="22" t="str">
        <f>IFERROR(VLOOKUP(A622,Sheet1!B:F,5,0),"")</f>
        <v xml:space="preserve"> 100m</v>
      </c>
      <c r="N622" s="22" t="str">
        <f>IFERROR(VLOOKUP(A622,Sheet1!B:F,4,0),"")</f>
        <v>背泳ぎ</v>
      </c>
      <c r="O622" s="22" t="str">
        <f t="shared" si="49"/>
        <v xml:space="preserve"> 100m 背泳ぎ</v>
      </c>
    </row>
    <row r="623" spans="1:15" s="22" customFormat="1" x14ac:dyDescent="0.15">
      <c r="A623" s="22">
        <f>IFERROR(テーブル_Swim015[[#This Row],[競技番号]],"")</f>
        <v>28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48"/>
        <v>2816</v>
      </c>
      <c r="E623" s="22">
        <f>IFERROR(テーブル_Swim015[[#This Row],[選手番号]],"")</f>
        <v>716</v>
      </c>
      <c r="F623" s="22" t="str">
        <f>IFERROR(VLOOKUP(E623,Sheet3!A:H,3,0),"")</f>
        <v xml:space="preserve">谷　　宗賢                    </v>
      </c>
      <c r="G623" s="22" t="str">
        <f>IFERROR(VLOOKUP(E623,Sheet3!A:H,8,0),"")</f>
        <v xml:space="preserve">フィッタ松前    </v>
      </c>
      <c r="H623" s="22" t="str">
        <f>IFERROR(VLOOKUP(E623,Sheet2!A:B,2,0),"")</f>
        <v/>
      </c>
      <c r="I623" s="22" t="str">
        <f t="shared" si="50"/>
        <v>71628</v>
      </c>
      <c r="J623" s="22">
        <f t="shared" si="51"/>
        <v>1</v>
      </c>
      <c r="K623" s="22">
        <f t="shared" si="52"/>
        <v>6</v>
      </c>
      <c r="M623" s="22" t="str">
        <f>IFERROR(VLOOKUP(A623,Sheet1!B:F,5,0),"")</f>
        <v xml:space="preserve"> 100m</v>
      </c>
      <c r="N623" s="22" t="str">
        <f>IFERROR(VLOOKUP(A623,Sheet1!B:F,4,0),"")</f>
        <v>背泳ぎ</v>
      </c>
      <c r="O623" s="22" t="str">
        <f t="shared" si="49"/>
        <v xml:space="preserve"> 100m 背泳ぎ</v>
      </c>
    </row>
    <row r="624" spans="1:15" s="22" customFormat="1" x14ac:dyDescent="0.15">
      <c r="A624" s="22">
        <f>IFERROR(テーブル_Swim015[[#This Row],[競技番号]],"")</f>
        <v>28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48"/>
        <v>2817</v>
      </c>
      <c r="E624" s="22">
        <f>IFERROR(テーブル_Swim015[[#This Row],[選手番号]],"")</f>
        <v>701</v>
      </c>
      <c r="F624" s="22" t="str">
        <f>IFERROR(VLOOKUP(E624,Sheet3!A:H,3,0),"")</f>
        <v xml:space="preserve">細川　翔平                    </v>
      </c>
      <c r="G624" s="22" t="str">
        <f>IFERROR(VLOOKUP(E624,Sheet3!A:H,8,0),"")</f>
        <v xml:space="preserve">伊予ＳＣ        </v>
      </c>
      <c r="H624" s="22" t="str">
        <f>IFERROR(VLOOKUP(E624,Sheet2!A:B,2,0),"")</f>
        <v/>
      </c>
      <c r="I624" s="22" t="str">
        <f t="shared" si="50"/>
        <v>70128</v>
      </c>
      <c r="J624" s="22">
        <f t="shared" si="51"/>
        <v>1</v>
      </c>
      <c r="K624" s="22">
        <f t="shared" si="52"/>
        <v>7</v>
      </c>
      <c r="M624" s="22" t="str">
        <f>IFERROR(VLOOKUP(A624,Sheet1!B:F,5,0),"")</f>
        <v xml:space="preserve"> 100m</v>
      </c>
      <c r="N624" s="22" t="str">
        <f>IFERROR(VLOOKUP(A624,Sheet1!B:F,4,0),"")</f>
        <v>背泳ぎ</v>
      </c>
      <c r="O624" s="22" t="str">
        <f t="shared" si="49"/>
        <v xml:space="preserve"> 100m 背泳ぎ</v>
      </c>
    </row>
    <row r="625" spans="1:15" s="22" customFormat="1" x14ac:dyDescent="0.15">
      <c r="A625" s="22">
        <f>IFERROR(テーブル_Swim015[[#This Row],[競技番号]],"")</f>
        <v>29</v>
      </c>
      <c r="B625" s="22">
        <f>IFERROR(テーブル_Swim015[[#This Row],[組]],"")</f>
        <v>1</v>
      </c>
      <c r="C625" s="22">
        <f>IFERROR(テーブル_Swim015[[#This Row],[水路]],"")</f>
        <v>1</v>
      </c>
      <c r="D625" s="22" t="str">
        <f t="shared" si="48"/>
        <v>2911</v>
      </c>
      <c r="E625" s="22">
        <f>IFERROR(テーブル_Swim015[[#This Row],[選手番号]],"")</f>
        <v>0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50"/>
        <v>029</v>
      </c>
      <c r="J625" s="22">
        <f t="shared" si="51"/>
        <v>1</v>
      </c>
      <c r="K625" s="22">
        <f t="shared" si="52"/>
        <v>1</v>
      </c>
      <c r="M625" s="22" t="str">
        <f>IFERROR(VLOOKUP(A625,Sheet1!B:F,5,0),"")</f>
        <v xml:space="preserve"> 100m</v>
      </c>
      <c r="N625" s="22" t="str">
        <f>IFERROR(VLOOKUP(A625,Sheet1!B:F,4,0),"")</f>
        <v>平泳ぎ</v>
      </c>
      <c r="O625" s="22" t="str">
        <f t="shared" si="49"/>
        <v xml:space="preserve"> 100m 平泳ぎ</v>
      </c>
    </row>
    <row r="626" spans="1:15" s="22" customFormat="1" x14ac:dyDescent="0.15">
      <c r="A626" s="22">
        <f>IFERROR(テーブル_Swim015[[#This Row],[競技番号]],"")</f>
        <v>29</v>
      </c>
      <c r="B626" s="22">
        <f>IFERROR(テーブル_Swim015[[#This Row],[組]],"")</f>
        <v>1</v>
      </c>
      <c r="C626" s="22">
        <f>IFERROR(テーブル_Swim015[[#This Row],[水路]],"")</f>
        <v>2</v>
      </c>
      <c r="D626" s="22" t="str">
        <f t="shared" si="48"/>
        <v>2912</v>
      </c>
      <c r="E626" s="22">
        <f>IFERROR(テーブル_Swim015[[#This Row],[選手番号]],"")</f>
        <v>0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50"/>
        <v>029</v>
      </c>
      <c r="J626" s="22">
        <f t="shared" si="51"/>
        <v>1</v>
      </c>
      <c r="K626" s="22">
        <f t="shared" si="52"/>
        <v>2</v>
      </c>
      <c r="M626" s="22" t="str">
        <f>IFERROR(VLOOKUP(A626,Sheet1!B:F,5,0),"")</f>
        <v xml:space="preserve"> 100m</v>
      </c>
      <c r="N626" s="22" t="str">
        <f>IFERROR(VLOOKUP(A626,Sheet1!B:F,4,0),"")</f>
        <v>平泳ぎ</v>
      </c>
      <c r="O626" s="22" t="str">
        <f t="shared" si="49"/>
        <v xml:space="preserve"> 100m 平泳ぎ</v>
      </c>
    </row>
    <row r="627" spans="1:15" s="22" customFormat="1" x14ac:dyDescent="0.15">
      <c r="A627" s="22">
        <f>IFERROR(テーブル_Swim015[[#This Row],[競技番号]],"")</f>
        <v>29</v>
      </c>
      <c r="B627" s="22">
        <f>IFERROR(テーブル_Swim015[[#This Row],[組]],"")</f>
        <v>1</v>
      </c>
      <c r="C627" s="22">
        <f>IFERROR(テーブル_Swim015[[#This Row],[水路]],"")</f>
        <v>3</v>
      </c>
      <c r="D627" s="22" t="str">
        <f t="shared" si="48"/>
        <v>2913</v>
      </c>
      <c r="E627" s="22">
        <f>IFERROR(テーブル_Swim015[[#This Row],[選手番号]],"")</f>
        <v>781</v>
      </c>
      <c r="F627" s="22" t="str">
        <f>IFERROR(VLOOKUP(E627,Sheet3!A:H,3,0),"")</f>
        <v xml:space="preserve">森實　乃愛                    </v>
      </c>
      <c r="G627" s="22" t="str">
        <f>IFERROR(VLOOKUP(E627,Sheet3!A:H,8,0),"")</f>
        <v xml:space="preserve">フィッタ松前    </v>
      </c>
      <c r="H627" s="22" t="str">
        <f>IFERROR(VLOOKUP(E627,Sheet2!A:B,2,0),"")</f>
        <v/>
      </c>
      <c r="I627" s="22" t="str">
        <f t="shared" si="50"/>
        <v>78129</v>
      </c>
      <c r="J627" s="22">
        <f t="shared" si="51"/>
        <v>1</v>
      </c>
      <c r="K627" s="22">
        <f t="shared" si="52"/>
        <v>3</v>
      </c>
      <c r="M627" s="22" t="str">
        <f>IFERROR(VLOOKUP(A627,Sheet1!B:F,5,0),"")</f>
        <v xml:space="preserve"> 100m</v>
      </c>
      <c r="N627" s="22" t="str">
        <f>IFERROR(VLOOKUP(A627,Sheet1!B:F,4,0),"")</f>
        <v>平泳ぎ</v>
      </c>
      <c r="O627" s="22" t="str">
        <f t="shared" si="49"/>
        <v xml:space="preserve"> 100m 平泳ぎ</v>
      </c>
    </row>
    <row r="628" spans="1:15" s="22" customFormat="1" x14ac:dyDescent="0.15">
      <c r="A628" s="22">
        <f>IFERROR(テーブル_Swim015[[#This Row],[競技番号]],"")</f>
        <v>29</v>
      </c>
      <c r="B628" s="22">
        <f>IFERROR(テーブル_Swim015[[#This Row],[組]],"")</f>
        <v>1</v>
      </c>
      <c r="C628" s="22">
        <f>IFERROR(テーブル_Swim015[[#This Row],[水路]],"")</f>
        <v>4</v>
      </c>
      <c r="D628" s="22" t="str">
        <f t="shared" si="48"/>
        <v>2914</v>
      </c>
      <c r="E628" s="22">
        <f>IFERROR(テーブル_Swim015[[#This Row],[選手番号]],"")</f>
        <v>777</v>
      </c>
      <c r="F628" s="22" t="str">
        <f>IFERROR(VLOOKUP(E628,Sheet3!A:H,3,0),"")</f>
        <v xml:space="preserve">藤本　結香                    </v>
      </c>
      <c r="G628" s="22" t="str">
        <f>IFERROR(VLOOKUP(E628,Sheet3!A:H,8,0),"")</f>
        <v xml:space="preserve">フィッタ松前    </v>
      </c>
      <c r="H628" s="22" t="str">
        <f>IFERROR(VLOOKUP(E628,Sheet2!A:B,2,0),"")</f>
        <v/>
      </c>
      <c r="I628" s="22" t="str">
        <f t="shared" si="50"/>
        <v>77729</v>
      </c>
      <c r="J628" s="22">
        <f t="shared" si="51"/>
        <v>1</v>
      </c>
      <c r="K628" s="22">
        <f t="shared" si="52"/>
        <v>4</v>
      </c>
      <c r="M628" s="22" t="str">
        <f>IFERROR(VLOOKUP(A628,Sheet1!B:F,5,0),"")</f>
        <v xml:space="preserve"> 100m</v>
      </c>
      <c r="N628" s="22" t="str">
        <f>IFERROR(VLOOKUP(A628,Sheet1!B:F,4,0),"")</f>
        <v>平泳ぎ</v>
      </c>
      <c r="O628" s="22" t="str">
        <f t="shared" si="49"/>
        <v xml:space="preserve"> 100m 平泳ぎ</v>
      </c>
    </row>
    <row r="629" spans="1:15" s="22" customFormat="1" x14ac:dyDescent="0.15">
      <c r="A629" s="22">
        <f>IFERROR(テーブル_Swim015[[#This Row],[競技番号]],"")</f>
        <v>29</v>
      </c>
      <c r="B629" s="22">
        <f>IFERROR(テーブル_Swim015[[#This Row],[組]],"")</f>
        <v>1</v>
      </c>
      <c r="C629" s="22">
        <f>IFERROR(テーブル_Swim015[[#This Row],[水路]],"")</f>
        <v>5</v>
      </c>
      <c r="D629" s="22" t="str">
        <f t="shared" si="48"/>
        <v>2915</v>
      </c>
      <c r="E629" s="22">
        <f>IFERROR(テーブル_Swim015[[#This Row],[選手番号]],"")</f>
        <v>792</v>
      </c>
      <c r="F629" s="22" t="str">
        <f>IFERROR(VLOOKUP(E629,Sheet3!A:H,3,0),"")</f>
        <v xml:space="preserve">黒田　　菫                    </v>
      </c>
      <c r="G629" s="22" t="str">
        <f>IFERROR(VLOOKUP(E629,Sheet3!A:H,8,0),"")</f>
        <v xml:space="preserve">フィッタ松前    </v>
      </c>
      <c r="H629" s="22" t="str">
        <f>IFERROR(VLOOKUP(E629,Sheet2!A:B,2,0),"")</f>
        <v/>
      </c>
      <c r="I629" s="22" t="str">
        <f t="shared" si="50"/>
        <v>79229</v>
      </c>
      <c r="J629" s="22">
        <f t="shared" si="51"/>
        <v>1</v>
      </c>
      <c r="K629" s="22">
        <f t="shared" si="52"/>
        <v>5</v>
      </c>
      <c r="M629" s="22" t="str">
        <f>IFERROR(VLOOKUP(A629,Sheet1!B:F,5,0),"")</f>
        <v xml:space="preserve"> 100m</v>
      </c>
      <c r="N629" s="22" t="str">
        <f>IFERROR(VLOOKUP(A629,Sheet1!B:F,4,0),"")</f>
        <v>平泳ぎ</v>
      </c>
      <c r="O629" s="22" t="str">
        <f t="shared" si="49"/>
        <v xml:space="preserve"> 100m 平泳ぎ</v>
      </c>
    </row>
    <row r="630" spans="1:15" s="22" customFormat="1" x14ac:dyDescent="0.15">
      <c r="A630" s="22">
        <f>IFERROR(テーブル_Swim015[[#This Row],[競技番号]],"")</f>
        <v>29</v>
      </c>
      <c r="B630" s="22">
        <f>IFERROR(テーブル_Swim015[[#This Row],[組]],"")</f>
        <v>1</v>
      </c>
      <c r="C630" s="22">
        <f>IFERROR(テーブル_Swim015[[#This Row],[水路]],"")</f>
        <v>6</v>
      </c>
      <c r="D630" s="22" t="str">
        <f t="shared" si="48"/>
        <v>2916</v>
      </c>
      <c r="E630" s="22">
        <f>IFERROR(テーブル_Swim015[[#This Row],[選手番号]],"")</f>
        <v>1371</v>
      </c>
      <c r="F630" s="22" t="str">
        <f>IFERROR(VLOOKUP(E630,Sheet3!A:H,3,0),"")</f>
        <v xml:space="preserve">中山　優南                    </v>
      </c>
      <c r="G630" s="22" t="str">
        <f>IFERROR(VLOOKUP(E630,Sheet3!A:H,8,0),"")</f>
        <v xml:space="preserve">南海DC          </v>
      </c>
      <c r="H630" s="22" t="str">
        <f>IFERROR(VLOOKUP(E630,Sheet2!A:B,2,0),"")</f>
        <v/>
      </c>
      <c r="I630" s="22" t="str">
        <f t="shared" si="50"/>
        <v>137129</v>
      </c>
      <c r="J630" s="22">
        <f t="shared" si="51"/>
        <v>1</v>
      </c>
      <c r="K630" s="22">
        <f t="shared" si="52"/>
        <v>6</v>
      </c>
      <c r="M630" s="22" t="str">
        <f>IFERROR(VLOOKUP(A630,Sheet1!B:F,5,0),"")</f>
        <v xml:space="preserve"> 100m</v>
      </c>
      <c r="N630" s="22" t="str">
        <f>IFERROR(VLOOKUP(A630,Sheet1!B:F,4,0),"")</f>
        <v>平泳ぎ</v>
      </c>
      <c r="O630" s="22" t="str">
        <f t="shared" si="49"/>
        <v xml:space="preserve"> 100m 平泳ぎ</v>
      </c>
    </row>
    <row r="631" spans="1:15" s="22" customFormat="1" x14ac:dyDescent="0.15">
      <c r="A631" s="22">
        <f>IFERROR(テーブル_Swim015[[#This Row],[競技番号]],"")</f>
        <v>29</v>
      </c>
      <c r="B631" s="22">
        <f>IFERROR(テーブル_Swim015[[#This Row],[組]],"")</f>
        <v>1</v>
      </c>
      <c r="C631" s="22">
        <f>IFERROR(テーブル_Swim015[[#This Row],[水路]],"")</f>
        <v>7</v>
      </c>
      <c r="D631" s="22" t="str">
        <f t="shared" si="48"/>
        <v>2917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50"/>
        <v>029</v>
      </c>
      <c r="J631" s="22">
        <f t="shared" si="51"/>
        <v>1</v>
      </c>
      <c r="K631" s="22">
        <f t="shared" si="52"/>
        <v>7</v>
      </c>
      <c r="M631" s="22" t="str">
        <f>IFERROR(VLOOKUP(A631,Sheet1!B:F,5,0),"")</f>
        <v xml:space="preserve"> 100m</v>
      </c>
      <c r="N631" s="22" t="str">
        <f>IFERROR(VLOOKUP(A631,Sheet1!B:F,4,0),"")</f>
        <v>平泳ぎ</v>
      </c>
      <c r="O631" s="22" t="str">
        <f t="shared" si="49"/>
        <v xml:space="preserve"> 100m 平泳ぎ</v>
      </c>
    </row>
    <row r="632" spans="1:15" s="22" customFormat="1" x14ac:dyDescent="0.15">
      <c r="A632" s="22">
        <f>IFERROR(テーブル_Swim015[[#This Row],[競技番号]],"")</f>
        <v>29</v>
      </c>
      <c r="B632" s="22">
        <f>IFERROR(テーブル_Swim015[[#This Row],[組]],"")</f>
        <v>2</v>
      </c>
      <c r="C632" s="22">
        <f>IFERROR(テーブル_Swim015[[#This Row],[水路]],"")</f>
        <v>1</v>
      </c>
      <c r="D632" s="22" t="str">
        <f t="shared" si="48"/>
        <v>2921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50"/>
        <v>029</v>
      </c>
      <c r="J632" s="22">
        <f t="shared" si="51"/>
        <v>2</v>
      </c>
      <c r="K632" s="22">
        <f t="shared" si="52"/>
        <v>1</v>
      </c>
      <c r="M632" s="22" t="str">
        <f>IFERROR(VLOOKUP(A632,Sheet1!B:F,5,0),"")</f>
        <v xml:space="preserve"> 100m</v>
      </c>
      <c r="N632" s="22" t="str">
        <f>IFERROR(VLOOKUP(A632,Sheet1!B:F,4,0),"")</f>
        <v>平泳ぎ</v>
      </c>
      <c r="O632" s="22" t="str">
        <f t="shared" si="49"/>
        <v xml:space="preserve"> 100m 平泳ぎ</v>
      </c>
    </row>
    <row r="633" spans="1:15" s="22" customFormat="1" x14ac:dyDescent="0.15">
      <c r="A633" s="22">
        <f>IFERROR(テーブル_Swim015[[#This Row],[競技番号]],"")</f>
        <v>29</v>
      </c>
      <c r="B633" s="22">
        <f>IFERROR(テーブル_Swim015[[#This Row],[組]],"")</f>
        <v>2</v>
      </c>
      <c r="C633" s="22">
        <f>IFERROR(テーブル_Swim015[[#This Row],[水路]],"")</f>
        <v>2</v>
      </c>
      <c r="D633" s="22" t="str">
        <f t="shared" si="48"/>
        <v>2922</v>
      </c>
      <c r="E633" s="22">
        <f>IFERROR(テーブル_Swim015[[#This Row],[選手番号]],"")</f>
        <v>573</v>
      </c>
      <c r="F633" s="22" t="str">
        <f>IFERROR(VLOOKUP(E633,Sheet3!A:H,3,0),"")</f>
        <v xml:space="preserve">参川　莉子                    </v>
      </c>
      <c r="G633" s="22" t="str">
        <f>IFERROR(VLOOKUP(E633,Sheet3!A:H,8,0),"")</f>
        <v xml:space="preserve">ﾌｨｯﾀ重信        </v>
      </c>
      <c r="H633" s="22" t="str">
        <f>IFERROR(VLOOKUP(E633,Sheet2!A:B,2,0),"")</f>
        <v/>
      </c>
      <c r="I633" s="22" t="str">
        <f t="shared" si="50"/>
        <v>57329</v>
      </c>
      <c r="J633" s="22">
        <f t="shared" si="51"/>
        <v>2</v>
      </c>
      <c r="K633" s="22">
        <f t="shared" si="52"/>
        <v>2</v>
      </c>
      <c r="M633" s="22" t="str">
        <f>IFERROR(VLOOKUP(A633,Sheet1!B:F,5,0),"")</f>
        <v xml:space="preserve"> 100m</v>
      </c>
      <c r="N633" s="22" t="str">
        <f>IFERROR(VLOOKUP(A633,Sheet1!B:F,4,0),"")</f>
        <v>平泳ぎ</v>
      </c>
      <c r="O633" s="22" t="str">
        <f t="shared" si="49"/>
        <v xml:space="preserve"> 100m 平泳ぎ</v>
      </c>
    </row>
    <row r="634" spans="1:15" s="22" customFormat="1" x14ac:dyDescent="0.15">
      <c r="A634" s="22">
        <f>IFERROR(テーブル_Swim015[[#This Row],[競技番号]],"")</f>
        <v>29</v>
      </c>
      <c r="B634" s="22">
        <f>IFERROR(テーブル_Swim015[[#This Row],[組]],"")</f>
        <v>2</v>
      </c>
      <c r="C634" s="22">
        <f>IFERROR(テーブル_Swim015[[#This Row],[水路]],"")</f>
        <v>3</v>
      </c>
      <c r="D634" s="22" t="str">
        <f t="shared" si="48"/>
        <v>2923</v>
      </c>
      <c r="E634" s="22">
        <f>IFERROR(テーブル_Swim015[[#This Row],[選手番号]],"")</f>
        <v>1347</v>
      </c>
      <c r="F634" s="22" t="str">
        <f>IFERROR(VLOOKUP(E634,Sheet3!A:H,3,0),"")</f>
        <v xml:space="preserve">伊須　彩葉                    </v>
      </c>
      <c r="G634" s="22" t="str">
        <f>IFERROR(VLOOKUP(E634,Sheet3!A:H,8,0),"")</f>
        <v xml:space="preserve">南海DC          </v>
      </c>
      <c r="H634" s="22" t="str">
        <f>IFERROR(VLOOKUP(E634,Sheet2!A:B,2,0),"")</f>
        <v/>
      </c>
      <c r="I634" s="22" t="str">
        <f t="shared" si="50"/>
        <v>134729</v>
      </c>
      <c r="J634" s="22">
        <f t="shared" si="51"/>
        <v>2</v>
      </c>
      <c r="K634" s="22">
        <f t="shared" si="52"/>
        <v>3</v>
      </c>
      <c r="M634" s="22" t="str">
        <f>IFERROR(VLOOKUP(A634,Sheet1!B:F,5,0),"")</f>
        <v xml:space="preserve"> 100m</v>
      </c>
      <c r="N634" s="22" t="str">
        <f>IFERROR(VLOOKUP(A634,Sheet1!B:F,4,0),"")</f>
        <v>平泳ぎ</v>
      </c>
      <c r="O634" s="22" t="str">
        <f t="shared" si="49"/>
        <v xml:space="preserve"> 100m 平泳ぎ</v>
      </c>
    </row>
    <row r="635" spans="1:15" s="22" customFormat="1" x14ac:dyDescent="0.15">
      <c r="A635" s="22">
        <f>IFERROR(テーブル_Swim015[[#This Row],[競技番号]],"")</f>
        <v>29</v>
      </c>
      <c r="B635" s="22">
        <f>IFERROR(テーブル_Swim015[[#This Row],[組]],"")</f>
        <v>2</v>
      </c>
      <c r="C635" s="22">
        <f>IFERROR(テーブル_Swim015[[#This Row],[水路]],"")</f>
        <v>4</v>
      </c>
      <c r="D635" s="22" t="str">
        <f t="shared" si="48"/>
        <v>2924</v>
      </c>
      <c r="E635" s="22">
        <f>IFERROR(テーブル_Swim015[[#This Row],[選手番号]],"")</f>
        <v>1417</v>
      </c>
      <c r="F635" s="22" t="str">
        <f>IFERROR(VLOOKUP(E635,Sheet3!A:H,3,0),"")</f>
        <v xml:space="preserve">西岡　泉美                    </v>
      </c>
      <c r="G635" s="22" t="str">
        <f>IFERROR(VLOOKUP(E635,Sheet3!A:H,8,0),"")</f>
        <v xml:space="preserve">南海DC          </v>
      </c>
      <c r="H635" s="22" t="str">
        <f>IFERROR(VLOOKUP(E635,Sheet2!A:B,2,0),"")</f>
        <v/>
      </c>
      <c r="I635" s="22" t="str">
        <f t="shared" si="50"/>
        <v>141729</v>
      </c>
      <c r="J635" s="22">
        <f t="shared" si="51"/>
        <v>2</v>
      </c>
      <c r="K635" s="22">
        <f t="shared" si="52"/>
        <v>4</v>
      </c>
      <c r="M635" s="22" t="str">
        <f>IFERROR(VLOOKUP(A635,Sheet1!B:F,5,0),"")</f>
        <v xml:space="preserve"> 100m</v>
      </c>
      <c r="N635" s="22" t="str">
        <f>IFERROR(VLOOKUP(A635,Sheet1!B:F,4,0),"")</f>
        <v>平泳ぎ</v>
      </c>
      <c r="O635" s="22" t="str">
        <f t="shared" si="49"/>
        <v xml:space="preserve"> 100m 平泳ぎ</v>
      </c>
    </row>
    <row r="636" spans="1:15" s="22" customFormat="1" x14ac:dyDescent="0.15">
      <c r="A636" s="22">
        <f>IFERROR(テーブル_Swim015[[#This Row],[競技番号]],"")</f>
        <v>29</v>
      </c>
      <c r="B636" s="22">
        <f>IFERROR(テーブル_Swim015[[#This Row],[組]],"")</f>
        <v>2</v>
      </c>
      <c r="C636" s="22">
        <f>IFERROR(テーブル_Swim015[[#This Row],[水路]],"")</f>
        <v>5</v>
      </c>
      <c r="D636" s="22" t="str">
        <f t="shared" si="48"/>
        <v>2925</v>
      </c>
      <c r="E636" s="22">
        <f>IFERROR(テーブル_Swim015[[#This Row],[選手番号]],"")</f>
        <v>217</v>
      </c>
      <c r="F636" s="22" t="str">
        <f>IFERROR(VLOOKUP(E636,Sheet3!A:H,3,0),"")</f>
        <v xml:space="preserve">兵頭　まい                    </v>
      </c>
      <c r="G636" s="22" t="str">
        <f>IFERROR(VLOOKUP(E636,Sheet3!A:H,8,0),"")</f>
        <v xml:space="preserve">石原SC          </v>
      </c>
      <c r="H636" s="22" t="str">
        <f>IFERROR(VLOOKUP(E636,Sheet2!A:B,2,0),"")</f>
        <v/>
      </c>
      <c r="I636" s="22" t="str">
        <f t="shared" si="50"/>
        <v>21729</v>
      </c>
      <c r="J636" s="22">
        <f t="shared" si="51"/>
        <v>2</v>
      </c>
      <c r="K636" s="22">
        <f t="shared" si="52"/>
        <v>5</v>
      </c>
      <c r="M636" s="22" t="str">
        <f>IFERROR(VLOOKUP(A636,Sheet1!B:F,5,0),"")</f>
        <v xml:space="preserve"> 100m</v>
      </c>
      <c r="N636" s="22" t="str">
        <f>IFERROR(VLOOKUP(A636,Sheet1!B:F,4,0),"")</f>
        <v>平泳ぎ</v>
      </c>
      <c r="O636" s="22" t="str">
        <f t="shared" si="49"/>
        <v xml:space="preserve"> 100m 平泳ぎ</v>
      </c>
    </row>
    <row r="637" spans="1:15" s="22" customFormat="1" x14ac:dyDescent="0.15">
      <c r="A637" s="22">
        <f>IFERROR(テーブル_Swim015[[#This Row],[競技番号]],"")</f>
        <v>29</v>
      </c>
      <c r="B637" s="22">
        <f>IFERROR(テーブル_Swim015[[#This Row],[組]],"")</f>
        <v>2</v>
      </c>
      <c r="C637" s="22">
        <f>IFERROR(テーブル_Swim015[[#This Row],[水路]],"")</f>
        <v>6</v>
      </c>
      <c r="D637" s="22" t="str">
        <f t="shared" si="48"/>
        <v>2926</v>
      </c>
      <c r="E637" s="22">
        <f>IFERROR(テーブル_Swim015[[#This Row],[選手番号]],"")</f>
        <v>1418</v>
      </c>
      <c r="F637" s="22" t="str">
        <f>IFERROR(VLOOKUP(E637,Sheet3!A:H,3,0),"")</f>
        <v xml:space="preserve">井上　鳳華                    </v>
      </c>
      <c r="G637" s="22" t="str">
        <f>IFERROR(VLOOKUP(E637,Sheet3!A:H,8,0),"")</f>
        <v xml:space="preserve">南海DC          </v>
      </c>
      <c r="H637" s="22" t="str">
        <f>IFERROR(VLOOKUP(E637,Sheet2!A:B,2,0),"")</f>
        <v/>
      </c>
      <c r="I637" s="22" t="str">
        <f t="shared" si="50"/>
        <v>141829</v>
      </c>
      <c r="J637" s="22">
        <f t="shared" si="51"/>
        <v>2</v>
      </c>
      <c r="K637" s="22">
        <f t="shared" si="52"/>
        <v>6</v>
      </c>
      <c r="M637" s="22" t="str">
        <f>IFERROR(VLOOKUP(A637,Sheet1!B:F,5,0),"")</f>
        <v xml:space="preserve"> 100m</v>
      </c>
      <c r="N637" s="22" t="str">
        <f>IFERROR(VLOOKUP(A637,Sheet1!B:F,4,0),"")</f>
        <v>平泳ぎ</v>
      </c>
      <c r="O637" s="22" t="str">
        <f t="shared" si="49"/>
        <v xml:space="preserve"> 100m 平泳ぎ</v>
      </c>
    </row>
    <row r="638" spans="1:15" s="22" customFormat="1" x14ac:dyDescent="0.15">
      <c r="A638" s="22">
        <f>IFERROR(テーブル_Swim015[[#This Row],[競技番号]],"")</f>
        <v>29</v>
      </c>
      <c r="B638" s="22">
        <f>IFERROR(テーブル_Swim015[[#This Row],[組]],"")</f>
        <v>2</v>
      </c>
      <c r="C638" s="22">
        <f>IFERROR(テーブル_Swim015[[#This Row],[水路]],"")</f>
        <v>7</v>
      </c>
      <c r="D638" s="22" t="str">
        <f t="shared" si="48"/>
        <v>2927</v>
      </c>
      <c r="E638" s="22">
        <f>IFERROR(テーブル_Swim015[[#This Row],[選手番号]],"")</f>
        <v>0</v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50"/>
        <v>029</v>
      </c>
      <c r="J638" s="22">
        <f t="shared" si="51"/>
        <v>2</v>
      </c>
      <c r="K638" s="22">
        <f t="shared" si="52"/>
        <v>7</v>
      </c>
      <c r="M638" s="22" t="str">
        <f>IFERROR(VLOOKUP(A638,Sheet1!B:F,5,0),"")</f>
        <v xml:space="preserve"> 100m</v>
      </c>
      <c r="N638" s="22" t="str">
        <f>IFERROR(VLOOKUP(A638,Sheet1!B:F,4,0),"")</f>
        <v>平泳ぎ</v>
      </c>
      <c r="O638" s="22" t="str">
        <f t="shared" si="49"/>
        <v xml:space="preserve"> 100m 平泳ぎ</v>
      </c>
    </row>
    <row r="639" spans="1:15" s="22" customFormat="1" x14ac:dyDescent="0.15">
      <c r="A639" s="22">
        <f>IFERROR(テーブル_Swim015[[#This Row],[競技番号]],"")</f>
        <v>30</v>
      </c>
      <c r="B639" s="22">
        <f>IFERROR(テーブル_Swim015[[#This Row],[組]],"")</f>
        <v>1</v>
      </c>
      <c r="C639" s="22">
        <f>IFERROR(テーブル_Swim015[[#This Row],[水路]],"")</f>
        <v>1</v>
      </c>
      <c r="D639" s="22" t="str">
        <f t="shared" si="48"/>
        <v>3011</v>
      </c>
      <c r="E639" s="22">
        <f>IFERROR(テーブル_Swim015[[#This Row],[選手番号]],"")</f>
        <v>1316</v>
      </c>
      <c r="F639" s="22" t="str">
        <f>IFERROR(VLOOKUP(E639,Sheet3!A:H,3,0),"")</f>
        <v xml:space="preserve">中野　晴翔                    </v>
      </c>
      <c r="G639" s="22" t="str">
        <f>IFERROR(VLOOKUP(E639,Sheet3!A:H,8,0),"")</f>
        <v xml:space="preserve">南海DC          </v>
      </c>
      <c r="H639" s="22" t="str">
        <f>IFERROR(VLOOKUP(E639,Sheet2!A:B,2,0),"")</f>
        <v/>
      </c>
      <c r="I639" s="22" t="str">
        <f t="shared" si="50"/>
        <v>131630</v>
      </c>
      <c r="J639" s="22">
        <f t="shared" si="51"/>
        <v>1</v>
      </c>
      <c r="K639" s="22">
        <f t="shared" si="52"/>
        <v>1</v>
      </c>
      <c r="M639" s="22" t="str">
        <f>IFERROR(VLOOKUP(A639,Sheet1!B:F,5,0),"")</f>
        <v xml:space="preserve"> 100m</v>
      </c>
      <c r="N639" s="22" t="str">
        <f>IFERROR(VLOOKUP(A639,Sheet1!B:F,4,0),"")</f>
        <v>平泳ぎ</v>
      </c>
      <c r="O639" s="22" t="str">
        <f t="shared" si="49"/>
        <v xml:space="preserve"> 100m 平泳ぎ</v>
      </c>
    </row>
    <row r="640" spans="1:15" s="22" customFormat="1" x14ac:dyDescent="0.15">
      <c r="A640" s="22">
        <f>IFERROR(テーブル_Swim015[[#This Row],[競技番号]],"")</f>
        <v>30</v>
      </c>
      <c r="B640" s="22">
        <f>IFERROR(テーブル_Swim015[[#This Row],[組]],"")</f>
        <v>1</v>
      </c>
      <c r="C640" s="22">
        <f>IFERROR(テーブル_Swim015[[#This Row],[水路]],"")</f>
        <v>2</v>
      </c>
      <c r="D640" s="22" t="str">
        <f t="shared" si="48"/>
        <v>3012</v>
      </c>
      <c r="E640" s="22">
        <f>IFERROR(テーブル_Swim015[[#This Row],[選手番号]],"")</f>
        <v>628</v>
      </c>
      <c r="F640" s="22" t="str">
        <f>IFERROR(VLOOKUP(E640,Sheet3!A:H,3,0),"")</f>
        <v xml:space="preserve">安永　　櫂                    </v>
      </c>
      <c r="G640" s="22" t="str">
        <f>IFERROR(VLOOKUP(E640,Sheet3!A:H,8,0),"")</f>
        <v xml:space="preserve">ﾌｨｯﾀ重信        </v>
      </c>
      <c r="H640" s="22" t="str">
        <f>IFERROR(VLOOKUP(E640,Sheet2!A:B,2,0),"")</f>
        <v/>
      </c>
      <c r="I640" s="22" t="str">
        <f t="shared" si="50"/>
        <v>62830</v>
      </c>
      <c r="J640" s="22">
        <f t="shared" si="51"/>
        <v>1</v>
      </c>
      <c r="K640" s="22">
        <f t="shared" si="52"/>
        <v>2</v>
      </c>
      <c r="M640" s="22" t="str">
        <f>IFERROR(VLOOKUP(A640,Sheet1!B:F,5,0),"")</f>
        <v xml:space="preserve"> 100m</v>
      </c>
      <c r="N640" s="22" t="str">
        <f>IFERROR(VLOOKUP(A640,Sheet1!B:F,4,0),"")</f>
        <v>平泳ぎ</v>
      </c>
      <c r="O640" s="22" t="str">
        <f t="shared" si="49"/>
        <v xml:space="preserve"> 100m 平泳ぎ</v>
      </c>
    </row>
    <row r="641" spans="1:15" s="22" customFormat="1" x14ac:dyDescent="0.15">
      <c r="A641" s="22">
        <f>IFERROR(テーブル_Swim015[[#This Row],[競技番号]],"")</f>
        <v>30</v>
      </c>
      <c r="B641" s="22">
        <f>IFERROR(テーブル_Swim015[[#This Row],[組]],"")</f>
        <v>1</v>
      </c>
      <c r="C641" s="22">
        <f>IFERROR(テーブル_Swim015[[#This Row],[水路]],"")</f>
        <v>3</v>
      </c>
      <c r="D641" s="22" t="str">
        <f t="shared" si="48"/>
        <v>3013</v>
      </c>
      <c r="E641" s="22">
        <f>IFERROR(テーブル_Swim015[[#This Row],[選手番号]],"")</f>
        <v>685</v>
      </c>
      <c r="F641" s="22" t="str">
        <f>IFERROR(VLOOKUP(E641,Sheet3!A:H,3,0),"")</f>
        <v xml:space="preserve">松本　拓真                    </v>
      </c>
      <c r="G641" s="22" t="str">
        <f>IFERROR(VLOOKUP(E641,Sheet3!A:H,8,0),"")</f>
        <v xml:space="preserve">伊予ＳＣ        </v>
      </c>
      <c r="H641" s="22" t="str">
        <f>IFERROR(VLOOKUP(E641,Sheet2!A:B,2,0),"")</f>
        <v/>
      </c>
      <c r="I641" s="22" t="str">
        <f t="shared" si="50"/>
        <v>68530</v>
      </c>
      <c r="J641" s="22">
        <f t="shared" si="51"/>
        <v>1</v>
      </c>
      <c r="K641" s="22">
        <f t="shared" si="52"/>
        <v>3</v>
      </c>
      <c r="M641" s="22" t="str">
        <f>IFERROR(VLOOKUP(A641,Sheet1!B:F,5,0),"")</f>
        <v xml:space="preserve"> 100m</v>
      </c>
      <c r="N641" s="22" t="str">
        <f>IFERROR(VLOOKUP(A641,Sheet1!B:F,4,0),"")</f>
        <v>平泳ぎ</v>
      </c>
      <c r="O641" s="22" t="str">
        <f t="shared" si="49"/>
        <v xml:space="preserve"> 100m 平泳ぎ</v>
      </c>
    </row>
    <row r="642" spans="1:15" s="22" customFormat="1" x14ac:dyDescent="0.15">
      <c r="A642" s="22">
        <f>IFERROR(テーブル_Swim015[[#This Row],[競技番号]],"")</f>
        <v>30</v>
      </c>
      <c r="B642" s="22">
        <f>IFERROR(テーブル_Swim015[[#This Row],[組]],"")</f>
        <v>1</v>
      </c>
      <c r="C642" s="22">
        <f>IFERROR(テーブル_Swim015[[#This Row],[水路]],"")</f>
        <v>4</v>
      </c>
      <c r="D642" s="22" t="str">
        <f t="shared" si="48"/>
        <v>3014</v>
      </c>
      <c r="E642" s="22">
        <f>IFERROR(テーブル_Swim015[[#This Row],[選手番号]],"")</f>
        <v>726</v>
      </c>
      <c r="F642" s="22" t="str">
        <f>IFERROR(VLOOKUP(E642,Sheet3!A:H,3,0),"")</f>
        <v xml:space="preserve">明比　琉斗                    </v>
      </c>
      <c r="G642" s="22" t="str">
        <f>IFERROR(VLOOKUP(E642,Sheet3!A:H,8,0),"")</f>
        <v xml:space="preserve">フィッタ松前    </v>
      </c>
      <c r="H642" s="22" t="str">
        <f>IFERROR(VLOOKUP(E642,Sheet2!A:B,2,0),"")</f>
        <v/>
      </c>
      <c r="I642" s="22" t="str">
        <f t="shared" si="50"/>
        <v>72630</v>
      </c>
      <c r="J642" s="22">
        <f t="shared" si="51"/>
        <v>1</v>
      </c>
      <c r="K642" s="22">
        <f t="shared" si="52"/>
        <v>4</v>
      </c>
      <c r="M642" s="22" t="str">
        <f>IFERROR(VLOOKUP(A642,Sheet1!B:F,5,0),"")</f>
        <v xml:space="preserve"> 100m</v>
      </c>
      <c r="N642" s="22" t="str">
        <f>IFERROR(VLOOKUP(A642,Sheet1!B:F,4,0),"")</f>
        <v>平泳ぎ</v>
      </c>
      <c r="O642" s="22" t="str">
        <f t="shared" si="49"/>
        <v xml:space="preserve"> 100m 平泳ぎ</v>
      </c>
    </row>
    <row r="643" spans="1:15" s="22" customFormat="1" x14ac:dyDescent="0.15">
      <c r="A643" s="22">
        <f>IFERROR(テーブル_Swim015[[#This Row],[競技番号]],"")</f>
        <v>30</v>
      </c>
      <c r="B643" s="22">
        <f>IFERROR(テーブル_Swim015[[#This Row],[組]],"")</f>
        <v>1</v>
      </c>
      <c r="C643" s="22">
        <f>IFERROR(テーブル_Swim015[[#This Row],[水路]],"")</f>
        <v>5</v>
      </c>
      <c r="D643" s="22" t="str">
        <f t="shared" ref="D643:D706" si="53">CONCATENATE(A643,B643,C643)</f>
        <v>3015</v>
      </c>
      <c r="E643" s="22">
        <f>IFERROR(テーブル_Swim015[[#This Row],[選手番号]],"")</f>
        <v>624</v>
      </c>
      <c r="F643" s="22" t="str">
        <f>IFERROR(VLOOKUP(E643,Sheet3!A:H,3,0),"")</f>
        <v xml:space="preserve">北脇　雄大                    </v>
      </c>
      <c r="G643" s="22" t="str">
        <f>IFERROR(VLOOKUP(E643,Sheet3!A:H,8,0),"")</f>
        <v xml:space="preserve">ﾌｨｯﾀ重信        </v>
      </c>
      <c r="H643" s="22" t="str">
        <f>IFERROR(VLOOKUP(E643,Sheet2!A:B,2,0),"")</f>
        <v/>
      </c>
      <c r="I643" s="22" t="str">
        <f t="shared" si="50"/>
        <v>62430</v>
      </c>
      <c r="J643" s="22">
        <f t="shared" si="51"/>
        <v>1</v>
      </c>
      <c r="K643" s="22">
        <f t="shared" si="52"/>
        <v>5</v>
      </c>
      <c r="M643" s="22" t="str">
        <f>IFERROR(VLOOKUP(A643,Sheet1!B:F,5,0),"")</f>
        <v xml:space="preserve"> 100m</v>
      </c>
      <c r="N643" s="22" t="str">
        <f>IFERROR(VLOOKUP(A643,Sheet1!B:F,4,0),"")</f>
        <v>平泳ぎ</v>
      </c>
      <c r="O643" s="22" t="str">
        <f t="shared" ref="O643:O706" si="54">CONCATENATE(M643," ",N643)</f>
        <v xml:space="preserve"> 100m 平泳ぎ</v>
      </c>
    </row>
    <row r="644" spans="1:15" s="22" customFormat="1" x14ac:dyDescent="0.15">
      <c r="A644" s="22">
        <f>IFERROR(テーブル_Swim015[[#This Row],[競技番号]],"")</f>
        <v>30</v>
      </c>
      <c r="B644" s="22">
        <f>IFERROR(テーブル_Swim015[[#This Row],[組]],"")</f>
        <v>1</v>
      </c>
      <c r="C644" s="22">
        <f>IFERROR(テーブル_Swim015[[#This Row],[水路]],"")</f>
        <v>6</v>
      </c>
      <c r="D644" s="22" t="str">
        <f t="shared" si="53"/>
        <v>3016</v>
      </c>
      <c r="E644" s="22">
        <f>IFERROR(テーブル_Swim015[[#This Row],[選手番号]],"")</f>
        <v>635</v>
      </c>
      <c r="F644" s="22" t="str">
        <f>IFERROR(VLOOKUP(E644,Sheet3!A:H,3,0),"")</f>
        <v xml:space="preserve">松浦　　蒼                    </v>
      </c>
      <c r="G644" s="22" t="str">
        <f>IFERROR(VLOOKUP(E644,Sheet3!A:H,8,0),"")</f>
        <v xml:space="preserve">ﾌｨｯﾀ重信        </v>
      </c>
      <c r="H644" s="22" t="str">
        <f>IFERROR(VLOOKUP(E644,Sheet2!A:B,2,0),"")</f>
        <v/>
      </c>
      <c r="I644" s="22" t="str">
        <f t="shared" si="50"/>
        <v>63530</v>
      </c>
      <c r="J644" s="22">
        <f t="shared" si="51"/>
        <v>1</v>
      </c>
      <c r="K644" s="22">
        <f t="shared" si="52"/>
        <v>6</v>
      </c>
      <c r="M644" s="22" t="str">
        <f>IFERROR(VLOOKUP(A644,Sheet1!B:F,5,0),"")</f>
        <v xml:space="preserve"> 100m</v>
      </c>
      <c r="N644" s="22" t="str">
        <f>IFERROR(VLOOKUP(A644,Sheet1!B:F,4,0),"")</f>
        <v>平泳ぎ</v>
      </c>
      <c r="O644" s="22" t="str">
        <f t="shared" si="54"/>
        <v xml:space="preserve"> 100m 平泳ぎ</v>
      </c>
    </row>
    <row r="645" spans="1:15" s="22" customFormat="1" x14ac:dyDescent="0.15">
      <c r="A645" s="22">
        <f>IFERROR(テーブル_Swim015[[#This Row],[競技番号]],"")</f>
        <v>30</v>
      </c>
      <c r="B645" s="22">
        <f>IFERROR(テーブル_Swim015[[#This Row],[組]],"")</f>
        <v>1</v>
      </c>
      <c r="C645" s="22">
        <f>IFERROR(テーブル_Swim015[[#This Row],[水路]],"")</f>
        <v>7</v>
      </c>
      <c r="D645" s="22" t="str">
        <f t="shared" si="53"/>
        <v>3017</v>
      </c>
      <c r="E645" s="22">
        <f>IFERROR(テーブル_Swim015[[#This Row],[選手番号]],"")</f>
        <v>1273</v>
      </c>
      <c r="F645" s="22" t="str">
        <f>IFERROR(VLOOKUP(E645,Sheet3!A:H,3,0),"")</f>
        <v xml:space="preserve">大山　葵生                    </v>
      </c>
      <c r="G645" s="22" t="str">
        <f>IFERROR(VLOOKUP(E645,Sheet3!A:H,8,0),"")</f>
        <v xml:space="preserve">南海DC          </v>
      </c>
      <c r="H645" s="22" t="str">
        <f>IFERROR(VLOOKUP(E645,Sheet2!A:B,2,0),"")</f>
        <v/>
      </c>
      <c r="I645" s="22" t="str">
        <f t="shared" si="50"/>
        <v>127330</v>
      </c>
      <c r="J645" s="22">
        <f t="shared" si="51"/>
        <v>1</v>
      </c>
      <c r="K645" s="22">
        <f t="shared" si="52"/>
        <v>7</v>
      </c>
      <c r="M645" s="22" t="str">
        <f>IFERROR(VLOOKUP(A645,Sheet1!B:F,5,0),"")</f>
        <v xml:space="preserve"> 100m</v>
      </c>
      <c r="N645" s="22" t="str">
        <f>IFERROR(VLOOKUP(A645,Sheet1!B:F,4,0),"")</f>
        <v>平泳ぎ</v>
      </c>
      <c r="O645" s="22" t="str">
        <f t="shared" si="54"/>
        <v xml:space="preserve"> 100m 平泳ぎ</v>
      </c>
    </row>
    <row r="646" spans="1:15" s="22" customFormat="1" x14ac:dyDescent="0.15">
      <c r="A646" s="22">
        <f>IFERROR(テーブル_Swim015[[#This Row],[競技番号]],"")</f>
        <v>30</v>
      </c>
      <c r="B646" s="22">
        <f>IFERROR(テーブル_Swim015[[#This Row],[組]],"")</f>
        <v>2</v>
      </c>
      <c r="C646" s="22">
        <f>IFERROR(テーブル_Swim015[[#This Row],[水路]],"")</f>
        <v>1</v>
      </c>
      <c r="D646" s="22" t="str">
        <f t="shared" si="53"/>
        <v>3021</v>
      </c>
      <c r="E646" s="22">
        <f>IFERROR(テーブル_Swim015[[#This Row],[選手番号]],"")</f>
        <v>698</v>
      </c>
      <c r="F646" s="22" t="str">
        <f>IFERROR(VLOOKUP(E646,Sheet3!A:H,3,0),"")</f>
        <v xml:space="preserve">鶴間　桜介                    </v>
      </c>
      <c r="G646" s="22" t="str">
        <f>IFERROR(VLOOKUP(E646,Sheet3!A:H,8,0),"")</f>
        <v xml:space="preserve">伊予ＳＣ        </v>
      </c>
      <c r="H646" s="22" t="str">
        <f>IFERROR(VLOOKUP(E646,Sheet2!A:B,2,0),"")</f>
        <v/>
      </c>
      <c r="I646" s="22" t="str">
        <f t="shared" si="50"/>
        <v>69830</v>
      </c>
      <c r="J646" s="22">
        <f t="shared" si="51"/>
        <v>2</v>
      </c>
      <c r="K646" s="22">
        <f t="shared" si="52"/>
        <v>1</v>
      </c>
      <c r="M646" s="22" t="str">
        <f>IFERROR(VLOOKUP(A646,Sheet1!B:F,5,0),"")</f>
        <v xml:space="preserve"> 100m</v>
      </c>
      <c r="N646" s="22" t="str">
        <f>IFERROR(VLOOKUP(A646,Sheet1!B:F,4,0),"")</f>
        <v>平泳ぎ</v>
      </c>
      <c r="O646" s="22" t="str">
        <f t="shared" si="54"/>
        <v xml:space="preserve"> 100m 平泳ぎ</v>
      </c>
    </row>
    <row r="647" spans="1:15" s="22" customFormat="1" x14ac:dyDescent="0.15">
      <c r="A647" s="22">
        <f>IFERROR(テーブル_Swim015[[#This Row],[競技番号]],"")</f>
        <v>30</v>
      </c>
      <c r="B647" s="22">
        <f>IFERROR(テーブル_Swim015[[#This Row],[組]],"")</f>
        <v>2</v>
      </c>
      <c r="C647" s="22">
        <f>IFERROR(テーブル_Swim015[[#This Row],[水路]],"")</f>
        <v>2</v>
      </c>
      <c r="D647" s="22" t="str">
        <f t="shared" si="53"/>
        <v>3022</v>
      </c>
      <c r="E647" s="22">
        <f>IFERROR(テーブル_Swim015[[#This Row],[選手番号]],"")</f>
        <v>676</v>
      </c>
      <c r="F647" s="22" t="str">
        <f>IFERROR(VLOOKUP(E647,Sheet3!A:H,3,0),"")</f>
        <v xml:space="preserve">山内　真彰                    </v>
      </c>
      <c r="G647" s="22" t="str">
        <f>IFERROR(VLOOKUP(E647,Sheet3!A:H,8,0),"")</f>
        <v xml:space="preserve">ﾌｨｯﾀ重信        </v>
      </c>
      <c r="H647" s="22" t="str">
        <f>IFERROR(VLOOKUP(E647,Sheet2!A:B,2,0),"")</f>
        <v/>
      </c>
      <c r="I647" s="22" t="str">
        <f t="shared" si="50"/>
        <v>67630</v>
      </c>
      <c r="J647" s="22">
        <f t="shared" si="51"/>
        <v>2</v>
      </c>
      <c r="K647" s="22">
        <f t="shared" si="52"/>
        <v>2</v>
      </c>
      <c r="M647" s="22" t="str">
        <f>IFERROR(VLOOKUP(A647,Sheet1!B:F,5,0),"")</f>
        <v xml:space="preserve"> 100m</v>
      </c>
      <c r="N647" s="22" t="str">
        <f>IFERROR(VLOOKUP(A647,Sheet1!B:F,4,0),"")</f>
        <v>平泳ぎ</v>
      </c>
      <c r="O647" s="22" t="str">
        <f t="shared" si="54"/>
        <v xml:space="preserve"> 100m 平泳ぎ</v>
      </c>
    </row>
    <row r="648" spans="1:15" s="22" customFormat="1" x14ac:dyDescent="0.15">
      <c r="A648" s="22">
        <f>IFERROR(テーブル_Swim015[[#This Row],[競技番号]],"")</f>
        <v>30</v>
      </c>
      <c r="B648" s="22">
        <f>IFERROR(テーブル_Swim015[[#This Row],[組]],"")</f>
        <v>2</v>
      </c>
      <c r="C648" s="22">
        <f>IFERROR(テーブル_Swim015[[#This Row],[水路]],"")</f>
        <v>3</v>
      </c>
      <c r="D648" s="22" t="str">
        <f t="shared" si="53"/>
        <v>3023</v>
      </c>
      <c r="E648" s="22">
        <f>IFERROR(テーブル_Swim015[[#This Row],[選手番号]],"")</f>
        <v>1391</v>
      </c>
      <c r="F648" s="22" t="str">
        <f>IFERROR(VLOOKUP(E648,Sheet3!A:H,3,0),"")</f>
        <v xml:space="preserve">宮内啓士郎                    </v>
      </c>
      <c r="G648" s="22" t="str">
        <f>IFERROR(VLOOKUP(E648,Sheet3!A:H,8,0),"")</f>
        <v xml:space="preserve">南海DC          </v>
      </c>
      <c r="H648" s="22" t="str">
        <f>IFERROR(VLOOKUP(E648,Sheet2!A:B,2,0),"")</f>
        <v/>
      </c>
      <c r="I648" s="22" t="str">
        <f t="shared" si="50"/>
        <v>139130</v>
      </c>
      <c r="J648" s="22">
        <f t="shared" si="51"/>
        <v>2</v>
      </c>
      <c r="K648" s="22">
        <f t="shared" si="52"/>
        <v>3</v>
      </c>
      <c r="M648" s="22" t="str">
        <f>IFERROR(VLOOKUP(A648,Sheet1!B:F,5,0),"")</f>
        <v xml:space="preserve"> 100m</v>
      </c>
      <c r="N648" s="22" t="str">
        <f>IFERROR(VLOOKUP(A648,Sheet1!B:F,4,0),"")</f>
        <v>平泳ぎ</v>
      </c>
      <c r="O648" s="22" t="str">
        <f t="shared" si="54"/>
        <v xml:space="preserve"> 100m 平泳ぎ</v>
      </c>
    </row>
    <row r="649" spans="1:15" s="22" customFormat="1" x14ac:dyDescent="0.15">
      <c r="A649" s="22">
        <f>IFERROR(テーブル_Swim015[[#This Row],[競技番号]],"")</f>
        <v>30</v>
      </c>
      <c r="B649" s="22">
        <f>IFERROR(テーブル_Swim015[[#This Row],[組]],"")</f>
        <v>2</v>
      </c>
      <c r="C649" s="22">
        <f>IFERROR(テーブル_Swim015[[#This Row],[水路]],"")</f>
        <v>4</v>
      </c>
      <c r="D649" s="22" t="str">
        <f t="shared" si="53"/>
        <v>3024</v>
      </c>
      <c r="E649" s="22">
        <f>IFERROR(テーブル_Swim015[[#This Row],[選手番号]],"")</f>
        <v>618</v>
      </c>
      <c r="F649" s="22" t="str">
        <f>IFERROR(VLOOKUP(E649,Sheet3!A:H,3,0),"")</f>
        <v xml:space="preserve">髙橋　昂大                    </v>
      </c>
      <c r="G649" s="22" t="str">
        <f>IFERROR(VLOOKUP(E649,Sheet3!A:H,8,0),"")</f>
        <v xml:space="preserve">ﾌｨｯﾀ重信        </v>
      </c>
      <c r="H649" s="22" t="str">
        <f>IFERROR(VLOOKUP(E649,Sheet2!A:B,2,0),"")</f>
        <v/>
      </c>
      <c r="I649" s="22" t="str">
        <f t="shared" si="50"/>
        <v>61830</v>
      </c>
      <c r="J649" s="22">
        <f t="shared" si="51"/>
        <v>2</v>
      </c>
      <c r="K649" s="22">
        <f t="shared" si="52"/>
        <v>4</v>
      </c>
      <c r="M649" s="22" t="str">
        <f>IFERROR(VLOOKUP(A649,Sheet1!B:F,5,0),"")</f>
        <v xml:space="preserve"> 100m</v>
      </c>
      <c r="N649" s="22" t="str">
        <f>IFERROR(VLOOKUP(A649,Sheet1!B:F,4,0),"")</f>
        <v>平泳ぎ</v>
      </c>
      <c r="O649" s="22" t="str">
        <f t="shared" si="54"/>
        <v xml:space="preserve"> 100m 平泳ぎ</v>
      </c>
    </row>
    <row r="650" spans="1:15" s="22" customFormat="1" x14ac:dyDescent="0.15">
      <c r="A650" s="22">
        <f>IFERROR(テーブル_Swim015[[#This Row],[競技番号]],"")</f>
        <v>30</v>
      </c>
      <c r="B650" s="22">
        <f>IFERROR(テーブル_Swim015[[#This Row],[組]],"")</f>
        <v>2</v>
      </c>
      <c r="C650" s="22">
        <f>IFERROR(テーブル_Swim015[[#This Row],[水路]],"")</f>
        <v>5</v>
      </c>
      <c r="D650" s="22" t="str">
        <f t="shared" si="53"/>
        <v>3025</v>
      </c>
      <c r="E650" s="22">
        <f>IFERROR(テーブル_Swim015[[#This Row],[選手番号]],"")</f>
        <v>673</v>
      </c>
      <c r="F650" s="22" t="str">
        <f>IFERROR(VLOOKUP(E650,Sheet3!A:H,3,0),"")</f>
        <v xml:space="preserve">河藤　健心                    </v>
      </c>
      <c r="G650" s="22" t="str">
        <f>IFERROR(VLOOKUP(E650,Sheet3!A:H,8,0),"")</f>
        <v xml:space="preserve">ﾌｨｯﾀ重信        </v>
      </c>
      <c r="H650" s="22" t="str">
        <f>IFERROR(VLOOKUP(E650,Sheet2!A:B,2,0),"")</f>
        <v/>
      </c>
      <c r="I650" s="22" t="str">
        <f t="shared" si="50"/>
        <v>67330</v>
      </c>
      <c r="J650" s="22">
        <f t="shared" si="51"/>
        <v>2</v>
      </c>
      <c r="K650" s="22">
        <f t="shared" si="52"/>
        <v>5</v>
      </c>
      <c r="M650" s="22" t="str">
        <f>IFERROR(VLOOKUP(A650,Sheet1!B:F,5,0),"")</f>
        <v xml:space="preserve"> 100m</v>
      </c>
      <c r="N650" s="22" t="str">
        <f>IFERROR(VLOOKUP(A650,Sheet1!B:F,4,0),"")</f>
        <v>平泳ぎ</v>
      </c>
      <c r="O650" s="22" t="str">
        <f t="shared" si="54"/>
        <v xml:space="preserve"> 100m 平泳ぎ</v>
      </c>
    </row>
    <row r="651" spans="1:15" s="22" customFormat="1" x14ac:dyDescent="0.15">
      <c r="A651" s="22">
        <f>IFERROR(テーブル_Swim015[[#This Row],[競技番号]],"")</f>
        <v>30</v>
      </c>
      <c r="B651" s="22">
        <f>IFERROR(テーブル_Swim015[[#This Row],[組]],"")</f>
        <v>2</v>
      </c>
      <c r="C651" s="22">
        <f>IFERROR(テーブル_Swim015[[#This Row],[水路]],"")</f>
        <v>6</v>
      </c>
      <c r="D651" s="22" t="str">
        <f t="shared" si="53"/>
        <v>3026</v>
      </c>
      <c r="E651" s="22">
        <f>IFERROR(テーブル_Swim015[[#This Row],[選手番号]],"")</f>
        <v>691</v>
      </c>
      <c r="F651" s="22" t="str">
        <f>IFERROR(VLOOKUP(E651,Sheet3!A:H,3,0),"")</f>
        <v xml:space="preserve">岡部　拓音                    </v>
      </c>
      <c r="G651" s="22" t="str">
        <f>IFERROR(VLOOKUP(E651,Sheet3!A:H,8,0),"")</f>
        <v xml:space="preserve">伊予ＳＣ        </v>
      </c>
      <c r="H651" s="22" t="str">
        <f>IFERROR(VLOOKUP(E651,Sheet2!A:B,2,0),"")</f>
        <v/>
      </c>
      <c r="I651" s="22" t="str">
        <f t="shared" si="50"/>
        <v>69130</v>
      </c>
      <c r="J651" s="22">
        <f t="shared" si="51"/>
        <v>2</v>
      </c>
      <c r="K651" s="22">
        <f t="shared" si="52"/>
        <v>6</v>
      </c>
      <c r="M651" s="22" t="str">
        <f>IFERROR(VLOOKUP(A651,Sheet1!B:F,5,0),"")</f>
        <v xml:space="preserve"> 100m</v>
      </c>
      <c r="N651" s="22" t="str">
        <f>IFERROR(VLOOKUP(A651,Sheet1!B:F,4,0),"")</f>
        <v>平泳ぎ</v>
      </c>
      <c r="O651" s="22" t="str">
        <f t="shared" si="54"/>
        <v xml:space="preserve"> 100m 平泳ぎ</v>
      </c>
    </row>
    <row r="652" spans="1:15" s="22" customFormat="1" x14ac:dyDescent="0.15">
      <c r="A652" s="22">
        <f>IFERROR(テーブル_Swim015[[#This Row],[競技番号]],"")</f>
        <v>30</v>
      </c>
      <c r="B652" s="22">
        <f>IFERROR(テーブル_Swim015[[#This Row],[組]],"")</f>
        <v>2</v>
      </c>
      <c r="C652" s="22">
        <f>IFERROR(テーブル_Swim015[[#This Row],[水路]],"")</f>
        <v>7</v>
      </c>
      <c r="D652" s="22" t="str">
        <f t="shared" si="53"/>
        <v>3027</v>
      </c>
      <c r="E652" s="22">
        <f>IFERROR(テーブル_Swim015[[#This Row],[選手番号]],"")</f>
        <v>630</v>
      </c>
      <c r="F652" s="22" t="str">
        <f>IFERROR(VLOOKUP(E652,Sheet3!A:H,3,0),"")</f>
        <v xml:space="preserve">十亀　優哉                    </v>
      </c>
      <c r="G652" s="22" t="str">
        <f>IFERROR(VLOOKUP(E652,Sheet3!A:H,8,0),"")</f>
        <v xml:space="preserve">ﾌｨｯﾀ重信        </v>
      </c>
      <c r="H652" s="22" t="str">
        <f>IFERROR(VLOOKUP(E652,Sheet2!A:B,2,0),"")</f>
        <v/>
      </c>
      <c r="I652" s="22" t="str">
        <f t="shared" si="50"/>
        <v>63030</v>
      </c>
      <c r="J652" s="22">
        <f t="shared" si="51"/>
        <v>2</v>
      </c>
      <c r="K652" s="22">
        <f t="shared" si="52"/>
        <v>7</v>
      </c>
      <c r="M652" s="22" t="str">
        <f>IFERROR(VLOOKUP(A652,Sheet1!B:F,5,0),"")</f>
        <v xml:space="preserve"> 100m</v>
      </c>
      <c r="N652" s="22" t="str">
        <f>IFERROR(VLOOKUP(A652,Sheet1!B:F,4,0),"")</f>
        <v>平泳ぎ</v>
      </c>
      <c r="O652" s="22" t="str">
        <f t="shared" si="54"/>
        <v xml:space="preserve"> 100m 平泳ぎ</v>
      </c>
    </row>
    <row r="653" spans="1:15" s="22" customFormat="1" x14ac:dyDescent="0.15">
      <c r="A653" s="22">
        <f>IFERROR(テーブル_Swim015[[#This Row],[競技番号]],"")</f>
        <v>31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53"/>
        <v>3111</v>
      </c>
      <c r="E653" s="22">
        <f>IFERROR(テーブル_Swim015[[#This Row],[選手番号]],"")</f>
        <v>0</v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50"/>
        <v>031</v>
      </c>
      <c r="J653" s="22">
        <f t="shared" si="51"/>
        <v>1</v>
      </c>
      <c r="K653" s="22">
        <f t="shared" si="52"/>
        <v>1</v>
      </c>
      <c r="M653" s="22" t="str">
        <f>IFERROR(VLOOKUP(A653,Sheet1!B:F,5,0),"")</f>
        <v xml:space="preserve"> 100m</v>
      </c>
      <c r="N653" s="22" t="str">
        <f>IFERROR(VLOOKUP(A653,Sheet1!B:F,4,0),"")</f>
        <v>バタフライ</v>
      </c>
      <c r="O653" s="22" t="str">
        <f t="shared" si="54"/>
        <v xml:space="preserve"> 100m バタフライ</v>
      </c>
    </row>
    <row r="654" spans="1:15" s="22" customFormat="1" x14ac:dyDescent="0.15">
      <c r="A654" s="22">
        <f>IFERROR(テーブル_Swim015[[#This Row],[競技番号]],"")</f>
        <v>31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53"/>
        <v>3112</v>
      </c>
      <c r="E654" s="22">
        <f>IFERROR(テーブル_Swim015[[#This Row],[選手番号]],"")</f>
        <v>0</v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50"/>
        <v>031</v>
      </c>
      <c r="J654" s="22">
        <f t="shared" si="51"/>
        <v>1</v>
      </c>
      <c r="K654" s="22">
        <f t="shared" si="52"/>
        <v>2</v>
      </c>
      <c r="M654" s="22" t="str">
        <f>IFERROR(VLOOKUP(A654,Sheet1!B:F,5,0),"")</f>
        <v xml:space="preserve"> 100m</v>
      </c>
      <c r="N654" s="22" t="str">
        <f>IFERROR(VLOOKUP(A654,Sheet1!B:F,4,0),"")</f>
        <v>バタフライ</v>
      </c>
      <c r="O654" s="22" t="str">
        <f t="shared" si="54"/>
        <v xml:space="preserve"> 100m バタフライ</v>
      </c>
    </row>
    <row r="655" spans="1:15" s="22" customFormat="1" x14ac:dyDescent="0.15">
      <c r="A655" s="22">
        <f>IFERROR(テーブル_Swim015[[#This Row],[競技番号]],"")</f>
        <v>31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53"/>
        <v>3113</v>
      </c>
      <c r="E655" s="22">
        <f>IFERROR(テーブル_Swim015[[#This Row],[選手番号]],"")</f>
        <v>575</v>
      </c>
      <c r="F655" s="22" t="str">
        <f>IFERROR(VLOOKUP(E655,Sheet3!A:H,3,0),"")</f>
        <v xml:space="preserve">中田　律子                    </v>
      </c>
      <c r="G655" s="22" t="str">
        <f>IFERROR(VLOOKUP(E655,Sheet3!A:H,8,0),"")</f>
        <v xml:space="preserve">ﾌｨｯﾀ重信        </v>
      </c>
      <c r="H655" s="22" t="str">
        <f>IFERROR(VLOOKUP(E655,Sheet2!A:B,2,0),"")</f>
        <v/>
      </c>
      <c r="I655" s="22" t="str">
        <f t="shared" si="50"/>
        <v>57531</v>
      </c>
      <c r="J655" s="22">
        <f t="shared" si="51"/>
        <v>1</v>
      </c>
      <c r="K655" s="22">
        <f t="shared" si="52"/>
        <v>3</v>
      </c>
      <c r="M655" s="22" t="str">
        <f>IFERROR(VLOOKUP(A655,Sheet1!B:F,5,0),"")</f>
        <v xml:space="preserve"> 100m</v>
      </c>
      <c r="N655" s="22" t="str">
        <f>IFERROR(VLOOKUP(A655,Sheet1!B:F,4,0),"")</f>
        <v>バタフライ</v>
      </c>
      <c r="O655" s="22" t="str">
        <f t="shared" si="54"/>
        <v xml:space="preserve"> 100m バタフライ</v>
      </c>
    </row>
    <row r="656" spans="1:15" s="22" customFormat="1" x14ac:dyDescent="0.15">
      <c r="A656" s="22">
        <f>IFERROR(テーブル_Swim015[[#This Row],[競技番号]],"")</f>
        <v>31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53"/>
        <v>3114</v>
      </c>
      <c r="E656" s="22">
        <f>IFERROR(テーブル_Swim015[[#This Row],[選手番号]],"")</f>
        <v>773</v>
      </c>
      <c r="F656" s="22" t="str">
        <f>IFERROR(VLOOKUP(E656,Sheet3!A:H,3,0),"")</f>
        <v xml:space="preserve">内藤　結華                    </v>
      </c>
      <c r="G656" s="22" t="str">
        <f>IFERROR(VLOOKUP(E656,Sheet3!A:H,8,0),"")</f>
        <v xml:space="preserve">フィッタ松前    </v>
      </c>
      <c r="H656" s="22" t="str">
        <f>IFERROR(VLOOKUP(E656,Sheet2!A:B,2,0),"")</f>
        <v/>
      </c>
      <c r="I656" s="22" t="str">
        <f t="shared" si="50"/>
        <v>77331</v>
      </c>
      <c r="J656" s="22">
        <f t="shared" si="51"/>
        <v>1</v>
      </c>
      <c r="K656" s="22">
        <f t="shared" si="52"/>
        <v>4</v>
      </c>
      <c r="M656" s="22" t="str">
        <f>IFERROR(VLOOKUP(A656,Sheet1!B:F,5,0),"")</f>
        <v xml:space="preserve"> 100m</v>
      </c>
      <c r="N656" s="22" t="str">
        <f>IFERROR(VLOOKUP(A656,Sheet1!B:F,4,0),"")</f>
        <v>バタフライ</v>
      </c>
      <c r="O656" s="22" t="str">
        <f t="shared" si="54"/>
        <v xml:space="preserve"> 100m バタフライ</v>
      </c>
    </row>
    <row r="657" spans="1:15" s="22" customFormat="1" x14ac:dyDescent="0.15">
      <c r="A657" s="22">
        <f>IFERROR(テーブル_Swim015[[#This Row],[競技番号]],"")</f>
        <v>31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53"/>
        <v>3115</v>
      </c>
      <c r="E657" s="22">
        <f>IFERROR(テーブル_Swim015[[#This Row],[選手番号]],"")</f>
        <v>789</v>
      </c>
      <c r="F657" s="22" t="str">
        <f>IFERROR(VLOOKUP(E657,Sheet3!A:H,3,0),"")</f>
        <v xml:space="preserve">忽那　風香                    </v>
      </c>
      <c r="G657" s="22" t="str">
        <f>IFERROR(VLOOKUP(E657,Sheet3!A:H,8,0),"")</f>
        <v xml:space="preserve">フィッタ松前    </v>
      </c>
      <c r="H657" s="22" t="str">
        <f>IFERROR(VLOOKUP(E657,Sheet2!A:B,2,0),"")</f>
        <v/>
      </c>
      <c r="I657" s="22" t="str">
        <f t="shared" si="50"/>
        <v>78931</v>
      </c>
      <c r="J657" s="22">
        <f t="shared" si="51"/>
        <v>1</v>
      </c>
      <c r="K657" s="22">
        <f t="shared" si="52"/>
        <v>5</v>
      </c>
      <c r="M657" s="22" t="str">
        <f>IFERROR(VLOOKUP(A657,Sheet1!B:F,5,0),"")</f>
        <v xml:space="preserve"> 100m</v>
      </c>
      <c r="N657" s="22" t="str">
        <f>IFERROR(VLOOKUP(A657,Sheet1!B:F,4,0),"")</f>
        <v>バタフライ</v>
      </c>
      <c r="O657" s="22" t="str">
        <f t="shared" si="54"/>
        <v xml:space="preserve"> 100m バタフライ</v>
      </c>
    </row>
    <row r="658" spans="1:15" s="22" customFormat="1" x14ac:dyDescent="0.15">
      <c r="A658" s="22">
        <f>IFERROR(テーブル_Swim015[[#This Row],[競技番号]],"")</f>
        <v>31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53"/>
        <v>3116</v>
      </c>
      <c r="E658" s="22">
        <f>IFERROR(テーブル_Swim015[[#This Row],[選手番号]],"")</f>
        <v>705</v>
      </c>
      <c r="F658" s="22" t="str">
        <f>IFERROR(VLOOKUP(E658,Sheet3!A:H,3,0),"")</f>
        <v xml:space="preserve">祖母谷菜々美                  </v>
      </c>
      <c r="G658" s="22" t="str">
        <f>IFERROR(VLOOKUP(E658,Sheet3!A:H,8,0),"")</f>
        <v xml:space="preserve">伊予ＳＣ        </v>
      </c>
      <c r="H658" s="22" t="str">
        <f>IFERROR(VLOOKUP(E658,Sheet2!A:B,2,0),"")</f>
        <v/>
      </c>
      <c r="I658" s="22" t="str">
        <f t="shared" si="50"/>
        <v>70531</v>
      </c>
      <c r="J658" s="22">
        <f t="shared" si="51"/>
        <v>1</v>
      </c>
      <c r="K658" s="22">
        <f t="shared" si="52"/>
        <v>6</v>
      </c>
      <c r="M658" s="22" t="str">
        <f>IFERROR(VLOOKUP(A658,Sheet1!B:F,5,0),"")</f>
        <v xml:space="preserve"> 100m</v>
      </c>
      <c r="N658" s="22" t="str">
        <f>IFERROR(VLOOKUP(A658,Sheet1!B:F,4,0),"")</f>
        <v>バタフライ</v>
      </c>
      <c r="O658" s="22" t="str">
        <f t="shared" si="54"/>
        <v xml:space="preserve"> 100m バタフライ</v>
      </c>
    </row>
    <row r="659" spans="1:15" s="22" customFormat="1" x14ac:dyDescent="0.15">
      <c r="A659" s="22">
        <f>IFERROR(テーブル_Swim015[[#This Row],[競技番号]],"")</f>
        <v>31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53"/>
        <v>3117</v>
      </c>
      <c r="E659" s="22">
        <f>IFERROR(テーブル_Swim015[[#This Row],[選手番号]],"")</f>
        <v>0</v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55">CONCATENATE(E659,A659)</f>
        <v>031</v>
      </c>
      <c r="J659" s="22">
        <f t="shared" ref="J659:J722" si="56">B659</f>
        <v>1</v>
      </c>
      <c r="K659" s="22">
        <f t="shared" ref="K659:K722" si="57">C659</f>
        <v>7</v>
      </c>
      <c r="M659" s="22" t="str">
        <f>IFERROR(VLOOKUP(A659,Sheet1!B:F,5,0),"")</f>
        <v xml:space="preserve"> 100m</v>
      </c>
      <c r="N659" s="22" t="str">
        <f>IFERROR(VLOOKUP(A659,Sheet1!B:F,4,0),"")</f>
        <v>バタフライ</v>
      </c>
      <c r="O659" s="22" t="str">
        <f t="shared" si="54"/>
        <v xml:space="preserve"> 100m バタフライ</v>
      </c>
    </row>
    <row r="660" spans="1:15" s="22" customFormat="1" x14ac:dyDescent="0.15">
      <c r="A660" s="22">
        <f>IFERROR(テーブル_Swim015[[#This Row],[競技番号]],"")</f>
        <v>31</v>
      </c>
      <c r="B660" s="22">
        <f>IFERROR(テーブル_Swim015[[#This Row],[組]],"")</f>
        <v>2</v>
      </c>
      <c r="C660" s="22">
        <f>IFERROR(テーブル_Swim015[[#This Row],[水路]],"")</f>
        <v>1</v>
      </c>
      <c r="D660" s="22" t="str">
        <f t="shared" si="53"/>
        <v>3121</v>
      </c>
      <c r="E660" s="22">
        <f>IFERROR(テーブル_Swim015[[#This Row],[選手番号]],"")</f>
        <v>0</v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55"/>
        <v>031</v>
      </c>
      <c r="J660" s="22">
        <f t="shared" si="56"/>
        <v>2</v>
      </c>
      <c r="K660" s="22">
        <f t="shared" si="57"/>
        <v>1</v>
      </c>
      <c r="M660" s="22" t="str">
        <f>IFERROR(VLOOKUP(A660,Sheet1!B:F,5,0),"")</f>
        <v xml:space="preserve"> 100m</v>
      </c>
      <c r="N660" s="22" t="str">
        <f>IFERROR(VLOOKUP(A660,Sheet1!B:F,4,0),"")</f>
        <v>バタフライ</v>
      </c>
      <c r="O660" s="22" t="str">
        <f t="shared" si="54"/>
        <v xml:space="preserve"> 100m バタフライ</v>
      </c>
    </row>
    <row r="661" spans="1:15" s="22" customFormat="1" x14ac:dyDescent="0.15">
      <c r="A661" s="22">
        <f>IFERROR(テーブル_Swim015[[#This Row],[競技番号]],"")</f>
        <v>31</v>
      </c>
      <c r="B661" s="22">
        <f>IFERROR(テーブル_Swim015[[#This Row],[組]],"")</f>
        <v>2</v>
      </c>
      <c r="C661" s="22">
        <f>IFERROR(テーブル_Swim015[[#This Row],[水路]],"")</f>
        <v>2</v>
      </c>
      <c r="D661" s="22" t="str">
        <f t="shared" si="53"/>
        <v>3122</v>
      </c>
      <c r="E661" s="22">
        <f>IFERROR(テーブル_Swim015[[#This Row],[選手番号]],"")</f>
        <v>0</v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55"/>
        <v>031</v>
      </c>
      <c r="J661" s="22">
        <f t="shared" si="56"/>
        <v>2</v>
      </c>
      <c r="K661" s="22">
        <f t="shared" si="57"/>
        <v>2</v>
      </c>
      <c r="M661" s="22" t="str">
        <f>IFERROR(VLOOKUP(A661,Sheet1!B:F,5,0),"")</f>
        <v xml:space="preserve"> 100m</v>
      </c>
      <c r="N661" s="22" t="str">
        <f>IFERROR(VLOOKUP(A661,Sheet1!B:F,4,0),"")</f>
        <v>バタフライ</v>
      </c>
      <c r="O661" s="22" t="str">
        <f t="shared" si="54"/>
        <v xml:space="preserve"> 100m バタフライ</v>
      </c>
    </row>
    <row r="662" spans="1:15" s="22" customFormat="1" x14ac:dyDescent="0.15">
      <c r="A662" s="22">
        <f>IFERROR(テーブル_Swim015[[#This Row],[競技番号]],"")</f>
        <v>31</v>
      </c>
      <c r="B662" s="22">
        <f>IFERROR(テーブル_Swim015[[#This Row],[組]],"")</f>
        <v>2</v>
      </c>
      <c r="C662" s="22">
        <f>IFERROR(テーブル_Swim015[[#This Row],[水路]],"")</f>
        <v>3</v>
      </c>
      <c r="D662" s="22" t="str">
        <f t="shared" si="53"/>
        <v>3123</v>
      </c>
      <c r="E662" s="22">
        <f>IFERROR(テーブル_Swim015[[#This Row],[選手番号]],"")</f>
        <v>1414</v>
      </c>
      <c r="F662" s="22" t="str">
        <f>IFERROR(VLOOKUP(E662,Sheet3!A:H,3,0),"")</f>
        <v xml:space="preserve">高内　七海                    </v>
      </c>
      <c r="G662" s="22" t="str">
        <f>IFERROR(VLOOKUP(E662,Sheet3!A:H,8,0),"")</f>
        <v xml:space="preserve">南海DC          </v>
      </c>
      <c r="H662" s="22" t="str">
        <f>IFERROR(VLOOKUP(E662,Sheet2!A:B,2,0),"")</f>
        <v/>
      </c>
      <c r="I662" s="22" t="str">
        <f t="shared" si="55"/>
        <v>141431</v>
      </c>
      <c r="J662" s="22">
        <f t="shared" si="56"/>
        <v>2</v>
      </c>
      <c r="K662" s="22">
        <f t="shared" si="57"/>
        <v>3</v>
      </c>
      <c r="M662" s="22" t="str">
        <f>IFERROR(VLOOKUP(A662,Sheet1!B:F,5,0),"")</f>
        <v xml:space="preserve"> 100m</v>
      </c>
      <c r="N662" s="22" t="str">
        <f>IFERROR(VLOOKUP(A662,Sheet1!B:F,4,0),"")</f>
        <v>バタフライ</v>
      </c>
      <c r="O662" s="22" t="str">
        <f t="shared" si="54"/>
        <v xml:space="preserve"> 100m バタフライ</v>
      </c>
    </row>
    <row r="663" spans="1:15" s="22" customFormat="1" x14ac:dyDescent="0.15">
      <c r="A663" s="22">
        <f>IFERROR(テーブル_Swim015[[#This Row],[競技番号]],"")</f>
        <v>31</v>
      </c>
      <c r="B663" s="22">
        <f>IFERROR(テーブル_Swim015[[#This Row],[組]],"")</f>
        <v>2</v>
      </c>
      <c r="C663" s="22">
        <f>IFERROR(テーブル_Swim015[[#This Row],[水路]],"")</f>
        <v>4</v>
      </c>
      <c r="D663" s="22" t="str">
        <f t="shared" si="53"/>
        <v>3124</v>
      </c>
      <c r="E663" s="22">
        <f>IFERROR(テーブル_Swim015[[#This Row],[選手番号]],"")</f>
        <v>1437</v>
      </c>
      <c r="F663" s="22" t="str">
        <f>IFERROR(VLOOKUP(E663,Sheet3!A:H,3,0),"")</f>
        <v xml:space="preserve">井上　紗奈                    </v>
      </c>
      <c r="G663" s="22" t="str">
        <f>IFERROR(VLOOKUP(E663,Sheet3!A:H,8,0),"")</f>
        <v xml:space="preserve">南海DC          </v>
      </c>
      <c r="H663" s="22" t="str">
        <f>IFERROR(VLOOKUP(E663,Sheet2!A:B,2,0),"")</f>
        <v/>
      </c>
      <c r="I663" s="22" t="str">
        <f t="shared" si="55"/>
        <v>143731</v>
      </c>
      <c r="J663" s="22">
        <f t="shared" si="56"/>
        <v>2</v>
      </c>
      <c r="K663" s="22">
        <f t="shared" si="57"/>
        <v>4</v>
      </c>
      <c r="M663" s="22" t="str">
        <f>IFERROR(VLOOKUP(A663,Sheet1!B:F,5,0),"")</f>
        <v xml:space="preserve"> 100m</v>
      </c>
      <c r="N663" s="22" t="str">
        <f>IFERROR(VLOOKUP(A663,Sheet1!B:F,4,0),"")</f>
        <v>バタフライ</v>
      </c>
      <c r="O663" s="22" t="str">
        <f t="shared" si="54"/>
        <v xml:space="preserve"> 100m バタフライ</v>
      </c>
    </row>
    <row r="664" spans="1:15" s="22" customFormat="1" x14ac:dyDescent="0.15">
      <c r="A664" s="22">
        <f>IFERROR(テーブル_Swim015[[#This Row],[競技番号]],"")</f>
        <v>31</v>
      </c>
      <c r="B664" s="22">
        <f>IFERROR(テーブル_Swim015[[#This Row],[組]],"")</f>
        <v>2</v>
      </c>
      <c r="C664" s="22">
        <f>IFERROR(テーブル_Swim015[[#This Row],[水路]],"")</f>
        <v>5</v>
      </c>
      <c r="D664" s="22" t="str">
        <f t="shared" si="53"/>
        <v>3125</v>
      </c>
      <c r="E664" s="22">
        <f>IFERROR(テーブル_Swim015[[#This Row],[選手番号]],"")</f>
        <v>845</v>
      </c>
      <c r="F664" s="22" t="str">
        <f>IFERROR(VLOOKUP(E664,Sheet3!A:H,3,0),"")</f>
        <v xml:space="preserve">橋田　実和                    </v>
      </c>
      <c r="G664" s="22" t="str">
        <f>IFERROR(VLOOKUP(E664,Sheet3!A:H,8,0),"")</f>
        <v xml:space="preserve">フィッタ松前    </v>
      </c>
      <c r="H664" s="22" t="str">
        <f>IFERROR(VLOOKUP(E664,Sheet2!A:B,2,0),"")</f>
        <v/>
      </c>
      <c r="I664" s="22" t="str">
        <f t="shared" si="55"/>
        <v>84531</v>
      </c>
      <c r="J664" s="22">
        <f t="shared" si="56"/>
        <v>2</v>
      </c>
      <c r="K664" s="22">
        <f t="shared" si="57"/>
        <v>5</v>
      </c>
      <c r="M664" s="22" t="str">
        <f>IFERROR(VLOOKUP(A664,Sheet1!B:F,5,0),"")</f>
        <v xml:space="preserve"> 100m</v>
      </c>
      <c r="N664" s="22" t="str">
        <f>IFERROR(VLOOKUP(A664,Sheet1!B:F,4,0),"")</f>
        <v>バタフライ</v>
      </c>
      <c r="O664" s="22" t="str">
        <f t="shared" si="54"/>
        <v xml:space="preserve"> 100m バタフライ</v>
      </c>
    </row>
    <row r="665" spans="1:15" s="22" customFormat="1" x14ac:dyDescent="0.15">
      <c r="A665" s="22">
        <f>IFERROR(テーブル_Swim015[[#This Row],[競技番号]],"")</f>
        <v>31</v>
      </c>
      <c r="B665" s="22">
        <f>IFERROR(テーブル_Swim015[[#This Row],[組]],"")</f>
        <v>2</v>
      </c>
      <c r="C665" s="22">
        <f>IFERROR(テーブル_Swim015[[#This Row],[水路]],"")</f>
        <v>6</v>
      </c>
      <c r="D665" s="22" t="str">
        <f t="shared" si="53"/>
        <v>3126</v>
      </c>
      <c r="E665" s="22">
        <f>IFERROR(テーブル_Swim015[[#This Row],[選手番号]],"")</f>
        <v>215</v>
      </c>
      <c r="F665" s="22" t="str">
        <f>IFERROR(VLOOKUP(E665,Sheet3!A:H,3,0),"")</f>
        <v xml:space="preserve">上甲　涼帆                    </v>
      </c>
      <c r="G665" s="22" t="str">
        <f>IFERROR(VLOOKUP(E665,Sheet3!A:H,8,0),"")</f>
        <v xml:space="preserve">石原SC          </v>
      </c>
      <c r="H665" s="22" t="str">
        <f>IFERROR(VLOOKUP(E665,Sheet2!A:B,2,0),"")</f>
        <v/>
      </c>
      <c r="I665" s="22" t="str">
        <f t="shared" si="55"/>
        <v>21531</v>
      </c>
      <c r="J665" s="22">
        <f t="shared" si="56"/>
        <v>2</v>
      </c>
      <c r="K665" s="22">
        <f t="shared" si="57"/>
        <v>6</v>
      </c>
      <c r="M665" s="22" t="str">
        <f>IFERROR(VLOOKUP(A665,Sheet1!B:F,5,0),"")</f>
        <v xml:space="preserve"> 100m</v>
      </c>
      <c r="N665" s="22" t="str">
        <f>IFERROR(VLOOKUP(A665,Sheet1!B:F,4,0),"")</f>
        <v>バタフライ</v>
      </c>
      <c r="O665" s="22" t="str">
        <f t="shared" si="54"/>
        <v xml:space="preserve"> 100m バタフライ</v>
      </c>
    </row>
    <row r="666" spans="1:15" s="22" customFormat="1" x14ac:dyDescent="0.15">
      <c r="A666" s="22">
        <f>IFERROR(テーブル_Swim015[[#This Row],[競技番号]],"")</f>
        <v>31</v>
      </c>
      <c r="B666" s="22">
        <f>IFERROR(テーブル_Swim015[[#This Row],[組]],"")</f>
        <v>2</v>
      </c>
      <c r="C666" s="22">
        <f>IFERROR(テーブル_Swim015[[#This Row],[水路]],"")</f>
        <v>7</v>
      </c>
      <c r="D666" s="22" t="str">
        <f t="shared" si="53"/>
        <v>3127</v>
      </c>
      <c r="E666" s="22">
        <f>IFERROR(テーブル_Swim015[[#This Row],[選手番号]],"")</f>
        <v>0</v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55"/>
        <v>031</v>
      </c>
      <c r="J666" s="22">
        <f t="shared" si="56"/>
        <v>2</v>
      </c>
      <c r="K666" s="22">
        <f t="shared" si="57"/>
        <v>7</v>
      </c>
      <c r="M666" s="22" t="str">
        <f>IFERROR(VLOOKUP(A666,Sheet1!B:F,5,0),"")</f>
        <v xml:space="preserve"> 100m</v>
      </c>
      <c r="N666" s="22" t="str">
        <f>IFERROR(VLOOKUP(A666,Sheet1!B:F,4,0),"")</f>
        <v>バタフライ</v>
      </c>
      <c r="O666" s="22" t="str">
        <f t="shared" si="54"/>
        <v xml:space="preserve"> 100m バタフライ</v>
      </c>
    </row>
    <row r="667" spans="1:15" s="22" customFormat="1" x14ac:dyDescent="0.15">
      <c r="A667" s="22">
        <f>IFERROR(テーブル_Swim015[[#This Row],[競技番号]],"")</f>
        <v>32</v>
      </c>
      <c r="B667" s="22">
        <f>IFERROR(テーブル_Swim015[[#This Row],[組]],"")</f>
        <v>1</v>
      </c>
      <c r="C667" s="22">
        <f>IFERROR(テーブル_Swim015[[#This Row],[水路]],"")</f>
        <v>1</v>
      </c>
      <c r="D667" s="22" t="str">
        <f t="shared" si="53"/>
        <v>3211</v>
      </c>
      <c r="E667" s="22">
        <f>IFERROR(テーブル_Swim015[[#This Row],[選手番号]],"")</f>
        <v>0</v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55"/>
        <v>032</v>
      </c>
      <c r="J667" s="22">
        <f t="shared" si="56"/>
        <v>1</v>
      </c>
      <c r="K667" s="22">
        <f t="shared" si="57"/>
        <v>1</v>
      </c>
      <c r="M667" s="22" t="str">
        <f>IFERROR(VLOOKUP(A667,Sheet1!B:F,5,0),"")</f>
        <v xml:space="preserve"> 100m</v>
      </c>
      <c r="N667" s="22" t="str">
        <f>IFERROR(VLOOKUP(A667,Sheet1!B:F,4,0),"")</f>
        <v>バタフライ</v>
      </c>
      <c r="O667" s="22" t="str">
        <f t="shared" si="54"/>
        <v xml:space="preserve"> 100m バタフライ</v>
      </c>
    </row>
    <row r="668" spans="1:15" s="22" customFormat="1" x14ac:dyDescent="0.15">
      <c r="A668" s="22">
        <f>IFERROR(テーブル_Swim015[[#This Row],[競技番号]],"")</f>
        <v>32</v>
      </c>
      <c r="B668" s="22">
        <f>IFERROR(テーブル_Swim015[[#This Row],[組]],"")</f>
        <v>1</v>
      </c>
      <c r="C668" s="22">
        <f>IFERROR(テーブル_Swim015[[#This Row],[水路]],"")</f>
        <v>2</v>
      </c>
      <c r="D668" s="22" t="str">
        <f t="shared" si="53"/>
        <v>3212</v>
      </c>
      <c r="E668" s="22">
        <f>IFERROR(テーブル_Swim015[[#This Row],[選手番号]],"")</f>
        <v>0</v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55"/>
        <v>032</v>
      </c>
      <c r="J668" s="22">
        <f t="shared" si="56"/>
        <v>1</v>
      </c>
      <c r="K668" s="22">
        <f t="shared" si="57"/>
        <v>2</v>
      </c>
      <c r="M668" s="22" t="str">
        <f>IFERROR(VLOOKUP(A668,Sheet1!B:F,5,0),"")</f>
        <v xml:space="preserve"> 100m</v>
      </c>
      <c r="N668" s="22" t="str">
        <f>IFERROR(VLOOKUP(A668,Sheet1!B:F,4,0),"")</f>
        <v>バタフライ</v>
      </c>
      <c r="O668" s="22" t="str">
        <f t="shared" si="54"/>
        <v xml:space="preserve"> 100m バタフライ</v>
      </c>
    </row>
    <row r="669" spans="1:15" s="22" customFormat="1" x14ac:dyDescent="0.15">
      <c r="A669" s="22">
        <f>IFERROR(テーブル_Swim015[[#This Row],[競技番号]],"")</f>
        <v>32</v>
      </c>
      <c r="B669" s="22">
        <f>IFERROR(テーブル_Swim015[[#This Row],[組]],"")</f>
        <v>1</v>
      </c>
      <c r="C669" s="22">
        <f>IFERROR(テーブル_Swim015[[#This Row],[水路]],"")</f>
        <v>3</v>
      </c>
      <c r="D669" s="22" t="str">
        <f t="shared" si="53"/>
        <v>3213</v>
      </c>
      <c r="E669" s="22">
        <f>IFERROR(テーブル_Swim015[[#This Row],[選手番号]],"")</f>
        <v>737</v>
      </c>
      <c r="F669" s="22" t="str">
        <f>IFERROR(VLOOKUP(E669,Sheet3!A:H,3,0),"")</f>
        <v xml:space="preserve">牧野　源志                    </v>
      </c>
      <c r="G669" s="22" t="str">
        <f>IFERROR(VLOOKUP(E669,Sheet3!A:H,8,0),"")</f>
        <v xml:space="preserve">フィッタ松前    </v>
      </c>
      <c r="H669" s="22" t="str">
        <f>IFERROR(VLOOKUP(E669,Sheet2!A:B,2,0),"")</f>
        <v/>
      </c>
      <c r="I669" s="22" t="str">
        <f t="shared" si="55"/>
        <v>73732</v>
      </c>
      <c r="J669" s="22">
        <f t="shared" si="56"/>
        <v>1</v>
      </c>
      <c r="K669" s="22">
        <f t="shared" si="57"/>
        <v>3</v>
      </c>
      <c r="M669" s="22" t="str">
        <f>IFERROR(VLOOKUP(A669,Sheet1!B:F,5,0),"")</f>
        <v xml:space="preserve"> 100m</v>
      </c>
      <c r="N669" s="22" t="str">
        <f>IFERROR(VLOOKUP(A669,Sheet1!B:F,4,0),"")</f>
        <v>バタフライ</v>
      </c>
      <c r="O669" s="22" t="str">
        <f t="shared" si="54"/>
        <v xml:space="preserve"> 100m バタフライ</v>
      </c>
    </row>
    <row r="670" spans="1:15" s="22" customFormat="1" x14ac:dyDescent="0.15">
      <c r="A670" s="22">
        <f>IFERROR(テーブル_Swim015[[#This Row],[競技番号]],"")</f>
        <v>32</v>
      </c>
      <c r="B670" s="22">
        <f>IFERROR(テーブル_Swim015[[#This Row],[組]],"")</f>
        <v>1</v>
      </c>
      <c r="C670" s="22">
        <f>IFERROR(テーブル_Swim015[[#This Row],[水路]],"")</f>
        <v>4</v>
      </c>
      <c r="D670" s="22" t="str">
        <f t="shared" si="53"/>
        <v>3214</v>
      </c>
      <c r="E670" s="22">
        <f>IFERROR(テーブル_Swim015[[#This Row],[選手番号]],"")</f>
        <v>1309</v>
      </c>
      <c r="F670" s="22" t="str">
        <f>IFERROR(VLOOKUP(E670,Sheet3!A:H,3,0),"")</f>
        <v xml:space="preserve">渡部　泰成                    </v>
      </c>
      <c r="G670" s="22" t="str">
        <f>IFERROR(VLOOKUP(E670,Sheet3!A:H,8,0),"")</f>
        <v xml:space="preserve">南海DC          </v>
      </c>
      <c r="H670" s="22" t="str">
        <f>IFERROR(VLOOKUP(E670,Sheet2!A:B,2,0),"")</f>
        <v/>
      </c>
      <c r="I670" s="22" t="str">
        <f t="shared" si="55"/>
        <v>130932</v>
      </c>
      <c r="J670" s="22">
        <f t="shared" si="56"/>
        <v>1</v>
      </c>
      <c r="K670" s="22">
        <f t="shared" si="57"/>
        <v>4</v>
      </c>
      <c r="M670" s="22" t="str">
        <f>IFERROR(VLOOKUP(A670,Sheet1!B:F,5,0),"")</f>
        <v xml:space="preserve"> 100m</v>
      </c>
      <c r="N670" s="22" t="str">
        <f>IFERROR(VLOOKUP(A670,Sheet1!B:F,4,0),"")</f>
        <v>バタフライ</v>
      </c>
      <c r="O670" s="22" t="str">
        <f t="shared" si="54"/>
        <v xml:space="preserve"> 100m バタフライ</v>
      </c>
    </row>
    <row r="671" spans="1:15" s="22" customFormat="1" x14ac:dyDescent="0.15">
      <c r="A671" s="22">
        <f>IFERROR(テーブル_Swim015[[#This Row],[競技番号]],"")</f>
        <v>32</v>
      </c>
      <c r="B671" s="22">
        <f>IFERROR(テーブル_Swim015[[#This Row],[組]],"")</f>
        <v>1</v>
      </c>
      <c r="C671" s="22">
        <f>IFERROR(テーブル_Swim015[[#This Row],[水路]],"")</f>
        <v>5</v>
      </c>
      <c r="D671" s="22" t="str">
        <f t="shared" si="53"/>
        <v>3215</v>
      </c>
      <c r="E671" s="22">
        <f>IFERROR(テーブル_Swim015[[#This Row],[選手番号]],"")</f>
        <v>198</v>
      </c>
      <c r="F671" s="22" t="str">
        <f>IFERROR(VLOOKUP(E671,Sheet3!A:H,3,0),"")</f>
        <v xml:space="preserve">田中　陽大                    </v>
      </c>
      <c r="G671" s="22" t="str">
        <f>IFERROR(VLOOKUP(E671,Sheet3!A:H,8,0),"")</f>
        <v xml:space="preserve">石原SC          </v>
      </c>
      <c r="H671" s="22" t="str">
        <f>IFERROR(VLOOKUP(E671,Sheet2!A:B,2,0),"")</f>
        <v/>
      </c>
      <c r="I671" s="22" t="str">
        <f t="shared" si="55"/>
        <v>19832</v>
      </c>
      <c r="J671" s="22">
        <f t="shared" si="56"/>
        <v>1</v>
      </c>
      <c r="K671" s="22">
        <f t="shared" si="57"/>
        <v>5</v>
      </c>
      <c r="M671" s="22" t="str">
        <f>IFERROR(VLOOKUP(A671,Sheet1!B:F,5,0),"")</f>
        <v xml:space="preserve"> 100m</v>
      </c>
      <c r="N671" s="22" t="str">
        <f>IFERROR(VLOOKUP(A671,Sheet1!B:F,4,0),"")</f>
        <v>バタフライ</v>
      </c>
      <c r="O671" s="22" t="str">
        <f t="shared" si="54"/>
        <v xml:space="preserve"> 100m バタフライ</v>
      </c>
    </row>
    <row r="672" spans="1:15" s="22" customFormat="1" x14ac:dyDescent="0.15">
      <c r="A672" s="22">
        <f>IFERROR(テーブル_Swim015[[#This Row],[競技番号]],"")</f>
        <v>32</v>
      </c>
      <c r="B672" s="22">
        <f>IFERROR(テーブル_Swim015[[#This Row],[組]],"")</f>
        <v>1</v>
      </c>
      <c r="C672" s="22">
        <f>IFERROR(テーブル_Swim015[[#This Row],[水路]],"")</f>
        <v>6</v>
      </c>
      <c r="D672" s="22" t="str">
        <f t="shared" si="53"/>
        <v>3216</v>
      </c>
      <c r="E672" s="22">
        <f>IFERROR(テーブル_Swim015[[#This Row],[選手番号]],"")</f>
        <v>645</v>
      </c>
      <c r="F672" s="22" t="str">
        <f>IFERROR(VLOOKUP(E672,Sheet3!A:H,3,0),"")</f>
        <v xml:space="preserve">枡野　　雅                    </v>
      </c>
      <c r="G672" s="22" t="str">
        <f>IFERROR(VLOOKUP(E672,Sheet3!A:H,8,0),"")</f>
        <v xml:space="preserve">ﾌｨｯﾀ重信        </v>
      </c>
      <c r="H672" s="22" t="str">
        <f>IFERROR(VLOOKUP(E672,Sheet2!A:B,2,0),"")</f>
        <v/>
      </c>
      <c r="I672" s="22" t="str">
        <f t="shared" si="55"/>
        <v>64532</v>
      </c>
      <c r="J672" s="22">
        <f t="shared" si="56"/>
        <v>1</v>
      </c>
      <c r="K672" s="22">
        <f t="shared" si="57"/>
        <v>6</v>
      </c>
      <c r="M672" s="22" t="str">
        <f>IFERROR(VLOOKUP(A672,Sheet1!B:F,5,0),"")</f>
        <v xml:space="preserve"> 100m</v>
      </c>
      <c r="N672" s="22" t="str">
        <f>IFERROR(VLOOKUP(A672,Sheet1!B:F,4,0),"")</f>
        <v>バタフライ</v>
      </c>
      <c r="O672" s="22" t="str">
        <f t="shared" si="54"/>
        <v xml:space="preserve"> 100m バタフライ</v>
      </c>
    </row>
    <row r="673" spans="1:15" s="22" customFormat="1" x14ac:dyDescent="0.15">
      <c r="A673" s="22">
        <f>IFERROR(テーブル_Swim015[[#This Row],[競技番号]],"")</f>
        <v>32</v>
      </c>
      <c r="B673" s="22">
        <f>IFERROR(テーブル_Swim015[[#This Row],[組]],"")</f>
        <v>1</v>
      </c>
      <c r="C673" s="22">
        <f>IFERROR(テーブル_Swim015[[#This Row],[水路]],"")</f>
        <v>7</v>
      </c>
      <c r="D673" s="22" t="str">
        <f t="shared" si="53"/>
        <v>3217</v>
      </c>
      <c r="E673" s="22">
        <f>IFERROR(テーブル_Swim015[[#This Row],[選手番号]],"")</f>
        <v>0</v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55"/>
        <v>032</v>
      </c>
      <c r="J673" s="22">
        <f t="shared" si="56"/>
        <v>1</v>
      </c>
      <c r="K673" s="22">
        <f t="shared" si="57"/>
        <v>7</v>
      </c>
      <c r="M673" s="22" t="str">
        <f>IFERROR(VLOOKUP(A673,Sheet1!B:F,5,0),"")</f>
        <v xml:space="preserve"> 100m</v>
      </c>
      <c r="N673" s="22" t="str">
        <f>IFERROR(VLOOKUP(A673,Sheet1!B:F,4,0),"")</f>
        <v>バタフライ</v>
      </c>
      <c r="O673" s="22" t="str">
        <f t="shared" si="54"/>
        <v xml:space="preserve"> 100m バタフライ</v>
      </c>
    </row>
    <row r="674" spans="1:15" s="22" customFormat="1" x14ac:dyDescent="0.15">
      <c r="A674" s="22">
        <f>IFERROR(テーブル_Swim015[[#This Row],[競技番号]],"")</f>
        <v>32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53"/>
        <v>3221</v>
      </c>
      <c r="E674" s="22">
        <f>IFERROR(テーブル_Swim015[[#This Row],[選手番号]],"")</f>
        <v>0</v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55"/>
        <v>032</v>
      </c>
      <c r="J674" s="22">
        <f t="shared" si="56"/>
        <v>2</v>
      </c>
      <c r="K674" s="22">
        <f t="shared" si="57"/>
        <v>1</v>
      </c>
      <c r="M674" s="22" t="str">
        <f>IFERROR(VLOOKUP(A674,Sheet1!B:F,5,0),"")</f>
        <v xml:space="preserve"> 100m</v>
      </c>
      <c r="N674" s="22" t="str">
        <f>IFERROR(VLOOKUP(A674,Sheet1!B:F,4,0),"")</f>
        <v>バタフライ</v>
      </c>
      <c r="O674" s="22" t="str">
        <f t="shared" si="54"/>
        <v xml:space="preserve"> 100m バタフライ</v>
      </c>
    </row>
    <row r="675" spans="1:15" s="22" customFormat="1" x14ac:dyDescent="0.15">
      <c r="A675" s="22">
        <f>IFERROR(テーブル_Swim015[[#This Row],[競技番号]],"")</f>
        <v>32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53"/>
        <v>3222</v>
      </c>
      <c r="E675" s="22">
        <f>IFERROR(テーブル_Swim015[[#This Row],[選手番号]],"")</f>
        <v>713</v>
      </c>
      <c r="F675" s="22" t="str">
        <f>IFERROR(VLOOKUP(E675,Sheet3!A:H,3,0),"")</f>
        <v xml:space="preserve">大石　陵雅                    </v>
      </c>
      <c r="G675" s="22" t="str">
        <f>IFERROR(VLOOKUP(E675,Sheet3!A:H,8,0),"")</f>
        <v xml:space="preserve">フィッタ松前    </v>
      </c>
      <c r="H675" s="22" t="str">
        <f>IFERROR(VLOOKUP(E675,Sheet2!A:B,2,0),"")</f>
        <v/>
      </c>
      <c r="I675" s="22" t="str">
        <f t="shared" si="55"/>
        <v>71332</v>
      </c>
      <c r="J675" s="22">
        <f t="shared" si="56"/>
        <v>2</v>
      </c>
      <c r="K675" s="22">
        <f t="shared" si="57"/>
        <v>2</v>
      </c>
      <c r="M675" s="22" t="str">
        <f>IFERROR(VLOOKUP(A675,Sheet1!B:F,5,0),"")</f>
        <v xml:space="preserve"> 100m</v>
      </c>
      <c r="N675" s="22" t="str">
        <f>IFERROR(VLOOKUP(A675,Sheet1!B:F,4,0),"")</f>
        <v>バタフライ</v>
      </c>
      <c r="O675" s="22" t="str">
        <f t="shared" si="54"/>
        <v xml:space="preserve"> 100m バタフライ</v>
      </c>
    </row>
    <row r="676" spans="1:15" s="22" customFormat="1" x14ac:dyDescent="0.15">
      <c r="A676" s="22">
        <f>IFERROR(テーブル_Swim015[[#This Row],[競技番号]],"")</f>
        <v>32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53"/>
        <v>3223</v>
      </c>
      <c r="E676" s="22">
        <f>IFERROR(テーブル_Swim015[[#This Row],[選手番号]],"")</f>
        <v>708</v>
      </c>
      <c r="F676" s="22" t="str">
        <f>IFERROR(VLOOKUP(E676,Sheet3!A:H,3,0),"")</f>
        <v xml:space="preserve">忽那　海音                    </v>
      </c>
      <c r="G676" s="22" t="str">
        <f>IFERROR(VLOOKUP(E676,Sheet3!A:H,8,0),"")</f>
        <v xml:space="preserve">フィッタ松前    </v>
      </c>
      <c r="H676" s="22" t="str">
        <f>IFERROR(VLOOKUP(E676,Sheet2!A:B,2,0),"")</f>
        <v/>
      </c>
      <c r="I676" s="22" t="str">
        <f t="shared" si="55"/>
        <v>70832</v>
      </c>
      <c r="J676" s="22">
        <f t="shared" si="56"/>
        <v>2</v>
      </c>
      <c r="K676" s="22">
        <f t="shared" si="57"/>
        <v>3</v>
      </c>
      <c r="M676" s="22" t="str">
        <f>IFERROR(VLOOKUP(A676,Sheet1!B:F,5,0),"")</f>
        <v xml:space="preserve"> 100m</v>
      </c>
      <c r="N676" s="22" t="str">
        <f>IFERROR(VLOOKUP(A676,Sheet1!B:F,4,0),"")</f>
        <v>バタフライ</v>
      </c>
      <c r="O676" s="22" t="str">
        <f t="shared" si="54"/>
        <v xml:space="preserve"> 100m バタフライ</v>
      </c>
    </row>
    <row r="677" spans="1:15" s="22" customFormat="1" x14ac:dyDescent="0.15">
      <c r="A677" s="22">
        <f>IFERROR(テーブル_Swim015[[#This Row],[競技番号]],"")</f>
        <v>32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53"/>
        <v>3224</v>
      </c>
      <c r="E677" s="22">
        <f>IFERROR(テーブル_Swim015[[#This Row],[選手番号]],"")</f>
        <v>181</v>
      </c>
      <c r="F677" s="22" t="str">
        <f>IFERROR(VLOOKUP(E677,Sheet3!A:H,3,0),"")</f>
        <v xml:space="preserve">隅田　晴彦                    </v>
      </c>
      <c r="G677" s="22" t="str">
        <f>IFERROR(VLOOKUP(E677,Sheet3!A:H,8,0),"")</f>
        <v xml:space="preserve">石原SC          </v>
      </c>
      <c r="H677" s="22" t="str">
        <f>IFERROR(VLOOKUP(E677,Sheet2!A:B,2,0),"")</f>
        <v/>
      </c>
      <c r="I677" s="22" t="str">
        <f t="shared" si="55"/>
        <v>18132</v>
      </c>
      <c r="J677" s="22">
        <f t="shared" si="56"/>
        <v>2</v>
      </c>
      <c r="K677" s="22">
        <f t="shared" si="57"/>
        <v>4</v>
      </c>
      <c r="M677" s="22" t="str">
        <f>IFERROR(VLOOKUP(A677,Sheet1!B:F,5,0),"")</f>
        <v xml:space="preserve"> 100m</v>
      </c>
      <c r="N677" s="22" t="str">
        <f>IFERROR(VLOOKUP(A677,Sheet1!B:F,4,0),"")</f>
        <v>バタフライ</v>
      </c>
      <c r="O677" s="22" t="str">
        <f t="shared" si="54"/>
        <v xml:space="preserve"> 100m バタフライ</v>
      </c>
    </row>
    <row r="678" spans="1:15" s="22" customFormat="1" x14ac:dyDescent="0.15">
      <c r="A678" s="22">
        <f>IFERROR(テーブル_Swim015[[#This Row],[競技番号]],"")</f>
        <v>32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53"/>
        <v>3225</v>
      </c>
      <c r="E678" s="22">
        <f>IFERROR(テーブル_Swim015[[#This Row],[選手番号]],"")</f>
        <v>1428</v>
      </c>
      <c r="F678" s="22" t="str">
        <f>IFERROR(VLOOKUP(E678,Sheet3!A:H,3,0),"")</f>
        <v xml:space="preserve">大橋　海斗                    </v>
      </c>
      <c r="G678" s="22" t="str">
        <f>IFERROR(VLOOKUP(E678,Sheet3!A:H,8,0),"")</f>
        <v xml:space="preserve">南海DC          </v>
      </c>
      <c r="H678" s="22" t="str">
        <f>IFERROR(VLOOKUP(E678,Sheet2!A:B,2,0),"")</f>
        <v/>
      </c>
      <c r="I678" s="22" t="str">
        <f t="shared" si="55"/>
        <v>142832</v>
      </c>
      <c r="J678" s="22">
        <f t="shared" si="56"/>
        <v>2</v>
      </c>
      <c r="K678" s="22">
        <f t="shared" si="57"/>
        <v>5</v>
      </c>
      <c r="M678" s="22" t="str">
        <f>IFERROR(VLOOKUP(A678,Sheet1!B:F,5,0),"")</f>
        <v xml:space="preserve"> 100m</v>
      </c>
      <c r="N678" s="22" t="str">
        <f>IFERROR(VLOOKUP(A678,Sheet1!B:F,4,0),"")</f>
        <v>バタフライ</v>
      </c>
      <c r="O678" s="22" t="str">
        <f t="shared" si="54"/>
        <v xml:space="preserve"> 100m バタフライ</v>
      </c>
    </row>
    <row r="679" spans="1:15" s="22" customFormat="1" x14ac:dyDescent="0.15">
      <c r="A679" s="22">
        <f>IFERROR(テーブル_Swim015[[#This Row],[競技番号]],"")</f>
        <v>32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53"/>
        <v>3226</v>
      </c>
      <c r="E679" s="22">
        <f>IFERROR(テーブル_Swim015[[#This Row],[選手番号]],"")</f>
        <v>710</v>
      </c>
      <c r="F679" s="22" t="str">
        <f>IFERROR(VLOOKUP(E679,Sheet3!A:H,3,0),"")</f>
        <v xml:space="preserve">兵頭虎太朗                    </v>
      </c>
      <c r="G679" s="22" t="str">
        <f>IFERROR(VLOOKUP(E679,Sheet3!A:H,8,0),"")</f>
        <v xml:space="preserve">フィッタ松前    </v>
      </c>
      <c r="H679" s="22" t="str">
        <f>IFERROR(VLOOKUP(E679,Sheet2!A:B,2,0),"")</f>
        <v/>
      </c>
      <c r="I679" s="22" t="str">
        <f t="shared" si="55"/>
        <v>71032</v>
      </c>
      <c r="J679" s="22">
        <f t="shared" si="56"/>
        <v>2</v>
      </c>
      <c r="K679" s="22">
        <f t="shared" si="57"/>
        <v>6</v>
      </c>
      <c r="M679" s="22" t="str">
        <f>IFERROR(VLOOKUP(A679,Sheet1!B:F,5,0),"")</f>
        <v xml:space="preserve"> 100m</v>
      </c>
      <c r="N679" s="22" t="str">
        <f>IFERROR(VLOOKUP(A679,Sheet1!B:F,4,0),"")</f>
        <v>バタフライ</v>
      </c>
      <c r="O679" s="22" t="str">
        <f t="shared" si="54"/>
        <v xml:space="preserve"> 100m バタフライ</v>
      </c>
    </row>
    <row r="680" spans="1:15" s="22" customFormat="1" x14ac:dyDescent="0.15">
      <c r="A680" s="22">
        <f>IFERROR(テーブル_Swim015[[#This Row],[競技番号]],"")</f>
        <v>32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53"/>
        <v>3227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55"/>
        <v>032</v>
      </c>
      <c r="J680" s="22">
        <f t="shared" si="56"/>
        <v>2</v>
      </c>
      <c r="K680" s="22">
        <f t="shared" si="57"/>
        <v>7</v>
      </c>
      <c r="M680" s="22" t="str">
        <f>IFERROR(VLOOKUP(A680,Sheet1!B:F,5,0),"")</f>
        <v xml:space="preserve"> 100m</v>
      </c>
      <c r="N680" s="22" t="str">
        <f>IFERROR(VLOOKUP(A680,Sheet1!B:F,4,0),"")</f>
        <v>バタフライ</v>
      </c>
      <c r="O680" s="22" t="str">
        <f t="shared" si="54"/>
        <v xml:space="preserve"> 100m バタフライ</v>
      </c>
    </row>
    <row r="681" spans="1:15" s="22" customFormat="1" x14ac:dyDescent="0.15">
      <c r="A681" s="22">
        <f>IFERROR(テーブル_Swim015[[#This Row],[競技番号]],"")</f>
        <v>33</v>
      </c>
      <c r="B681" s="22">
        <f>IFERROR(テーブル_Swim015[[#This Row],[組]],"")</f>
        <v>1</v>
      </c>
      <c r="C681" s="22">
        <f>IFERROR(テーブル_Swim015[[#This Row],[水路]],"")</f>
        <v>1</v>
      </c>
      <c r="D681" s="22" t="str">
        <f t="shared" si="53"/>
        <v>3311</v>
      </c>
      <c r="E681" s="22">
        <f>IFERROR(テーブル_Swim015[[#This Row],[選手番号]],"")</f>
        <v>0</v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55"/>
        <v>033</v>
      </c>
      <c r="J681" s="22">
        <f t="shared" si="56"/>
        <v>1</v>
      </c>
      <c r="K681" s="22">
        <f t="shared" si="57"/>
        <v>1</v>
      </c>
      <c r="M681" s="22" t="str">
        <f>IFERROR(VLOOKUP(A681,Sheet1!B:F,5,0),"")</f>
        <v xml:space="preserve"> 400m</v>
      </c>
      <c r="N681" s="22" t="str">
        <f>IFERROR(VLOOKUP(A681,Sheet1!B:F,4,0),"")</f>
        <v>自由形</v>
      </c>
      <c r="O681" s="22" t="str">
        <f t="shared" si="54"/>
        <v xml:space="preserve"> 400m 自由形</v>
      </c>
    </row>
    <row r="682" spans="1:15" s="22" customFormat="1" x14ac:dyDescent="0.15">
      <c r="A682" s="22">
        <f>IFERROR(テーブル_Swim015[[#This Row],[競技番号]],"")</f>
        <v>33</v>
      </c>
      <c r="B682" s="22">
        <f>IFERROR(テーブル_Swim015[[#This Row],[組]],"")</f>
        <v>1</v>
      </c>
      <c r="C682" s="22">
        <f>IFERROR(テーブル_Swim015[[#This Row],[水路]],"")</f>
        <v>2</v>
      </c>
      <c r="D682" s="22" t="str">
        <f t="shared" si="53"/>
        <v>3312</v>
      </c>
      <c r="E682" s="22">
        <f>IFERROR(テーブル_Swim015[[#This Row],[選手番号]],"")</f>
        <v>0</v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55"/>
        <v>033</v>
      </c>
      <c r="J682" s="22">
        <f t="shared" si="56"/>
        <v>1</v>
      </c>
      <c r="K682" s="22">
        <f t="shared" si="57"/>
        <v>2</v>
      </c>
      <c r="M682" s="22" t="str">
        <f>IFERROR(VLOOKUP(A682,Sheet1!B:F,5,0),"")</f>
        <v xml:space="preserve"> 400m</v>
      </c>
      <c r="N682" s="22" t="str">
        <f>IFERROR(VLOOKUP(A682,Sheet1!B:F,4,0),"")</f>
        <v>自由形</v>
      </c>
      <c r="O682" s="22" t="str">
        <f t="shared" si="54"/>
        <v xml:space="preserve"> 400m 自由形</v>
      </c>
    </row>
    <row r="683" spans="1:15" s="22" customFormat="1" x14ac:dyDescent="0.15">
      <c r="A683" s="22">
        <f>IFERROR(テーブル_Swim015[[#This Row],[競技番号]],"")</f>
        <v>33</v>
      </c>
      <c r="B683" s="22">
        <f>IFERROR(テーブル_Swim015[[#This Row],[組]],"")</f>
        <v>1</v>
      </c>
      <c r="C683" s="22">
        <f>IFERROR(テーブル_Swim015[[#This Row],[水路]],"")</f>
        <v>3</v>
      </c>
      <c r="D683" s="22" t="str">
        <f t="shared" si="53"/>
        <v>3313</v>
      </c>
      <c r="E683" s="22">
        <f>IFERROR(テーブル_Swim015[[#This Row],[選手番号]],"")</f>
        <v>0</v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55"/>
        <v>033</v>
      </c>
      <c r="J683" s="22">
        <f t="shared" si="56"/>
        <v>1</v>
      </c>
      <c r="K683" s="22">
        <f t="shared" si="57"/>
        <v>3</v>
      </c>
      <c r="M683" s="22" t="str">
        <f>IFERROR(VLOOKUP(A683,Sheet1!B:F,5,0),"")</f>
        <v xml:space="preserve"> 400m</v>
      </c>
      <c r="N683" s="22" t="str">
        <f>IFERROR(VLOOKUP(A683,Sheet1!B:F,4,0),"")</f>
        <v>自由形</v>
      </c>
      <c r="O683" s="22" t="str">
        <f t="shared" si="54"/>
        <v xml:space="preserve"> 400m 自由形</v>
      </c>
    </row>
    <row r="684" spans="1:15" s="22" customFormat="1" x14ac:dyDescent="0.15">
      <c r="A684" s="22">
        <f>IFERROR(テーブル_Swim015[[#This Row],[競技番号]],"")</f>
        <v>33</v>
      </c>
      <c r="B684" s="22">
        <f>IFERROR(テーブル_Swim015[[#This Row],[組]],"")</f>
        <v>1</v>
      </c>
      <c r="C684" s="22">
        <f>IFERROR(テーブル_Swim015[[#This Row],[水路]],"")</f>
        <v>4</v>
      </c>
      <c r="D684" s="22" t="str">
        <f t="shared" si="53"/>
        <v>3314</v>
      </c>
      <c r="E684" s="22">
        <f>IFERROR(テーブル_Swim015[[#This Row],[選手番号]],"")</f>
        <v>671</v>
      </c>
      <c r="F684" s="22" t="str">
        <f>IFERROR(VLOOKUP(E684,Sheet3!A:H,3,0),"")</f>
        <v xml:space="preserve">北原　大裕                    </v>
      </c>
      <c r="G684" s="22" t="str">
        <f>IFERROR(VLOOKUP(E684,Sheet3!A:H,8,0),"")</f>
        <v xml:space="preserve">ﾌｨｯﾀ重信        </v>
      </c>
      <c r="H684" s="22" t="str">
        <f>IFERROR(VLOOKUP(E684,Sheet2!A:B,2,0),"")</f>
        <v/>
      </c>
      <c r="I684" s="22" t="str">
        <f t="shared" si="55"/>
        <v>67133</v>
      </c>
      <c r="J684" s="22">
        <f t="shared" si="56"/>
        <v>1</v>
      </c>
      <c r="K684" s="22">
        <f t="shared" si="57"/>
        <v>4</v>
      </c>
      <c r="M684" s="22" t="str">
        <f>IFERROR(VLOOKUP(A684,Sheet1!B:F,5,0),"")</f>
        <v xml:space="preserve"> 400m</v>
      </c>
      <c r="N684" s="22" t="str">
        <f>IFERROR(VLOOKUP(A684,Sheet1!B:F,4,0),"")</f>
        <v>自由形</v>
      </c>
      <c r="O684" s="22" t="str">
        <f t="shared" si="54"/>
        <v xml:space="preserve"> 400m 自由形</v>
      </c>
    </row>
    <row r="685" spans="1:15" s="22" customFormat="1" x14ac:dyDescent="0.15">
      <c r="A685" s="22">
        <f>IFERROR(テーブル_Swim015[[#This Row],[競技番号]],"")</f>
        <v>33</v>
      </c>
      <c r="B685" s="22">
        <f>IFERROR(テーブル_Swim015[[#This Row],[組]],"")</f>
        <v>1</v>
      </c>
      <c r="C685" s="22">
        <f>IFERROR(テーブル_Swim015[[#This Row],[水路]],"")</f>
        <v>5</v>
      </c>
      <c r="D685" s="22" t="str">
        <f t="shared" si="53"/>
        <v>3315</v>
      </c>
      <c r="E685" s="22">
        <f>IFERROR(テーブル_Swim015[[#This Row],[選手番号]],"")</f>
        <v>1432</v>
      </c>
      <c r="F685" s="22" t="str">
        <f>IFERROR(VLOOKUP(E685,Sheet3!A:H,3,0),"")</f>
        <v xml:space="preserve">渡邊　航星                    </v>
      </c>
      <c r="G685" s="22" t="str">
        <f>IFERROR(VLOOKUP(E685,Sheet3!A:H,8,0),"")</f>
        <v xml:space="preserve">南海DC          </v>
      </c>
      <c r="H685" s="22" t="str">
        <f>IFERROR(VLOOKUP(E685,Sheet2!A:B,2,0),"")</f>
        <v/>
      </c>
      <c r="I685" s="22" t="str">
        <f t="shared" si="55"/>
        <v>143233</v>
      </c>
      <c r="J685" s="22">
        <f t="shared" si="56"/>
        <v>1</v>
      </c>
      <c r="K685" s="22">
        <f t="shared" si="57"/>
        <v>5</v>
      </c>
      <c r="M685" s="22" t="str">
        <f>IFERROR(VLOOKUP(A685,Sheet1!B:F,5,0),"")</f>
        <v xml:space="preserve"> 400m</v>
      </c>
      <c r="N685" s="22" t="str">
        <f>IFERROR(VLOOKUP(A685,Sheet1!B:F,4,0),"")</f>
        <v>自由形</v>
      </c>
      <c r="O685" s="22" t="str">
        <f t="shared" si="54"/>
        <v xml:space="preserve"> 400m 自由形</v>
      </c>
    </row>
    <row r="686" spans="1:15" s="22" customFormat="1" x14ac:dyDescent="0.15">
      <c r="A686" s="22">
        <f>IFERROR(テーブル_Swim015[[#This Row],[競技番号]],"")</f>
        <v>33</v>
      </c>
      <c r="B686" s="22">
        <f>IFERROR(テーブル_Swim015[[#This Row],[組]],"")</f>
        <v>1</v>
      </c>
      <c r="C686" s="22">
        <f>IFERROR(テーブル_Swim015[[#This Row],[水路]],"")</f>
        <v>6</v>
      </c>
      <c r="D686" s="22" t="str">
        <f t="shared" si="53"/>
        <v>3316</v>
      </c>
      <c r="E686" s="22">
        <f>IFERROR(テーブル_Swim015[[#This Row],[選手番号]],"")</f>
        <v>0</v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55"/>
        <v>033</v>
      </c>
      <c r="J686" s="22">
        <f t="shared" si="56"/>
        <v>1</v>
      </c>
      <c r="K686" s="22">
        <f t="shared" si="57"/>
        <v>6</v>
      </c>
      <c r="M686" s="22" t="str">
        <f>IFERROR(VLOOKUP(A686,Sheet1!B:F,5,0),"")</f>
        <v xml:space="preserve"> 400m</v>
      </c>
      <c r="N686" s="22" t="str">
        <f>IFERROR(VLOOKUP(A686,Sheet1!B:F,4,0),"")</f>
        <v>自由形</v>
      </c>
      <c r="O686" s="22" t="str">
        <f t="shared" si="54"/>
        <v xml:space="preserve"> 400m 自由形</v>
      </c>
    </row>
    <row r="687" spans="1:15" s="22" customFormat="1" x14ac:dyDescent="0.15">
      <c r="A687" s="22">
        <f>IFERROR(テーブル_Swim015[[#This Row],[競技番号]],"")</f>
        <v>33</v>
      </c>
      <c r="B687" s="22">
        <f>IFERROR(テーブル_Swim015[[#This Row],[組]],"")</f>
        <v>1</v>
      </c>
      <c r="C687" s="22">
        <f>IFERROR(テーブル_Swim015[[#This Row],[水路]],"")</f>
        <v>7</v>
      </c>
      <c r="D687" s="22" t="str">
        <f t="shared" si="53"/>
        <v>3317</v>
      </c>
      <c r="E687" s="22">
        <f>IFERROR(テーブル_Swim015[[#This Row],[選手番号]],"")</f>
        <v>0</v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55"/>
        <v>033</v>
      </c>
      <c r="J687" s="22">
        <f t="shared" si="56"/>
        <v>1</v>
      </c>
      <c r="K687" s="22">
        <f t="shared" si="57"/>
        <v>7</v>
      </c>
      <c r="M687" s="22" t="str">
        <f>IFERROR(VLOOKUP(A687,Sheet1!B:F,5,0),"")</f>
        <v xml:space="preserve"> 400m</v>
      </c>
      <c r="N687" s="22" t="str">
        <f>IFERROR(VLOOKUP(A687,Sheet1!B:F,4,0),"")</f>
        <v>自由形</v>
      </c>
      <c r="O687" s="22" t="str">
        <f t="shared" si="54"/>
        <v xml:space="preserve"> 400m 自由形</v>
      </c>
    </row>
    <row r="688" spans="1:15" s="22" customFormat="1" x14ac:dyDescent="0.15">
      <c r="A688" s="22">
        <f>IFERROR(テーブル_Swim015[[#This Row],[競技番号]],"")</f>
        <v>34</v>
      </c>
      <c r="B688" s="22">
        <f>IFERROR(テーブル_Swim015[[#This Row],[組]],"")</f>
        <v>1</v>
      </c>
      <c r="C688" s="22">
        <f>IFERROR(テーブル_Swim015[[#This Row],[水路]],"")</f>
        <v>1</v>
      </c>
      <c r="D688" s="22" t="str">
        <f t="shared" si="53"/>
        <v>3411</v>
      </c>
      <c r="E688" s="22">
        <f>IFERROR(テーブル_Swim015[[#This Row],[選手番号]],"")</f>
        <v>0</v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55"/>
        <v>034</v>
      </c>
      <c r="J688" s="22">
        <f t="shared" si="56"/>
        <v>1</v>
      </c>
      <c r="K688" s="22">
        <f t="shared" si="57"/>
        <v>1</v>
      </c>
      <c r="M688" s="22" t="str">
        <f>IFERROR(VLOOKUP(A688,Sheet1!B:F,5,0),"")</f>
        <v xml:space="preserve"> 200m</v>
      </c>
      <c r="N688" s="22" t="str">
        <f>IFERROR(VLOOKUP(A688,Sheet1!B:F,4,0),"")</f>
        <v>リレー</v>
      </c>
      <c r="O688" s="22" t="str">
        <f t="shared" si="54"/>
        <v xml:space="preserve"> 200m リレー</v>
      </c>
    </row>
    <row r="689" spans="1:15" s="22" customFormat="1" x14ac:dyDescent="0.15">
      <c r="A689" s="22">
        <f>IFERROR(テーブル_Swim015[[#This Row],[競技番号]],"")</f>
        <v>34</v>
      </c>
      <c r="B689" s="22">
        <f>IFERROR(テーブル_Swim015[[#This Row],[組]],"")</f>
        <v>1</v>
      </c>
      <c r="C689" s="22">
        <f>IFERROR(テーブル_Swim015[[#This Row],[水路]],"")</f>
        <v>2</v>
      </c>
      <c r="D689" s="22" t="str">
        <f t="shared" si="53"/>
        <v>3412</v>
      </c>
      <c r="E689" s="22">
        <f>IFERROR(テーブル_Swim015[[#This Row],[選手番号]],"")</f>
        <v>6</v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>フィッタ重信F</v>
      </c>
      <c r="I689" s="22" t="str">
        <f t="shared" si="55"/>
        <v>634</v>
      </c>
      <c r="J689" s="22">
        <f t="shared" si="56"/>
        <v>1</v>
      </c>
      <c r="K689" s="22">
        <f t="shared" si="57"/>
        <v>2</v>
      </c>
      <c r="M689" s="22" t="str">
        <f>IFERROR(VLOOKUP(A689,Sheet1!B:F,5,0),"")</f>
        <v xml:space="preserve"> 200m</v>
      </c>
      <c r="N689" s="22" t="str">
        <f>IFERROR(VLOOKUP(A689,Sheet1!B:F,4,0),"")</f>
        <v>リレー</v>
      </c>
      <c r="O689" s="22" t="str">
        <f t="shared" si="54"/>
        <v xml:space="preserve"> 200m リレー</v>
      </c>
    </row>
    <row r="690" spans="1:15" s="22" customFormat="1" x14ac:dyDescent="0.15">
      <c r="A690" s="22">
        <f>IFERROR(テーブル_Swim015[[#This Row],[競技番号]],"")</f>
        <v>34</v>
      </c>
      <c r="B690" s="22">
        <f>IFERROR(テーブル_Swim015[[#This Row],[組]],"")</f>
        <v>1</v>
      </c>
      <c r="C690" s="22">
        <f>IFERROR(テーブル_Swim015[[#This Row],[水路]],"")</f>
        <v>3</v>
      </c>
      <c r="D690" s="22" t="str">
        <f t="shared" si="53"/>
        <v>3413</v>
      </c>
      <c r="E690" s="22">
        <f>IFERROR(テーブル_Swim015[[#This Row],[選手番号]],"")</f>
        <v>19</v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>フィッタ松前B</v>
      </c>
      <c r="I690" s="22" t="str">
        <f t="shared" si="55"/>
        <v>1934</v>
      </c>
      <c r="J690" s="22">
        <f t="shared" si="56"/>
        <v>1</v>
      </c>
      <c r="K690" s="22">
        <f t="shared" si="57"/>
        <v>3</v>
      </c>
      <c r="M690" s="22" t="str">
        <f>IFERROR(VLOOKUP(A690,Sheet1!B:F,5,0),"")</f>
        <v xml:space="preserve"> 200m</v>
      </c>
      <c r="N690" s="22" t="str">
        <f>IFERROR(VLOOKUP(A690,Sheet1!B:F,4,0),"")</f>
        <v>リレー</v>
      </c>
      <c r="O690" s="22" t="str">
        <f t="shared" si="54"/>
        <v xml:space="preserve"> 200m リレー</v>
      </c>
    </row>
    <row r="691" spans="1:15" s="22" customFormat="1" x14ac:dyDescent="0.15">
      <c r="A691" s="22">
        <f>IFERROR(テーブル_Swim015[[#This Row],[競技番号]],"")</f>
        <v>34</v>
      </c>
      <c r="B691" s="22">
        <f>IFERROR(テーブル_Swim015[[#This Row],[組]],"")</f>
        <v>1</v>
      </c>
      <c r="C691" s="22">
        <f>IFERROR(テーブル_Swim015[[#This Row],[水路]],"")</f>
        <v>4</v>
      </c>
      <c r="D691" s="22" t="str">
        <f t="shared" si="53"/>
        <v>3414</v>
      </c>
      <c r="E691" s="22">
        <f>IFERROR(テーブル_Swim015[[#This Row],[選手番号]],"")</f>
        <v>14</v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>南海DC B</v>
      </c>
      <c r="I691" s="22" t="str">
        <f t="shared" si="55"/>
        <v>1434</v>
      </c>
      <c r="J691" s="22">
        <f t="shared" si="56"/>
        <v>1</v>
      </c>
      <c r="K691" s="22">
        <f t="shared" si="57"/>
        <v>4</v>
      </c>
      <c r="M691" s="22" t="str">
        <f>IFERROR(VLOOKUP(A691,Sheet1!B:F,5,0),"")</f>
        <v xml:space="preserve"> 200m</v>
      </c>
      <c r="N691" s="22" t="str">
        <f>IFERROR(VLOOKUP(A691,Sheet1!B:F,4,0),"")</f>
        <v>リレー</v>
      </c>
      <c r="O691" s="22" t="str">
        <f t="shared" si="54"/>
        <v xml:space="preserve"> 200m リレー</v>
      </c>
    </row>
    <row r="692" spans="1:15" s="22" customFormat="1" x14ac:dyDescent="0.15">
      <c r="A692" s="22">
        <f>IFERROR(テーブル_Swim015[[#This Row],[競技番号]],"")</f>
        <v>34</v>
      </c>
      <c r="B692" s="22">
        <f>IFERROR(テーブル_Swim015[[#This Row],[組]],"")</f>
        <v>1</v>
      </c>
      <c r="C692" s="22">
        <f>IFERROR(テーブル_Swim015[[#This Row],[水路]],"")</f>
        <v>5</v>
      </c>
      <c r="D692" s="22" t="str">
        <f t="shared" si="53"/>
        <v>3415</v>
      </c>
      <c r="E692" s="22">
        <f>IFERROR(テーブル_Swim015[[#This Row],[選手番号]],"")</f>
        <v>18</v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>フィッタ松前A</v>
      </c>
      <c r="I692" s="22" t="str">
        <f t="shared" si="55"/>
        <v>1834</v>
      </c>
      <c r="J692" s="22">
        <f t="shared" si="56"/>
        <v>1</v>
      </c>
      <c r="K692" s="22">
        <f t="shared" si="57"/>
        <v>5</v>
      </c>
      <c r="M692" s="22" t="str">
        <f>IFERROR(VLOOKUP(A692,Sheet1!B:F,5,0),"")</f>
        <v xml:space="preserve"> 200m</v>
      </c>
      <c r="N692" s="22" t="str">
        <f>IFERROR(VLOOKUP(A692,Sheet1!B:F,4,0),"")</f>
        <v>リレー</v>
      </c>
      <c r="O692" s="22" t="str">
        <f t="shared" si="54"/>
        <v xml:space="preserve"> 200m リレー</v>
      </c>
    </row>
    <row r="693" spans="1:15" s="22" customFormat="1" x14ac:dyDescent="0.15">
      <c r="A693" s="22">
        <f>IFERROR(テーブル_Swim015[[#This Row],[競技番号]],"")</f>
        <v>34</v>
      </c>
      <c r="B693" s="22">
        <f>IFERROR(テーブル_Swim015[[#This Row],[組]],"")</f>
        <v>1</v>
      </c>
      <c r="C693" s="22">
        <f>IFERROR(テーブル_Swim015[[#This Row],[水路]],"")</f>
        <v>6</v>
      </c>
      <c r="D693" s="22" t="str">
        <f t="shared" si="53"/>
        <v>3416</v>
      </c>
      <c r="E693" s="22">
        <f>IFERROR(テーブル_Swim015[[#This Row],[選手番号]],"")</f>
        <v>20</v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>フィッタ松前C</v>
      </c>
      <c r="I693" s="22" t="str">
        <f t="shared" si="55"/>
        <v>2034</v>
      </c>
      <c r="J693" s="22">
        <f t="shared" si="56"/>
        <v>1</v>
      </c>
      <c r="K693" s="22">
        <f t="shared" si="57"/>
        <v>6</v>
      </c>
      <c r="M693" s="22" t="str">
        <f>IFERROR(VLOOKUP(A693,Sheet1!B:F,5,0),"")</f>
        <v xml:space="preserve"> 200m</v>
      </c>
      <c r="N693" s="22" t="str">
        <f>IFERROR(VLOOKUP(A693,Sheet1!B:F,4,0),"")</f>
        <v>リレー</v>
      </c>
      <c r="O693" s="22" t="str">
        <f t="shared" si="54"/>
        <v xml:space="preserve"> 200m リレー</v>
      </c>
    </row>
    <row r="694" spans="1:15" s="22" customFormat="1" x14ac:dyDescent="0.15">
      <c r="A694" s="22">
        <f>IFERROR(テーブル_Swim015[[#This Row],[競技番号]],"")</f>
        <v>34</v>
      </c>
      <c r="B694" s="22">
        <f>IFERROR(テーブル_Swim015[[#This Row],[組]],"")</f>
        <v>1</v>
      </c>
      <c r="C694" s="22">
        <f>IFERROR(テーブル_Swim015[[#This Row],[水路]],"")</f>
        <v>7</v>
      </c>
      <c r="D694" s="22" t="str">
        <f t="shared" si="53"/>
        <v>3417</v>
      </c>
      <c r="E694" s="22">
        <f>IFERROR(テーブル_Swim015[[#This Row],[選手番号]],"")</f>
        <v>13</v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>南海DC A</v>
      </c>
      <c r="I694" s="22" t="str">
        <f t="shared" si="55"/>
        <v>1334</v>
      </c>
      <c r="J694" s="22">
        <f t="shared" si="56"/>
        <v>1</v>
      </c>
      <c r="K694" s="22">
        <f t="shared" si="57"/>
        <v>7</v>
      </c>
      <c r="M694" s="22" t="str">
        <f>IFERROR(VLOOKUP(A694,Sheet1!B:F,5,0),"")</f>
        <v xml:space="preserve"> 200m</v>
      </c>
      <c r="N694" s="22" t="str">
        <f>IFERROR(VLOOKUP(A694,Sheet1!B:F,4,0),"")</f>
        <v>リレー</v>
      </c>
      <c r="O694" s="22" t="str">
        <f t="shared" si="54"/>
        <v xml:space="preserve"> 200m リレー</v>
      </c>
    </row>
    <row r="695" spans="1:15" s="22" customFormat="1" x14ac:dyDescent="0.15">
      <c r="A695" s="22">
        <f>IFERROR(テーブル_Swim015[[#This Row],[競技番号]],"")</f>
        <v>34</v>
      </c>
      <c r="B695" s="22">
        <f>IFERROR(テーブル_Swim015[[#This Row],[組]],"")</f>
        <v>2</v>
      </c>
      <c r="C695" s="22">
        <f>IFERROR(テーブル_Swim015[[#This Row],[水路]],"")</f>
        <v>1</v>
      </c>
      <c r="D695" s="22" t="str">
        <f t="shared" si="53"/>
        <v>3421</v>
      </c>
      <c r="E695" s="22">
        <f>IFERROR(テーブル_Swim015[[#This Row],[選手番号]],"")</f>
        <v>0</v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55"/>
        <v>034</v>
      </c>
      <c r="J695" s="22">
        <f t="shared" si="56"/>
        <v>2</v>
      </c>
      <c r="K695" s="22">
        <f t="shared" si="57"/>
        <v>1</v>
      </c>
      <c r="M695" s="22" t="str">
        <f>IFERROR(VLOOKUP(A695,Sheet1!B:F,5,0),"")</f>
        <v xml:space="preserve"> 200m</v>
      </c>
      <c r="N695" s="22" t="str">
        <f>IFERROR(VLOOKUP(A695,Sheet1!B:F,4,0),"")</f>
        <v>リレー</v>
      </c>
      <c r="O695" s="22" t="str">
        <f t="shared" si="54"/>
        <v xml:space="preserve"> 200m リレー</v>
      </c>
    </row>
    <row r="696" spans="1:15" s="22" customFormat="1" x14ac:dyDescent="0.15">
      <c r="A696" s="22">
        <f>IFERROR(テーブル_Swim015[[#This Row],[競技番号]],"")</f>
        <v>34</v>
      </c>
      <c r="B696" s="22">
        <f>IFERROR(テーブル_Swim015[[#This Row],[組]],"")</f>
        <v>2</v>
      </c>
      <c r="C696" s="22">
        <f>IFERROR(テーブル_Swim015[[#This Row],[水路]],"")</f>
        <v>2</v>
      </c>
      <c r="D696" s="22" t="str">
        <f t="shared" si="53"/>
        <v>3422</v>
      </c>
      <c r="E696" s="22">
        <f>IFERROR(テーブル_Swim015[[#This Row],[選手番号]],"")</f>
        <v>4</v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>フィッタ重信D</v>
      </c>
      <c r="I696" s="22" t="str">
        <f t="shared" si="55"/>
        <v>434</v>
      </c>
      <c r="J696" s="22">
        <f t="shared" si="56"/>
        <v>2</v>
      </c>
      <c r="K696" s="22">
        <f t="shared" si="57"/>
        <v>2</v>
      </c>
      <c r="M696" s="22" t="str">
        <f>IFERROR(VLOOKUP(A696,Sheet1!B:F,5,0),"")</f>
        <v xml:space="preserve"> 200m</v>
      </c>
      <c r="N696" s="22" t="str">
        <f>IFERROR(VLOOKUP(A696,Sheet1!B:F,4,0),"")</f>
        <v>リレー</v>
      </c>
      <c r="O696" s="22" t="str">
        <f t="shared" si="54"/>
        <v xml:space="preserve"> 200m リレー</v>
      </c>
    </row>
    <row r="697" spans="1:15" s="22" customFormat="1" x14ac:dyDescent="0.15">
      <c r="A697" s="22">
        <f>IFERROR(テーブル_Swim015[[#This Row],[競技番号]],"")</f>
        <v>34</v>
      </c>
      <c r="B697" s="22">
        <f>IFERROR(テーブル_Swim015[[#This Row],[組]],"")</f>
        <v>2</v>
      </c>
      <c r="C697" s="22">
        <f>IFERROR(テーブル_Swim015[[#This Row],[水路]],"")</f>
        <v>3</v>
      </c>
      <c r="D697" s="22" t="str">
        <f t="shared" si="53"/>
        <v>3423</v>
      </c>
      <c r="E697" s="22">
        <f>IFERROR(テーブル_Swim015[[#This Row],[選手番号]],"")</f>
        <v>2</v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>フィッタ重信B</v>
      </c>
      <c r="I697" s="22" t="str">
        <f t="shared" si="55"/>
        <v>234</v>
      </c>
      <c r="J697" s="22">
        <f t="shared" si="56"/>
        <v>2</v>
      </c>
      <c r="K697" s="22">
        <f t="shared" si="57"/>
        <v>3</v>
      </c>
      <c r="M697" s="22" t="str">
        <f>IFERROR(VLOOKUP(A697,Sheet1!B:F,5,0),"")</f>
        <v xml:space="preserve"> 200m</v>
      </c>
      <c r="N697" s="22" t="str">
        <f>IFERROR(VLOOKUP(A697,Sheet1!B:F,4,0),"")</f>
        <v>リレー</v>
      </c>
      <c r="O697" s="22" t="str">
        <f t="shared" si="54"/>
        <v xml:space="preserve"> 200m リレー</v>
      </c>
    </row>
    <row r="698" spans="1:15" s="22" customFormat="1" x14ac:dyDescent="0.15">
      <c r="A698" s="22">
        <f>IFERROR(テーブル_Swim015[[#This Row],[競技番号]],"")</f>
        <v>34</v>
      </c>
      <c r="B698" s="22">
        <f>IFERROR(テーブル_Swim015[[#This Row],[組]],"")</f>
        <v>2</v>
      </c>
      <c r="C698" s="22">
        <f>IFERROR(テーブル_Swim015[[#This Row],[水路]],"")</f>
        <v>4</v>
      </c>
      <c r="D698" s="22" t="str">
        <f t="shared" si="53"/>
        <v>3424</v>
      </c>
      <c r="E698" s="22">
        <f>IFERROR(テーブル_Swim015[[#This Row],[選手番号]],"")</f>
        <v>15</v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>南海DC　C</v>
      </c>
      <c r="I698" s="22" t="str">
        <f t="shared" si="55"/>
        <v>1534</v>
      </c>
      <c r="J698" s="22">
        <f t="shared" si="56"/>
        <v>2</v>
      </c>
      <c r="K698" s="22">
        <f t="shared" si="57"/>
        <v>4</v>
      </c>
      <c r="M698" s="22" t="str">
        <f>IFERROR(VLOOKUP(A698,Sheet1!B:F,5,0),"")</f>
        <v xml:space="preserve"> 200m</v>
      </c>
      <c r="N698" s="22" t="str">
        <f>IFERROR(VLOOKUP(A698,Sheet1!B:F,4,0),"")</f>
        <v>リレー</v>
      </c>
      <c r="O698" s="22" t="str">
        <f t="shared" si="54"/>
        <v xml:space="preserve"> 200m リレー</v>
      </c>
    </row>
    <row r="699" spans="1:15" s="22" customFormat="1" x14ac:dyDescent="0.15">
      <c r="A699" s="22">
        <f>IFERROR(テーブル_Swim015[[#This Row],[競技番号]],"")</f>
        <v>34</v>
      </c>
      <c r="B699" s="22">
        <f>IFERROR(テーブル_Swim015[[#This Row],[組]],"")</f>
        <v>2</v>
      </c>
      <c r="C699" s="22">
        <f>IFERROR(テーブル_Swim015[[#This Row],[水路]],"")</f>
        <v>5</v>
      </c>
      <c r="D699" s="22" t="str">
        <f t="shared" si="53"/>
        <v>3425</v>
      </c>
      <c r="E699" s="22">
        <f>IFERROR(テーブル_Swim015[[#This Row],[選手番号]],"")</f>
        <v>1</v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>フィッタ重信A</v>
      </c>
      <c r="I699" s="22" t="str">
        <f t="shared" si="55"/>
        <v>134</v>
      </c>
      <c r="J699" s="22">
        <f t="shared" si="56"/>
        <v>2</v>
      </c>
      <c r="K699" s="22">
        <f t="shared" si="57"/>
        <v>5</v>
      </c>
      <c r="M699" s="22" t="str">
        <f>IFERROR(VLOOKUP(A699,Sheet1!B:F,5,0),"")</f>
        <v xml:space="preserve"> 200m</v>
      </c>
      <c r="N699" s="22" t="str">
        <f>IFERROR(VLOOKUP(A699,Sheet1!B:F,4,0),"")</f>
        <v>リレー</v>
      </c>
      <c r="O699" s="22" t="str">
        <f t="shared" si="54"/>
        <v xml:space="preserve"> 200m リレー</v>
      </c>
    </row>
    <row r="700" spans="1:15" s="22" customFormat="1" x14ac:dyDescent="0.15">
      <c r="A700" s="22">
        <f>IFERROR(テーブル_Swim015[[#This Row],[競技番号]],"")</f>
        <v>34</v>
      </c>
      <c r="B700" s="22">
        <f>IFERROR(テーブル_Swim015[[#This Row],[組]],"")</f>
        <v>2</v>
      </c>
      <c r="C700" s="22">
        <f>IFERROR(テーブル_Swim015[[#This Row],[水路]],"")</f>
        <v>6</v>
      </c>
      <c r="D700" s="22" t="str">
        <f t="shared" si="53"/>
        <v>3426</v>
      </c>
      <c r="E700" s="22">
        <f>IFERROR(テーブル_Swim015[[#This Row],[選手番号]],"")</f>
        <v>3</v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>フィッタ重信C</v>
      </c>
      <c r="I700" s="22" t="str">
        <f t="shared" si="55"/>
        <v>334</v>
      </c>
      <c r="J700" s="22">
        <f t="shared" si="56"/>
        <v>2</v>
      </c>
      <c r="K700" s="22">
        <f t="shared" si="57"/>
        <v>6</v>
      </c>
      <c r="M700" s="22" t="str">
        <f>IFERROR(VLOOKUP(A700,Sheet1!B:F,5,0),"")</f>
        <v xml:space="preserve"> 200m</v>
      </c>
      <c r="N700" s="22" t="str">
        <f>IFERROR(VLOOKUP(A700,Sheet1!B:F,4,0),"")</f>
        <v>リレー</v>
      </c>
      <c r="O700" s="22" t="str">
        <f t="shared" si="54"/>
        <v xml:space="preserve"> 200m リレー</v>
      </c>
    </row>
    <row r="701" spans="1:15" s="22" customFormat="1" x14ac:dyDescent="0.15">
      <c r="A701" s="22">
        <f>IFERROR(テーブル_Swim015[[#This Row],[競技番号]],"")</f>
        <v>34</v>
      </c>
      <c r="B701" s="22">
        <f>IFERROR(テーブル_Swim015[[#This Row],[組]],"")</f>
        <v>2</v>
      </c>
      <c r="C701" s="22">
        <f>IFERROR(テーブル_Swim015[[#This Row],[水路]],"")</f>
        <v>7</v>
      </c>
      <c r="D701" s="22" t="str">
        <f t="shared" si="53"/>
        <v>3427</v>
      </c>
      <c r="E701" s="22">
        <f>IFERROR(テーブル_Swim015[[#This Row],[選手番号]],"")</f>
        <v>5</v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>フィッタ重信E</v>
      </c>
      <c r="I701" s="22" t="str">
        <f t="shared" si="55"/>
        <v>534</v>
      </c>
      <c r="J701" s="22">
        <f t="shared" si="56"/>
        <v>2</v>
      </c>
      <c r="K701" s="22">
        <f t="shared" si="57"/>
        <v>7</v>
      </c>
      <c r="M701" s="22" t="str">
        <f>IFERROR(VLOOKUP(A701,Sheet1!B:F,5,0),"")</f>
        <v xml:space="preserve"> 200m</v>
      </c>
      <c r="N701" s="22" t="str">
        <f>IFERROR(VLOOKUP(A701,Sheet1!B:F,4,0),"")</f>
        <v>リレー</v>
      </c>
      <c r="O701" s="22" t="str">
        <f t="shared" si="54"/>
        <v xml:space="preserve"> 200m リレー</v>
      </c>
    </row>
    <row r="702" spans="1:15" s="22" customFormat="1" x14ac:dyDescent="0.15">
      <c r="A702" s="22">
        <f>IFERROR(テーブル_Swim015[[#This Row],[競技番号]],"")</f>
        <v>35</v>
      </c>
      <c r="B702" s="22">
        <f>IFERROR(テーブル_Swim015[[#This Row],[組]],"")</f>
        <v>1</v>
      </c>
      <c r="C702" s="22">
        <f>IFERROR(テーブル_Swim015[[#This Row],[水路]],"")</f>
        <v>1</v>
      </c>
      <c r="D702" s="22" t="str">
        <f t="shared" si="53"/>
        <v>3511</v>
      </c>
      <c r="E702" s="22">
        <f>IFERROR(テーブル_Swim015[[#This Row],[選手番号]],"")</f>
        <v>0</v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55"/>
        <v>035</v>
      </c>
      <c r="J702" s="22">
        <f t="shared" si="56"/>
        <v>1</v>
      </c>
      <c r="K702" s="22">
        <f t="shared" si="57"/>
        <v>1</v>
      </c>
      <c r="M702" s="22" t="str">
        <f>IFERROR(VLOOKUP(A702,Sheet1!B:F,5,0),"")</f>
        <v xml:space="preserve"> 400m</v>
      </c>
      <c r="N702" s="22" t="str">
        <f>IFERROR(VLOOKUP(A702,Sheet1!B:F,4,0),"")</f>
        <v>リレー</v>
      </c>
      <c r="O702" s="22" t="str">
        <f t="shared" si="54"/>
        <v xml:space="preserve"> 400m リレー</v>
      </c>
    </row>
    <row r="703" spans="1:15" s="22" customFormat="1" x14ac:dyDescent="0.15">
      <c r="A703" s="22">
        <f>IFERROR(テーブル_Swim015[[#This Row],[競技番号]],"")</f>
        <v>35</v>
      </c>
      <c r="B703" s="22">
        <f>IFERROR(テーブル_Swim015[[#This Row],[組]],"")</f>
        <v>1</v>
      </c>
      <c r="C703" s="22">
        <f>IFERROR(テーブル_Swim015[[#This Row],[水路]],"")</f>
        <v>2</v>
      </c>
      <c r="D703" s="22" t="str">
        <f t="shared" si="53"/>
        <v>3512</v>
      </c>
      <c r="E703" s="22">
        <f>IFERROR(テーブル_Swim015[[#This Row],[選手番号]],"")</f>
        <v>0</v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55"/>
        <v>035</v>
      </c>
      <c r="J703" s="22">
        <f t="shared" si="56"/>
        <v>1</v>
      </c>
      <c r="K703" s="22">
        <f t="shared" si="57"/>
        <v>2</v>
      </c>
      <c r="M703" s="22" t="str">
        <f>IFERROR(VLOOKUP(A703,Sheet1!B:F,5,0),"")</f>
        <v xml:space="preserve"> 400m</v>
      </c>
      <c r="N703" s="22" t="str">
        <f>IFERROR(VLOOKUP(A703,Sheet1!B:F,4,0),"")</f>
        <v>リレー</v>
      </c>
      <c r="O703" s="22" t="str">
        <f t="shared" si="54"/>
        <v xml:space="preserve"> 400m リレー</v>
      </c>
    </row>
    <row r="704" spans="1:15" s="22" customFormat="1" x14ac:dyDescent="0.15">
      <c r="A704" s="22">
        <f>IFERROR(テーブル_Swim015[[#This Row],[競技番号]],"")</f>
        <v>35</v>
      </c>
      <c r="B704" s="22">
        <f>IFERROR(テーブル_Swim015[[#This Row],[組]],"")</f>
        <v>1</v>
      </c>
      <c r="C704" s="22">
        <f>IFERROR(テーブル_Swim015[[#This Row],[水路]],"")</f>
        <v>3</v>
      </c>
      <c r="D704" s="22" t="str">
        <f t="shared" si="53"/>
        <v>3513</v>
      </c>
      <c r="E704" s="22">
        <f>IFERROR(テーブル_Swim015[[#This Row],[選手番号]],"")</f>
        <v>12</v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>石原4</v>
      </c>
      <c r="I704" s="22" t="str">
        <f t="shared" si="55"/>
        <v>1235</v>
      </c>
      <c r="J704" s="22">
        <f t="shared" si="56"/>
        <v>1</v>
      </c>
      <c r="K704" s="22">
        <f t="shared" si="57"/>
        <v>3</v>
      </c>
      <c r="M704" s="22" t="str">
        <f>IFERROR(VLOOKUP(A704,Sheet1!B:F,5,0),"")</f>
        <v xml:space="preserve"> 400m</v>
      </c>
      <c r="N704" s="22" t="str">
        <f>IFERROR(VLOOKUP(A704,Sheet1!B:F,4,0),"")</f>
        <v>リレー</v>
      </c>
      <c r="O704" s="22" t="str">
        <f t="shared" si="54"/>
        <v xml:space="preserve"> 400m リレー</v>
      </c>
    </row>
    <row r="705" spans="1:15" s="22" customFormat="1" x14ac:dyDescent="0.15">
      <c r="A705" s="22">
        <f>IFERROR(テーブル_Swim015[[#This Row],[競技番号]],"")</f>
        <v>35</v>
      </c>
      <c r="B705" s="22">
        <f>IFERROR(テーブル_Swim015[[#This Row],[組]],"")</f>
        <v>1</v>
      </c>
      <c r="C705" s="22">
        <f>IFERROR(テーブル_Swim015[[#This Row],[水路]],"")</f>
        <v>4</v>
      </c>
      <c r="D705" s="22" t="str">
        <f t="shared" si="53"/>
        <v>3514</v>
      </c>
      <c r="E705" s="22">
        <f>IFERROR(テーブル_Swim015[[#This Row],[選手番号]],"")</f>
        <v>11</v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>石原3</v>
      </c>
      <c r="I705" s="22" t="str">
        <f t="shared" si="55"/>
        <v>1135</v>
      </c>
      <c r="J705" s="22">
        <f t="shared" si="56"/>
        <v>1</v>
      </c>
      <c r="K705" s="22">
        <f t="shared" si="57"/>
        <v>4</v>
      </c>
      <c r="M705" s="22" t="str">
        <f>IFERROR(VLOOKUP(A705,Sheet1!B:F,5,0),"")</f>
        <v xml:space="preserve"> 400m</v>
      </c>
      <c r="N705" s="22" t="str">
        <f>IFERROR(VLOOKUP(A705,Sheet1!B:F,4,0),"")</f>
        <v>リレー</v>
      </c>
      <c r="O705" s="22" t="str">
        <f t="shared" si="54"/>
        <v xml:space="preserve"> 400m リレー</v>
      </c>
    </row>
    <row r="706" spans="1:15" s="22" customFormat="1" x14ac:dyDescent="0.15">
      <c r="A706" s="22">
        <f>IFERROR(テーブル_Swim015[[#This Row],[競技番号]],"")</f>
        <v>35</v>
      </c>
      <c r="B706" s="22">
        <f>IFERROR(テーブル_Swim015[[#This Row],[組]],"")</f>
        <v>1</v>
      </c>
      <c r="C706" s="22">
        <f>IFERROR(テーブル_Swim015[[#This Row],[水路]],"")</f>
        <v>5</v>
      </c>
      <c r="D706" s="22" t="str">
        <f t="shared" si="53"/>
        <v>3515</v>
      </c>
      <c r="E706" s="22">
        <f>IFERROR(テーブル_Swim015[[#This Row],[選手番号]],"")</f>
        <v>16</v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>南海ＤＣ　D</v>
      </c>
      <c r="I706" s="22" t="str">
        <f t="shared" si="55"/>
        <v>1635</v>
      </c>
      <c r="J706" s="22">
        <f t="shared" si="56"/>
        <v>1</v>
      </c>
      <c r="K706" s="22">
        <f t="shared" si="57"/>
        <v>5</v>
      </c>
      <c r="M706" s="22" t="str">
        <f>IFERROR(VLOOKUP(A706,Sheet1!B:F,5,0),"")</f>
        <v xml:space="preserve"> 400m</v>
      </c>
      <c r="N706" s="22" t="str">
        <f>IFERROR(VLOOKUP(A706,Sheet1!B:F,4,0),"")</f>
        <v>リレー</v>
      </c>
      <c r="O706" s="22" t="str">
        <f t="shared" si="54"/>
        <v xml:space="preserve"> 400m リレー</v>
      </c>
    </row>
    <row r="707" spans="1:15" s="22" customFormat="1" x14ac:dyDescent="0.15">
      <c r="A707" s="22">
        <f>IFERROR(テーブル_Swim015[[#This Row],[競技番号]],"")</f>
        <v>35</v>
      </c>
      <c r="B707" s="22">
        <f>IFERROR(テーブル_Swim015[[#This Row],[組]],"")</f>
        <v>1</v>
      </c>
      <c r="C707" s="22">
        <f>IFERROR(テーブル_Swim015[[#This Row],[水路]],"")</f>
        <v>6</v>
      </c>
      <c r="D707" s="22" t="str">
        <f t="shared" ref="D707:D770" si="58">CONCATENATE(A707,B707,C707)</f>
        <v>3516</v>
      </c>
      <c r="E707" s="22">
        <f>IFERROR(テーブル_Swim015[[#This Row],[選手番号]],"")</f>
        <v>9</v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>石原1</v>
      </c>
      <c r="I707" s="22" t="str">
        <f t="shared" si="55"/>
        <v>935</v>
      </c>
      <c r="J707" s="22">
        <f t="shared" si="56"/>
        <v>1</v>
      </c>
      <c r="K707" s="22">
        <f t="shared" si="57"/>
        <v>6</v>
      </c>
      <c r="M707" s="22" t="str">
        <f>IFERROR(VLOOKUP(A707,Sheet1!B:F,5,0),"")</f>
        <v xml:space="preserve"> 400m</v>
      </c>
      <c r="N707" s="22" t="str">
        <f>IFERROR(VLOOKUP(A707,Sheet1!B:F,4,0),"")</f>
        <v>リレー</v>
      </c>
      <c r="O707" s="22" t="str">
        <f t="shared" ref="O707:O770" si="59">CONCATENATE(M707," ",N707)</f>
        <v xml:space="preserve"> 400m リレー</v>
      </c>
    </row>
    <row r="708" spans="1:15" s="22" customFormat="1" x14ac:dyDescent="0.15">
      <c r="A708" s="22">
        <f>IFERROR(テーブル_Swim015[[#This Row],[競技番号]],"")</f>
        <v>35</v>
      </c>
      <c r="B708" s="22">
        <f>IFERROR(テーブル_Swim015[[#This Row],[組]],"")</f>
        <v>1</v>
      </c>
      <c r="C708" s="22">
        <f>IFERROR(テーブル_Swim015[[#This Row],[水路]],"")</f>
        <v>7</v>
      </c>
      <c r="D708" s="22" t="str">
        <f t="shared" si="58"/>
        <v>3517</v>
      </c>
      <c r="E708" s="22">
        <f>IFERROR(テーブル_Swim015[[#This Row],[選手番号]],"")</f>
        <v>0</v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55"/>
        <v>035</v>
      </c>
      <c r="J708" s="22">
        <f t="shared" si="56"/>
        <v>1</v>
      </c>
      <c r="K708" s="22">
        <f t="shared" si="57"/>
        <v>7</v>
      </c>
      <c r="M708" s="22" t="str">
        <f>IFERROR(VLOOKUP(A708,Sheet1!B:F,5,0),"")</f>
        <v xml:space="preserve"> 400m</v>
      </c>
      <c r="N708" s="22" t="str">
        <f>IFERROR(VLOOKUP(A708,Sheet1!B:F,4,0),"")</f>
        <v>リレー</v>
      </c>
      <c r="O708" s="22" t="str">
        <f t="shared" si="59"/>
        <v xml:space="preserve"> 400m リレー</v>
      </c>
    </row>
    <row r="709" spans="1:15" s="22" customFormat="1" x14ac:dyDescent="0.15">
      <c r="A709" s="22">
        <f>IFERROR(テーブル_Swim015[[#This Row],[競技番号]],"")</f>
        <v>35</v>
      </c>
      <c r="B709" s="22">
        <f>IFERROR(テーブル_Swim015[[#This Row],[組]],"")</f>
        <v>2</v>
      </c>
      <c r="C709" s="22">
        <f>IFERROR(テーブル_Swim015[[#This Row],[水路]],"")</f>
        <v>1</v>
      </c>
      <c r="D709" s="22" t="str">
        <f t="shared" si="58"/>
        <v>3521</v>
      </c>
      <c r="E709" s="22">
        <f>IFERROR(テーブル_Swim015[[#This Row],[選手番号]],"")</f>
        <v>0</v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55"/>
        <v>035</v>
      </c>
      <c r="J709" s="22">
        <f t="shared" si="56"/>
        <v>2</v>
      </c>
      <c r="K709" s="22">
        <f t="shared" si="57"/>
        <v>1</v>
      </c>
      <c r="M709" s="22" t="str">
        <f>IFERROR(VLOOKUP(A709,Sheet1!B:F,5,0),"")</f>
        <v xml:space="preserve"> 400m</v>
      </c>
      <c r="N709" s="22" t="str">
        <f>IFERROR(VLOOKUP(A709,Sheet1!B:F,4,0),"")</f>
        <v>リレー</v>
      </c>
      <c r="O709" s="22" t="str">
        <f t="shared" si="59"/>
        <v xml:space="preserve"> 400m リレー</v>
      </c>
    </row>
    <row r="710" spans="1:15" s="22" customFormat="1" x14ac:dyDescent="0.15">
      <c r="A710" s="22">
        <f>IFERROR(テーブル_Swim015[[#This Row],[競技番号]],"")</f>
        <v>35</v>
      </c>
      <c r="B710" s="22">
        <f>IFERROR(テーブル_Swim015[[#This Row],[組]],"")</f>
        <v>2</v>
      </c>
      <c r="C710" s="22">
        <f>IFERROR(テーブル_Swim015[[#This Row],[水路]],"")</f>
        <v>2</v>
      </c>
      <c r="D710" s="22" t="str">
        <f t="shared" si="58"/>
        <v>3522</v>
      </c>
      <c r="E710" s="22">
        <f>IFERROR(テーブル_Swim015[[#This Row],[選手番号]],"")</f>
        <v>0</v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55"/>
        <v>035</v>
      </c>
      <c r="J710" s="22">
        <f t="shared" si="56"/>
        <v>2</v>
      </c>
      <c r="K710" s="22">
        <f t="shared" si="57"/>
        <v>2</v>
      </c>
      <c r="M710" s="22" t="str">
        <f>IFERROR(VLOOKUP(A710,Sheet1!B:F,5,0),"")</f>
        <v xml:space="preserve"> 400m</v>
      </c>
      <c r="N710" s="22" t="str">
        <f>IFERROR(VLOOKUP(A710,Sheet1!B:F,4,0),"")</f>
        <v>リレー</v>
      </c>
      <c r="O710" s="22" t="str">
        <f t="shared" si="59"/>
        <v xml:space="preserve"> 400m リレー</v>
      </c>
    </row>
    <row r="711" spans="1:15" s="22" customFormat="1" x14ac:dyDescent="0.15">
      <c r="A711" s="22">
        <f>IFERROR(テーブル_Swim015[[#This Row],[競技番号]],"")</f>
        <v>35</v>
      </c>
      <c r="B711" s="22">
        <f>IFERROR(テーブル_Swim015[[#This Row],[組]],"")</f>
        <v>2</v>
      </c>
      <c r="C711" s="22">
        <f>IFERROR(テーブル_Swim015[[#This Row],[水路]],"")</f>
        <v>3</v>
      </c>
      <c r="D711" s="22" t="str">
        <f t="shared" si="58"/>
        <v>3523</v>
      </c>
      <c r="E711" s="22">
        <f>IFERROR(テーブル_Swim015[[#This Row],[選手番号]],"")</f>
        <v>8</v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>フィッタ重信H</v>
      </c>
      <c r="I711" s="22" t="str">
        <f t="shared" si="55"/>
        <v>835</v>
      </c>
      <c r="J711" s="22">
        <f t="shared" si="56"/>
        <v>2</v>
      </c>
      <c r="K711" s="22">
        <f t="shared" si="57"/>
        <v>3</v>
      </c>
      <c r="M711" s="22" t="str">
        <f>IFERROR(VLOOKUP(A711,Sheet1!B:F,5,0),"")</f>
        <v xml:space="preserve"> 400m</v>
      </c>
      <c r="N711" s="22" t="str">
        <f>IFERROR(VLOOKUP(A711,Sheet1!B:F,4,0),"")</f>
        <v>リレー</v>
      </c>
      <c r="O711" s="22" t="str">
        <f t="shared" si="59"/>
        <v xml:space="preserve"> 400m リレー</v>
      </c>
    </row>
    <row r="712" spans="1:15" s="22" customFormat="1" x14ac:dyDescent="0.15">
      <c r="A712" s="22">
        <f>IFERROR(テーブル_Swim015[[#This Row],[競技番号]],"")</f>
        <v>35</v>
      </c>
      <c r="B712" s="22">
        <f>IFERROR(テーブル_Swim015[[#This Row],[組]],"")</f>
        <v>2</v>
      </c>
      <c r="C712" s="22">
        <f>IFERROR(テーブル_Swim015[[#This Row],[水路]],"")</f>
        <v>4</v>
      </c>
      <c r="D712" s="22" t="str">
        <f t="shared" si="58"/>
        <v>3524</v>
      </c>
      <c r="E712" s="22">
        <f>IFERROR(テーブル_Swim015[[#This Row],[選手番号]],"")</f>
        <v>10</v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>石原2</v>
      </c>
      <c r="I712" s="22" t="str">
        <f t="shared" si="55"/>
        <v>1035</v>
      </c>
      <c r="J712" s="22">
        <f t="shared" si="56"/>
        <v>2</v>
      </c>
      <c r="K712" s="22">
        <f t="shared" si="57"/>
        <v>4</v>
      </c>
      <c r="M712" s="22" t="str">
        <f>IFERROR(VLOOKUP(A712,Sheet1!B:F,5,0),"")</f>
        <v xml:space="preserve"> 400m</v>
      </c>
      <c r="N712" s="22" t="str">
        <f>IFERROR(VLOOKUP(A712,Sheet1!B:F,4,0),"")</f>
        <v>リレー</v>
      </c>
      <c r="O712" s="22" t="str">
        <f t="shared" si="59"/>
        <v xml:space="preserve"> 400m リレー</v>
      </c>
    </row>
    <row r="713" spans="1:15" s="22" customFormat="1" x14ac:dyDescent="0.15">
      <c r="A713" s="22">
        <f>IFERROR(テーブル_Swim015[[#This Row],[競技番号]],"")</f>
        <v>35</v>
      </c>
      <c r="B713" s="22">
        <f>IFERROR(テーブル_Swim015[[#This Row],[組]],"")</f>
        <v>2</v>
      </c>
      <c r="C713" s="22">
        <f>IFERROR(テーブル_Swim015[[#This Row],[水路]],"")</f>
        <v>5</v>
      </c>
      <c r="D713" s="22" t="str">
        <f t="shared" si="58"/>
        <v>3525</v>
      </c>
      <c r="E713" s="22">
        <f>IFERROR(テーブル_Swim015[[#This Row],[選手番号]],"")</f>
        <v>7</v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>フィッタ重信G</v>
      </c>
      <c r="I713" s="22" t="str">
        <f t="shared" si="55"/>
        <v>735</v>
      </c>
      <c r="J713" s="22">
        <f t="shared" si="56"/>
        <v>2</v>
      </c>
      <c r="K713" s="22">
        <f t="shared" si="57"/>
        <v>5</v>
      </c>
      <c r="M713" s="22" t="str">
        <f>IFERROR(VLOOKUP(A713,Sheet1!B:F,5,0),"")</f>
        <v xml:space="preserve"> 400m</v>
      </c>
      <c r="N713" s="22" t="str">
        <f>IFERROR(VLOOKUP(A713,Sheet1!B:F,4,0),"")</f>
        <v>リレー</v>
      </c>
      <c r="O713" s="22" t="str">
        <f t="shared" si="59"/>
        <v xml:space="preserve"> 400m リレー</v>
      </c>
    </row>
    <row r="714" spans="1:15" s="22" customFormat="1" x14ac:dyDescent="0.15">
      <c r="A714" s="22">
        <f>IFERROR(テーブル_Swim015[[#This Row],[競技番号]],"")</f>
        <v>35</v>
      </c>
      <c r="B714" s="22">
        <f>IFERROR(テーブル_Swim015[[#This Row],[組]],"")</f>
        <v>2</v>
      </c>
      <c r="C714" s="22">
        <f>IFERROR(テーブル_Swim015[[#This Row],[水路]],"")</f>
        <v>6</v>
      </c>
      <c r="D714" s="22" t="str">
        <f t="shared" si="58"/>
        <v>3526</v>
      </c>
      <c r="E714" s="22">
        <f>IFERROR(テーブル_Swim015[[#This Row],[選手番号]],"")</f>
        <v>17</v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>南海ＤＣ　E</v>
      </c>
      <c r="I714" s="22" t="str">
        <f t="shared" si="55"/>
        <v>1735</v>
      </c>
      <c r="J714" s="22">
        <f t="shared" si="56"/>
        <v>2</v>
      </c>
      <c r="K714" s="22">
        <f t="shared" si="57"/>
        <v>6</v>
      </c>
      <c r="M714" s="22" t="str">
        <f>IFERROR(VLOOKUP(A714,Sheet1!B:F,5,0),"")</f>
        <v xml:space="preserve"> 400m</v>
      </c>
      <c r="N714" s="22" t="str">
        <f>IFERROR(VLOOKUP(A714,Sheet1!B:F,4,0),"")</f>
        <v>リレー</v>
      </c>
      <c r="O714" s="22" t="str">
        <f t="shared" si="59"/>
        <v xml:space="preserve"> 400m リレー</v>
      </c>
    </row>
    <row r="715" spans="1:15" s="22" customFormat="1" x14ac:dyDescent="0.15">
      <c r="A715" s="22">
        <f>IFERROR(テーブル_Swim015[[#This Row],[競技番号]],"")</f>
        <v>35</v>
      </c>
      <c r="B715" s="22">
        <f>IFERROR(テーブル_Swim015[[#This Row],[組]],"")</f>
        <v>2</v>
      </c>
      <c r="C715" s="22">
        <f>IFERROR(テーブル_Swim015[[#This Row],[水路]],"")</f>
        <v>7</v>
      </c>
      <c r="D715" s="22" t="str">
        <f t="shared" si="58"/>
        <v>3527</v>
      </c>
      <c r="E715" s="22">
        <f>IFERROR(テーブル_Swim015[[#This Row],[選手番号]],"")</f>
        <v>0</v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55"/>
        <v>035</v>
      </c>
      <c r="J715" s="22">
        <f t="shared" si="56"/>
        <v>2</v>
      </c>
      <c r="K715" s="22">
        <f t="shared" si="57"/>
        <v>7</v>
      </c>
      <c r="M715" s="22" t="str">
        <f>IFERROR(VLOOKUP(A715,Sheet1!B:F,5,0),"")</f>
        <v xml:space="preserve"> 400m</v>
      </c>
      <c r="N715" s="22" t="str">
        <f>IFERROR(VLOOKUP(A715,Sheet1!B:F,4,0),"")</f>
        <v>リレー</v>
      </c>
      <c r="O715" s="22" t="str">
        <f t="shared" si="59"/>
        <v xml:space="preserve"> 400m リレー</v>
      </c>
    </row>
    <row r="716" spans="1:15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58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55"/>
        <v/>
      </c>
      <c r="J716" s="22" t="str">
        <f t="shared" si="56"/>
        <v/>
      </c>
      <c r="K716" s="22" t="str">
        <f t="shared" si="57"/>
        <v/>
      </c>
      <c r="M716" s="22" t="str">
        <f>IFERROR(VLOOKUP(A716,Sheet1!B:F,5,0),"")</f>
        <v/>
      </c>
      <c r="N716" s="22" t="str">
        <f>IFERROR(VLOOKUP(A716,Sheet1!B:F,4,0),"")</f>
        <v/>
      </c>
      <c r="O716" s="22" t="str">
        <f t="shared" si="59"/>
        <v xml:space="preserve"> </v>
      </c>
    </row>
    <row r="717" spans="1:15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58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55"/>
        <v/>
      </c>
      <c r="J717" s="22" t="str">
        <f t="shared" si="56"/>
        <v/>
      </c>
      <c r="K717" s="22" t="str">
        <f t="shared" si="57"/>
        <v/>
      </c>
      <c r="M717" s="22" t="str">
        <f>IFERROR(VLOOKUP(A717,Sheet1!B:F,5,0),"")</f>
        <v/>
      </c>
      <c r="N717" s="22" t="str">
        <f>IFERROR(VLOOKUP(A717,Sheet1!B:F,4,0),"")</f>
        <v/>
      </c>
      <c r="O717" s="22" t="str">
        <f t="shared" si="59"/>
        <v xml:space="preserve"> </v>
      </c>
    </row>
    <row r="718" spans="1:15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58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55"/>
        <v/>
      </c>
      <c r="J718" s="22" t="str">
        <f t="shared" si="56"/>
        <v/>
      </c>
      <c r="K718" s="22" t="str">
        <f t="shared" si="57"/>
        <v/>
      </c>
      <c r="M718" s="22" t="str">
        <f>IFERROR(VLOOKUP(A718,Sheet1!B:F,5,0),"")</f>
        <v/>
      </c>
      <c r="N718" s="22" t="str">
        <f>IFERROR(VLOOKUP(A718,Sheet1!B:F,4,0),"")</f>
        <v/>
      </c>
      <c r="O718" s="22" t="str">
        <f t="shared" si="59"/>
        <v xml:space="preserve"> </v>
      </c>
    </row>
    <row r="719" spans="1:15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58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55"/>
        <v/>
      </c>
      <c r="J719" s="22" t="str">
        <f t="shared" si="56"/>
        <v/>
      </c>
      <c r="K719" s="22" t="str">
        <f t="shared" si="57"/>
        <v/>
      </c>
      <c r="M719" s="22" t="str">
        <f>IFERROR(VLOOKUP(A719,Sheet1!B:F,5,0),"")</f>
        <v/>
      </c>
      <c r="N719" s="22" t="str">
        <f>IFERROR(VLOOKUP(A719,Sheet1!B:F,4,0),"")</f>
        <v/>
      </c>
      <c r="O719" s="22" t="str">
        <f t="shared" si="59"/>
        <v xml:space="preserve"> </v>
      </c>
    </row>
    <row r="720" spans="1:15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58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55"/>
        <v/>
      </c>
      <c r="J720" s="22" t="str">
        <f t="shared" si="56"/>
        <v/>
      </c>
      <c r="K720" s="22" t="str">
        <f t="shared" si="57"/>
        <v/>
      </c>
      <c r="M720" s="22" t="str">
        <f>IFERROR(VLOOKUP(A720,Sheet1!B:F,5,0),"")</f>
        <v/>
      </c>
      <c r="N720" s="22" t="str">
        <f>IFERROR(VLOOKUP(A720,Sheet1!B:F,4,0),"")</f>
        <v/>
      </c>
      <c r="O720" s="22" t="str">
        <f t="shared" si="59"/>
        <v xml:space="preserve"> </v>
      </c>
    </row>
    <row r="721" spans="1:15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58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55"/>
        <v/>
      </c>
      <c r="J721" s="22" t="str">
        <f t="shared" si="56"/>
        <v/>
      </c>
      <c r="K721" s="22" t="str">
        <f t="shared" si="57"/>
        <v/>
      </c>
      <c r="M721" s="22" t="str">
        <f>IFERROR(VLOOKUP(A721,Sheet1!B:F,5,0),"")</f>
        <v/>
      </c>
      <c r="N721" s="22" t="str">
        <f>IFERROR(VLOOKUP(A721,Sheet1!B:F,4,0),"")</f>
        <v/>
      </c>
      <c r="O721" s="22" t="str">
        <f t="shared" si="59"/>
        <v xml:space="preserve"> </v>
      </c>
    </row>
    <row r="722" spans="1:15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58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55"/>
        <v/>
      </c>
      <c r="J722" s="22" t="str">
        <f t="shared" si="56"/>
        <v/>
      </c>
      <c r="K722" s="22" t="str">
        <f t="shared" si="57"/>
        <v/>
      </c>
      <c r="M722" s="22" t="str">
        <f>IFERROR(VLOOKUP(A722,Sheet1!B:F,5,0),"")</f>
        <v/>
      </c>
      <c r="N722" s="22" t="str">
        <f>IFERROR(VLOOKUP(A722,Sheet1!B:F,4,0),"")</f>
        <v/>
      </c>
      <c r="O722" s="22" t="str">
        <f t="shared" si="59"/>
        <v xml:space="preserve"> </v>
      </c>
    </row>
    <row r="723" spans="1:15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58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60">CONCATENATE(E723,A723)</f>
        <v/>
      </c>
      <c r="J723" s="22" t="str">
        <f t="shared" ref="J723:J786" si="61">B723</f>
        <v/>
      </c>
      <c r="K723" s="22" t="str">
        <f t="shared" ref="K723:K786" si="62">C723</f>
        <v/>
      </c>
      <c r="M723" s="22" t="str">
        <f>IFERROR(VLOOKUP(A723,Sheet1!B:F,5,0),"")</f>
        <v/>
      </c>
      <c r="N723" s="22" t="str">
        <f>IFERROR(VLOOKUP(A723,Sheet1!B:F,4,0),"")</f>
        <v/>
      </c>
      <c r="O723" s="22" t="str">
        <f t="shared" si="59"/>
        <v xml:space="preserve"> </v>
      </c>
    </row>
    <row r="724" spans="1:15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58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60"/>
        <v/>
      </c>
      <c r="J724" s="22" t="str">
        <f t="shared" si="61"/>
        <v/>
      </c>
      <c r="K724" s="22" t="str">
        <f t="shared" si="62"/>
        <v/>
      </c>
      <c r="M724" s="22" t="str">
        <f>IFERROR(VLOOKUP(A724,Sheet1!B:F,5,0),"")</f>
        <v/>
      </c>
      <c r="N724" s="22" t="str">
        <f>IFERROR(VLOOKUP(A724,Sheet1!B:F,4,0),"")</f>
        <v/>
      </c>
      <c r="O724" s="22" t="str">
        <f t="shared" si="59"/>
        <v xml:space="preserve"> </v>
      </c>
    </row>
    <row r="725" spans="1:15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58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60"/>
        <v/>
      </c>
      <c r="J725" s="22" t="str">
        <f t="shared" si="61"/>
        <v/>
      </c>
      <c r="K725" s="22" t="str">
        <f t="shared" si="62"/>
        <v/>
      </c>
      <c r="M725" s="22" t="str">
        <f>IFERROR(VLOOKUP(A725,Sheet1!B:F,5,0),"")</f>
        <v/>
      </c>
      <c r="N725" s="22" t="str">
        <f>IFERROR(VLOOKUP(A725,Sheet1!B:F,4,0),"")</f>
        <v/>
      </c>
      <c r="O725" s="22" t="str">
        <f t="shared" si="59"/>
        <v xml:space="preserve"> </v>
      </c>
    </row>
    <row r="726" spans="1:15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58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60"/>
        <v/>
      </c>
      <c r="J726" s="22" t="str">
        <f t="shared" si="61"/>
        <v/>
      </c>
      <c r="K726" s="22" t="str">
        <f t="shared" si="62"/>
        <v/>
      </c>
      <c r="M726" s="22" t="str">
        <f>IFERROR(VLOOKUP(A726,Sheet1!B:F,5,0),"")</f>
        <v/>
      </c>
      <c r="N726" s="22" t="str">
        <f>IFERROR(VLOOKUP(A726,Sheet1!B:F,4,0),"")</f>
        <v/>
      </c>
      <c r="O726" s="22" t="str">
        <f t="shared" si="59"/>
        <v xml:space="preserve"> </v>
      </c>
    </row>
    <row r="727" spans="1:15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58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60"/>
        <v/>
      </c>
      <c r="J727" s="22" t="str">
        <f t="shared" si="61"/>
        <v/>
      </c>
      <c r="K727" s="22" t="str">
        <f t="shared" si="62"/>
        <v/>
      </c>
      <c r="M727" s="22" t="str">
        <f>IFERROR(VLOOKUP(A727,Sheet1!B:F,5,0),"")</f>
        <v/>
      </c>
      <c r="N727" s="22" t="str">
        <f>IFERROR(VLOOKUP(A727,Sheet1!B:F,4,0),"")</f>
        <v/>
      </c>
      <c r="O727" s="22" t="str">
        <f t="shared" si="59"/>
        <v xml:space="preserve"> </v>
      </c>
    </row>
    <row r="728" spans="1:15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58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60"/>
        <v/>
      </c>
      <c r="J728" s="22" t="str">
        <f t="shared" si="61"/>
        <v/>
      </c>
      <c r="K728" s="22" t="str">
        <f t="shared" si="62"/>
        <v/>
      </c>
      <c r="M728" s="22" t="str">
        <f>IFERROR(VLOOKUP(A728,Sheet1!B:F,5,0),"")</f>
        <v/>
      </c>
      <c r="N728" s="22" t="str">
        <f>IFERROR(VLOOKUP(A728,Sheet1!B:F,4,0),"")</f>
        <v/>
      </c>
      <c r="O728" s="22" t="str">
        <f t="shared" si="59"/>
        <v xml:space="preserve"> </v>
      </c>
    </row>
    <row r="729" spans="1:15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58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60"/>
        <v/>
      </c>
      <c r="J729" s="22" t="str">
        <f t="shared" si="61"/>
        <v/>
      </c>
      <c r="K729" s="22" t="str">
        <f t="shared" si="62"/>
        <v/>
      </c>
      <c r="M729" s="22" t="str">
        <f>IFERROR(VLOOKUP(A729,Sheet1!B:F,5,0),"")</f>
        <v/>
      </c>
      <c r="N729" s="22" t="str">
        <f>IFERROR(VLOOKUP(A729,Sheet1!B:F,4,0),"")</f>
        <v/>
      </c>
      <c r="O729" s="22" t="str">
        <f t="shared" si="59"/>
        <v xml:space="preserve"> </v>
      </c>
    </row>
    <row r="730" spans="1:15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58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60"/>
        <v/>
      </c>
      <c r="J730" s="22" t="str">
        <f t="shared" si="61"/>
        <v/>
      </c>
      <c r="K730" s="22" t="str">
        <f t="shared" si="62"/>
        <v/>
      </c>
      <c r="M730" s="22" t="str">
        <f>IFERROR(VLOOKUP(A730,Sheet1!B:F,5,0),"")</f>
        <v/>
      </c>
      <c r="N730" s="22" t="str">
        <f>IFERROR(VLOOKUP(A730,Sheet1!B:F,4,0),"")</f>
        <v/>
      </c>
      <c r="O730" s="22" t="str">
        <f t="shared" si="59"/>
        <v xml:space="preserve"> </v>
      </c>
    </row>
    <row r="731" spans="1:15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58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60"/>
        <v/>
      </c>
      <c r="J731" s="22" t="str">
        <f t="shared" si="61"/>
        <v/>
      </c>
      <c r="K731" s="22" t="str">
        <f t="shared" si="62"/>
        <v/>
      </c>
      <c r="M731" s="22" t="str">
        <f>IFERROR(VLOOKUP(A731,Sheet1!B:F,5,0),"")</f>
        <v/>
      </c>
      <c r="N731" s="22" t="str">
        <f>IFERROR(VLOOKUP(A731,Sheet1!B:F,4,0),"")</f>
        <v/>
      </c>
      <c r="O731" s="22" t="str">
        <f t="shared" si="59"/>
        <v xml:space="preserve"> </v>
      </c>
    </row>
    <row r="732" spans="1:15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58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60"/>
        <v/>
      </c>
      <c r="J732" s="22" t="str">
        <f t="shared" si="61"/>
        <v/>
      </c>
      <c r="K732" s="22" t="str">
        <f t="shared" si="62"/>
        <v/>
      </c>
      <c r="M732" s="22" t="str">
        <f>IFERROR(VLOOKUP(A732,Sheet1!B:F,5,0),"")</f>
        <v/>
      </c>
      <c r="N732" s="22" t="str">
        <f>IFERROR(VLOOKUP(A732,Sheet1!B:F,4,0),"")</f>
        <v/>
      </c>
      <c r="O732" s="22" t="str">
        <f t="shared" si="59"/>
        <v xml:space="preserve"> </v>
      </c>
    </row>
    <row r="733" spans="1:15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58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60"/>
        <v/>
      </c>
      <c r="J733" s="22" t="str">
        <f t="shared" si="61"/>
        <v/>
      </c>
      <c r="K733" s="22" t="str">
        <f t="shared" si="62"/>
        <v/>
      </c>
      <c r="M733" s="22" t="str">
        <f>IFERROR(VLOOKUP(A733,Sheet1!B:F,5,0),"")</f>
        <v/>
      </c>
      <c r="N733" s="22" t="str">
        <f>IFERROR(VLOOKUP(A733,Sheet1!B:F,4,0),"")</f>
        <v/>
      </c>
      <c r="O733" s="22" t="str">
        <f t="shared" si="59"/>
        <v xml:space="preserve"> </v>
      </c>
    </row>
    <row r="734" spans="1:15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58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60"/>
        <v/>
      </c>
      <c r="J734" s="22" t="str">
        <f t="shared" si="61"/>
        <v/>
      </c>
      <c r="K734" s="22" t="str">
        <f t="shared" si="62"/>
        <v/>
      </c>
      <c r="M734" s="22" t="str">
        <f>IFERROR(VLOOKUP(A734,Sheet1!B:F,5,0),"")</f>
        <v/>
      </c>
      <c r="N734" s="22" t="str">
        <f>IFERROR(VLOOKUP(A734,Sheet1!B:F,4,0),"")</f>
        <v/>
      </c>
      <c r="O734" s="22" t="str">
        <f t="shared" si="59"/>
        <v xml:space="preserve"> </v>
      </c>
    </row>
    <row r="735" spans="1:15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58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60"/>
        <v/>
      </c>
      <c r="J735" s="22" t="str">
        <f t="shared" si="61"/>
        <v/>
      </c>
      <c r="K735" s="22" t="str">
        <f t="shared" si="62"/>
        <v/>
      </c>
      <c r="M735" s="22" t="str">
        <f>IFERROR(VLOOKUP(A735,Sheet1!B:F,5,0),"")</f>
        <v/>
      </c>
      <c r="N735" s="22" t="str">
        <f>IFERROR(VLOOKUP(A735,Sheet1!B:F,4,0),"")</f>
        <v/>
      </c>
      <c r="O735" s="22" t="str">
        <f t="shared" si="59"/>
        <v xml:space="preserve"> </v>
      </c>
    </row>
    <row r="736" spans="1:15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58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60"/>
        <v/>
      </c>
      <c r="J736" s="22" t="str">
        <f t="shared" si="61"/>
        <v/>
      </c>
      <c r="K736" s="22" t="str">
        <f t="shared" si="62"/>
        <v/>
      </c>
      <c r="M736" s="22" t="str">
        <f>IFERROR(VLOOKUP(A736,Sheet1!B:F,5,0),"")</f>
        <v/>
      </c>
      <c r="N736" s="22" t="str">
        <f>IFERROR(VLOOKUP(A736,Sheet1!B:F,4,0),"")</f>
        <v/>
      </c>
      <c r="O736" s="22" t="str">
        <f t="shared" si="59"/>
        <v xml:space="preserve"> </v>
      </c>
    </row>
    <row r="737" spans="1:15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58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60"/>
        <v/>
      </c>
      <c r="J737" s="22" t="str">
        <f t="shared" si="61"/>
        <v/>
      </c>
      <c r="K737" s="22" t="str">
        <f t="shared" si="62"/>
        <v/>
      </c>
      <c r="M737" s="22" t="str">
        <f>IFERROR(VLOOKUP(A737,Sheet1!B:F,5,0),"")</f>
        <v/>
      </c>
      <c r="N737" s="22" t="str">
        <f>IFERROR(VLOOKUP(A737,Sheet1!B:F,4,0),"")</f>
        <v/>
      </c>
      <c r="O737" s="22" t="str">
        <f t="shared" si="59"/>
        <v xml:space="preserve"> </v>
      </c>
    </row>
    <row r="738" spans="1:15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58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60"/>
        <v/>
      </c>
      <c r="J738" s="22" t="str">
        <f t="shared" si="61"/>
        <v/>
      </c>
      <c r="K738" s="22" t="str">
        <f t="shared" si="62"/>
        <v/>
      </c>
      <c r="M738" s="22" t="str">
        <f>IFERROR(VLOOKUP(A738,Sheet1!B:F,5,0),"")</f>
        <v/>
      </c>
      <c r="N738" s="22" t="str">
        <f>IFERROR(VLOOKUP(A738,Sheet1!B:F,4,0),"")</f>
        <v/>
      </c>
      <c r="O738" s="22" t="str">
        <f t="shared" si="59"/>
        <v xml:space="preserve"> </v>
      </c>
    </row>
    <row r="739" spans="1:15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58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60"/>
        <v/>
      </c>
      <c r="J739" s="22" t="str">
        <f t="shared" si="61"/>
        <v/>
      </c>
      <c r="K739" s="22" t="str">
        <f t="shared" si="62"/>
        <v/>
      </c>
      <c r="M739" s="22" t="str">
        <f>IFERROR(VLOOKUP(A739,Sheet1!B:F,5,0),"")</f>
        <v/>
      </c>
      <c r="N739" s="22" t="str">
        <f>IFERROR(VLOOKUP(A739,Sheet1!B:F,4,0),"")</f>
        <v/>
      </c>
      <c r="O739" s="22" t="str">
        <f t="shared" si="59"/>
        <v xml:space="preserve"> </v>
      </c>
    </row>
    <row r="740" spans="1:15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58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60"/>
        <v/>
      </c>
      <c r="J740" s="22" t="str">
        <f t="shared" si="61"/>
        <v/>
      </c>
      <c r="K740" s="22" t="str">
        <f t="shared" si="62"/>
        <v/>
      </c>
      <c r="M740" s="22" t="str">
        <f>IFERROR(VLOOKUP(A740,Sheet1!B:F,5,0),"")</f>
        <v/>
      </c>
      <c r="N740" s="22" t="str">
        <f>IFERROR(VLOOKUP(A740,Sheet1!B:F,4,0),"")</f>
        <v/>
      </c>
      <c r="O740" s="22" t="str">
        <f t="shared" si="59"/>
        <v xml:space="preserve"> </v>
      </c>
    </row>
    <row r="741" spans="1:15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58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60"/>
        <v/>
      </c>
      <c r="J741" s="22" t="str">
        <f t="shared" si="61"/>
        <v/>
      </c>
      <c r="K741" s="22" t="str">
        <f t="shared" si="62"/>
        <v/>
      </c>
      <c r="M741" s="22" t="str">
        <f>IFERROR(VLOOKUP(A741,Sheet1!B:F,5,0),"")</f>
        <v/>
      </c>
      <c r="N741" s="22" t="str">
        <f>IFERROR(VLOOKUP(A741,Sheet1!B:F,4,0),"")</f>
        <v/>
      </c>
      <c r="O741" s="22" t="str">
        <f t="shared" si="59"/>
        <v xml:space="preserve"> </v>
      </c>
    </row>
    <row r="742" spans="1:15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58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60"/>
        <v/>
      </c>
      <c r="J742" s="22" t="str">
        <f t="shared" si="61"/>
        <v/>
      </c>
      <c r="K742" s="22" t="str">
        <f t="shared" si="62"/>
        <v/>
      </c>
      <c r="M742" s="22" t="str">
        <f>IFERROR(VLOOKUP(A742,Sheet1!B:F,5,0),"")</f>
        <v/>
      </c>
      <c r="N742" s="22" t="str">
        <f>IFERROR(VLOOKUP(A742,Sheet1!B:F,4,0),"")</f>
        <v/>
      </c>
      <c r="O742" s="22" t="str">
        <f t="shared" si="59"/>
        <v xml:space="preserve"> </v>
      </c>
    </row>
    <row r="743" spans="1:15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58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60"/>
        <v/>
      </c>
      <c r="J743" s="22" t="str">
        <f t="shared" si="61"/>
        <v/>
      </c>
      <c r="K743" s="22" t="str">
        <f t="shared" si="62"/>
        <v/>
      </c>
      <c r="M743" s="22" t="str">
        <f>IFERROR(VLOOKUP(A743,Sheet1!B:F,5,0),"")</f>
        <v/>
      </c>
      <c r="N743" s="22" t="str">
        <f>IFERROR(VLOOKUP(A743,Sheet1!B:F,4,0),"")</f>
        <v/>
      </c>
      <c r="O743" s="22" t="str">
        <f t="shared" si="59"/>
        <v xml:space="preserve"> </v>
      </c>
    </row>
    <row r="744" spans="1:15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58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60"/>
        <v/>
      </c>
      <c r="J744" s="22" t="str">
        <f t="shared" si="61"/>
        <v/>
      </c>
      <c r="K744" s="22" t="str">
        <f t="shared" si="62"/>
        <v/>
      </c>
      <c r="M744" s="22" t="str">
        <f>IFERROR(VLOOKUP(A744,Sheet1!B:F,5,0),"")</f>
        <v/>
      </c>
      <c r="N744" s="22" t="str">
        <f>IFERROR(VLOOKUP(A744,Sheet1!B:F,4,0),"")</f>
        <v/>
      </c>
      <c r="O744" s="22" t="str">
        <f t="shared" si="59"/>
        <v xml:space="preserve"> </v>
      </c>
    </row>
    <row r="745" spans="1:15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58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60"/>
        <v/>
      </c>
      <c r="J745" s="22" t="str">
        <f t="shared" si="61"/>
        <v/>
      </c>
      <c r="K745" s="22" t="str">
        <f t="shared" si="62"/>
        <v/>
      </c>
      <c r="M745" s="22" t="str">
        <f>IFERROR(VLOOKUP(A745,Sheet1!B:F,5,0),"")</f>
        <v/>
      </c>
      <c r="N745" s="22" t="str">
        <f>IFERROR(VLOOKUP(A745,Sheet1!B:F,4,0),"")</f>
        <v/>
      </c>
      <c r="O745" s="22" t="str">
        <f t="shared" si="59"/>
        <v xml:space="preserve"> </v>
      </c>
    </row>
    <row r="746" spans="1:15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58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60"/>
        <v/>
      </c>
      <c r="J746" s="22" t="str">
        <f t="shared" si="61"/>
        <v/>
      </c>
      <c r="K746" s="22" t="str">
        <f t="shared" si="62"/>
        <v/>
      </c>
      <c r="M746" s="22" t="str">
        <f>IFERROR(VLOOKUP(A746,Sheet1!B:F,5,0),"")</f>
        <v/>
      </c>
      <c r="N746" s="22" t="str">
        <f>IFERROR(VLOOKUP(A746,Sheet1!B:F,4,0),"")</f>
        <v/>
      </c>
      <c r="O746" s="22" t="str">
        <f t="shared" si="59"/>
        <v xml:space="preserve"> </v>
      </c>
    </row>
    <row r="747" spans="1:15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58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60"/>
        <v/>
      </c>
      <c r="J747" s="22" t="str">
        <f t="shared" si="61"/>
        <v/>
      </c>
      <c r="K747" s="22" t="str">
        <f t="shared" si="62"/>
        <v/>
      </c>
      <c r="M747" s="22" t="str">
        <f>IFERROR(VLOOKUP(A747,Sheet1!B:F,5,0),"")</f>
        <v/>
      </c>
      <c r="N747" s="22" t="str">
        <f>IFERROR(VLOOKUP(A747,Sheet1!B:F,4,0),"")</f>
        <v/>
      </c>
      <c r="O747" s="22" t="str">
        <f t="shared" si="59"/>
        <v xml:space="preserve"> </v>
      </c>
    </row>
    <row r="748" spans="1:15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58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60"/>
        <v/>
      </c>
      <c r="J748" s="22" t="str">
        <f t="shared" si="61"/>
        <v/>
      </c>
      <c r="K748" s="22" t="str">
        <f t="shared" si="62"/>
        <v/>
      </c>
      <c r="M748" s="22" t="str">
        <f>IFERROR(VLOOKUP(A748,Sheet1!B:F,5,0),"")</f>
        <v/>
      </c>
      <c r="N748" s="22" t="str">
        <f>IFERROR(VLOOKUP(A748,Sheet1!B:F,4,0),"")</f>
        <v/>
      </c>
      <c r="O748" s="22" t="str">
        <f t="shared" si="59"/>
        <v xml:space="preserve"> </v>
      </c>
    </row>
    <row r="749" spans="1:15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58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60"/>
        <v/>
      </c>
      <c r="J749" s="22" t="str">
        <f t="shared" si="61"/>
        <v/>
      </c>
      <c r="K749" s="22" t="str">
        <f t="shared" si="62"/>
        <v/>
      </c>
      <c r="M749" s="22" t="str">
        <f>IFERROR(VLOOKUP(A749,Sheet1!B:F,5,0),"")</f>
        <v/>
      </c>
      <c r="N749" s="22" t="str">
        <f>IFERROR(VLOOKUP(A749,Sheet1!B:F,4,0),"")</f>
        <v/>
      </c>
      <c r="O749" s="22" t="str">
        <f t="shared" si="59"/>
        <v xml:space="preserve"> </v>
      </c>
    </row>
    <row r="750" spans="1:15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58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60"/>
        <v/>
      </c>
      <c r="J750" s="22" t="str">
        <f t="shared" si="61"/>
        <v/>
      </c>
      <c r="K750" s="22" t="str">
        <f t="shared" si="62"/>
        <v/>
      </c>
      <c r="M750" s="22" t="str">
        <f>IFERROR(VLOOKUP(A750,Sheet1!B:F,5,0),"")</f>
        <v/>
      </c>
      <c r="N750" s="22" t="str">
        <f>IFERROR(VLOOKUP(A750,Sheet1!B:F,4,0),"")</f>
        <v/>
      </c>
      <c r="O750" s="22" t="str">
        <f t="shared" si="59"/>
        <v xml:space="preserve"> </v>
      </c>
    </row>
    <row r="751" spans="1:15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58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60"/>
        <v/>
      </c>
      <c r="J751" s="22" t="str">
        <f t="shared" si="61"/>
        <v/>
      </c>
      <c r="K751" s="22" t="str">
        <f t="shared" si="62"/>
        <v/>
      </c>
      <c r="M751" s="22" t="str">
        <f>IFERROR(VLOOKUP(A751,Sheet1!B:F,5,0),"")</f>
        <v/>
      </c>
      <c r="N751" s="22" t="str">
        <f>IFERROR(VLOOKUP(A751,Sheet1!B:F,4,0),"")</f>
        <v/>
      </c>
      <c r="O751" s="22" t="str">
        <f t="shared" si="59"/>
        <v xml:space="preserve"> </v>
      </c>
    </row>
    <row r="752" spans="1:15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58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60"/>
        <v/>
      </c>
      <c r="J752" s="22" t="str">
        <f t="shared" si="61"/>
        <v/>
      </c>
      <c r="K752" s="22" t="str">
        <f t="shared" si="62"/>
        <v/>
      </c>
      <c r="M752" s="22" t="str">
        <f>IFERROR(VLOOKUP(A752,Sheet1!B:F,5,0),"")</f>
        <v/>
      </c>
      <c r="N752" s="22" t="str">
        <f>IFERROR(VLOOKUP(A752,Sheet1!B:F,4,0),"")</f>
        <v/>
      </c>
      <c r="O752" s="22" t="str">
        <f t="shared" si="59"/>
        <v xml:space="preserve"> </v>
      </c>
    </row>
    <row r="753" spans="1:15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58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60"/>
        <v/>
      </c>
      <c r="J753" s="22" t="str">
        <f t="shared" si="61"/>
        <v/>
      </c>
      <c r="K753" s="22" t="str">
        <f t="shared" si="62"/>
        <v/>
      </c>
      <c r="M753" s="22" t="str">
        <f>IFERROR(VLOOKUP(A753,Sheet1!B:F,5,0),"")</f>
        <v/>
      </c>
      <c r="N753" s="22" t="str">
        <f>IFERROR(VLOOKUP(A753,Sheet1!B:F,4,0),"")</f>
        <v/>
      </c>
      <c r="O753" s="22" t="str">
        <f t="shared" si="59"/>
        <v xml:space="preserve"> </v>
      </c>
    </row>
    <row r="754" spans="1:15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58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60"/>
        <v/>
      </c>
      <c r="J754" s="22" t="str">
        <f t="shared" si="61"/>
        <v/>
      </c>
      <c r="K754" s="22" t="str">
        <f t="shared" si="62"/>
        <v/>
      </c>
      <c r="M754" s="22" t="str">
        <f>IFERROR(VLOOKUP(A754,Sheet1!B:F,5,0),"")</f>
        <v/>
      </c>
      <c r="N754" s="22" t="str">
        <f>IFERROR(VLOOKUP(A754,Sheet1!B:F,4,0),"")</f>
        <v/>
      </c>
      <c r="O754" s="22" t="str">
        <f t="shared" si="59"/>
        <v xml:space="preserve"> </v>
      </c>
    </row>
    <row r="755" spans="1:15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58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60"/>
        <v/>
      </c>
      <c r="J755" s="22" t="str">
        <f t="shared" si="61"/>
        <v/>
      </c>
      <c r="K755" s="22" t="str">
        <f t="shared" si="62"/>
        <v/>
      </c>
      <c r="M755" s="22" t="str">
        <f>IFERROR(VLOOKUP(A755,Sheet1!B:F,5,0),"")</f>
        <v/>
      </c>
      <c r="N755" s="22" t="str">
        <f>IFERROR(VLOOKUP(A755,Sheet1!B:F,4,0),"")</f>
        <v/>
      </c>
      <c r="O755" s="22" t="str">
        <f t="shared" si="59"/>
        <v xml:space="preserve"> </v>
      </c>
    </row>
    <row r="756" spans="1:15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58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60"/>
        <v/>
      </c>
      <c r="J756" s="22" t="str">
        <f t="shared" si="61"/>
        <v/>
      </c>
      <c r="K756" s="22" t="str">
        <f t="shared" si="62"/>
        <v/>
      </c>
      <c r="M756" s="22" t="str">
        <f>IFERROR(VLOOKUP(A756,Sheet1!B:F,5,0),"")</f>
        <v/>
      </c>
      <c r="N756" s="22" t="str">
        <f>IFERROR(VLOOKUP(A756,Sheet1!B:F,4,0),"")</f>
        <v/>
      </c>
      <c r="O756" s="22" t="str">
        <f t="shared" si="59"/>
        <v xml:space="preserve"> </v>
      </c>
    </row>
    <row r="757" spans="1:15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58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60"/>
        <v/>
      </c>
      <c r="J757" s="22" t="str">
        <f t="shared" si="61"/>
        <v/>
      </c>
      <c r="K757" s="22" t="str">
        <f t="shared" si="62"/>
        <v/>
      </c>
      <c r="M757" s="22" t="str">
        <f>IFERROR(VLOOKUP(A757,Sheet1!B:F,5,0),"")</f>
        <v/>
      </c>
      <c r="N757" s="22" t="str">
        <f>IFERROR(VLOOKUP(A757,Sheet1!B:F,4,0),"")</f>
        <v/>
      </c>
      <c r="O757" s="22" t="str">
        <f t="shared" si="59"/>
        <v xml:space="preserve"> </v>
      </c>
    </row>
    <row r="758" spans="1:15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58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60"/>
        <v/>
      </c>
      <c r="J758" s="22" t="str">
        <f t="shared" si="61"/>
        <v/>
      </c>
      <c r="K758" s="22" t="str">
        <f t="shared" si="62"/>
        <v/>
      </c>
      <c r="M758" s="22" t="str">
        <f>IFERROR(VLOOKUP(A758,Sheet1!B:F,5,0),"")</f>
        <v/>
      </c>
      <c r="N758" s="22" t="str">
        <f>IFERROR(VLOOKUP(A758,Sheet1!B:F,4,0),"")</f>
        <v/>
      </c>
      <c r="O758" s="22" t="str">
        <f t="shared" si="59"/>
        <v xml:space="preserve"> </v>
      </c>
    </row>
    <row r="759" spans="1:15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58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60"/>
        <v/>
      </c>
      <c r="J759" s="22" t="str">
        <f t="shared" si="61"/>
        <v/>
      </c>
      <c r="K759" s="22" t="str">
        <f t="shared" si="62"/>
        <v/>
      </c>
      <c r="M759" s="22" t="str">
        <f>IFERROR(VLOOKUP(A759,Sheet1!B:F,5,0),"")</f>
        <v/>
      </c>
      <c r="N759" s="22" t="str">
        <f>IFERROR(VLOOKUP(A759,Sheet1!B:F,4,0),"")</f>
        <v/>
      </c>
      <c r="O759" s="22" t="str">
        <f t="shared" si="59"/>
        <v xml:space="preserve"> </v>
      </c>
    </row>
    <row r="760" spans="1:15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58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60"/>
        <v/>
      </c>
      <c r="J760" s="22" t="str">
        <f t="shared" si="61"/>
        <v/>
      </c>
      <c r="K760" s="22" t="str">
        <f t="shared" si="62"/>
        <v/>
      </c>
      <c r="M760" s="22" t="str">
        <f>IFERROR(VLOOKUP(A760,Sheet1!B:F,5,0),"")</f>
        <v/>
      </c>
      <c r="N760" s="22" t="str">
        <f>IFERROR(VLOOKUP(A760,Sheet1!B:F,4,0),"")</f>
        <v/>
      </c>
      <c r="O760" s="22" t="str">
        <f t="shared" si="59"/>
        <v xml:space="preserve"> </v>
      </c>
    </row>
    <row r="761" spans="1:15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58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60"/>
        <v/>
      </c>
      <c r="J761" s="22" t="str">
        <f t="shared" si="61"/>
        <v/>
      </c>
      <c r="K761" s="22" t="str">
        <f t="shared" si="62"/>
        <v/>
      </c>
      <c r="M761" s="22" t="str">
        <f>IFERROR(VLOOKUP(A761,Sheet1!B:F,5,0),"")</f>
        <v/>
      </c>
      <c r="N761" s="22" t="str">
        <f>IFERROR(VLOOKUP(A761,Sheet1!B:F,4,0),"")</f>
        <v/>
      </c>
      <c r="O761" s="22" t="str">
        <f t="shared" si="59"/>
        <v xml:space="preserve"> </v>
      </c>
    </row>
    <row r="762" spans="1:15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58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60"/>
        <v/>
      </c>
      <c r="J762" s="22" t="str">
        <f t="shared" si="61"/>
        <v/>
      </c>
      <c r="K762" s="22" t="str">
        <f t="shared" si="62"/>
        <v/>
      </c>
      <c r="M762" s="22" t="str">
        <f>IFERROR(VLOOKUP(A762,Sheet1!B:F,5,0),"")</f>
        <v/>
      </c>
      <c r="N762" s="22" t="str">
        <f>IFERROR(VLOOKUP(A762,Sheet1!B:F,4,0),"")</f>
        <v/>
      </c>
      <c r="O762" s="22" t="str">
        <f t="shared" si="59"/>
        <v xml:space="preserve"> </v>
      </c>
    </row>
    <row r="763" spans="1:15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58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60"/>
        <v/>
      </c>
      <c r="J763" s="22" t="str">
        <f t="shared" si="61"/>
        <v/>
      </c>
      <c r="K763" s="22" t="str">
        <f t="shared" si="62"/>
        <v/>
      </c>
      <c r="M763" s="22" t="str">
        <f>IFERROR(VLOOKUP(A763,Sheet1!B:F,5,0),"")</f>
        <v/>
      </c>
      <c r="N763" s="22" t="str">
        <f>IFERROR(VLOOKUP(A763,Sheet1!B:F,4,0),"")</f>
        <v/>
      </c>
      <c r="O763" s="22" t="str">
        <f t="shared" si="59"/>
        <v xml:space="preserve"> </v>
      </c>
    </row>
    <row r="764" spans="1:15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58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60"/>
        <v/>
      </c>
      <c r="J764" s="22" t="str">
        <f t="shared" si="61"/>
        <v/>
      </c>
      <c r="K764" s="22" t="str">
        <f t="shared" si="62"/>
        <v/>
      </c>
      <c r="M764" s="22" t="str">
        <f>IFERROR(VLOOKUP(A764,Sheet1!B:F,5,0),"")</f>
        <v/>
      </c>
      <c r="N764" s="22" t="str">
        <f>IFERROR(VLOOKUP(A764,Sheet1!B:F,4,0),"")</f>
        <v/>
      </c>
      <c r="O764" s="22" t="str">
        <f t="shared" si="59"/>
        <v xml:space="preserve"> </v>
      </c>
    </row>
    <row r="765" spans="1:15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58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60"/>
        <v/>
      </c>
      <c r="J765" s="22" t="str">
        <f t="shared" si="61"/>
        <v/>
      </c>
      <c r="K765" s="22" t="str">
        <f t="shared" si="62"/>
        <v/>
      </c>
      <c r="M765" s="22" t="str">
        <f>IFERROR(VLOOKUP(A765,Sheet1!B:F,5,0),"")</f>
        <v/>
      </c>
      <c r="N765" s="22" t="str">
        <f>IFERROR(VLOOKUP(A765,Sheet1!B:F,4,0),"")</f>
        <v/>
      </c>
      <c r="O765" s="22" t="str">
        <f t="shared" si="59"/>
        <v xml:space="preserve"> </v>
      </c>
    </row>
    <row r="766" spans="1:15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58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60"/>
        <v/>
      </c>
      <c r="J766" s="22" t="str">
        <f t="shared" si="61"/>
        <v/>
      </c>
      <c r="K766" s="22" t="str">
        <f t="shared" si="62"/>
        <v/>
      </c>
      <c r="M766" s="22" t="str">
        <f>IFERROR(VLOOKUP(A766,Sheet1!B:F,5,0),"")</f>
        <v/>
      </c>
      <c r="N766" s="22" t="str">
        <f>IFERROR(VLOOKUP(A766,Sheet1!B:F,4,0),"")</f>
        <v/>
      </c>
      <c r="O766" s="22" t="str">
        <f t="shared" si="59"/>
        <v xml:space="preserve"> </v>
      </c>
    </row>
    <row r="767" spans="1:15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58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60"/>
        <v/>
      </c>
      <c r="J767" s="22" t="str">
        <f t="shared" si="61"/>
        <v/>
      </c>
      <c r="K767" s="22" t="str">
        <f t="shared" si="62"/>
        <v/>
      </c>
      <c r="M767" s="22" t="str">
        <f>IFERROR(VLOOKUP(A767,Sheet1!B:F,5,0),"")</f>
        <v/>
      </c>
      <c r="N767" s="22" t="str">
        <f>IFERROR(VLOOKUP(A767,Sheet1!B:F,4,0),"")</f>
        <v/>
      </c>
      <c r="O767" s="22" t="str">
        <f t="shared" si="59"/>
        <v xml:space="preserve"> </v>
      </c>
    </row>
    <row r="768" spans="1:15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58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60"/>
        <v/>
      </c>
      <c r="J768" s="22" t="str">
        <f t="shared" si="61"/>
        <v/>
      </c>
      <c r="K768" s="22" t="str">
        <f t="shared" si="62"/>
        <v/>
      </c>
      <c r="M768" s="22" t="str">
        <f>IFERROR(VLOOKUP(A768,Sheet1!B:F,5,0),"")</f>
        <v/>
      </c>
      <c r="N768" s="22" t="str">
        <f>IFERROR(VLOOKUP(A768,Sheet1!B:F,4,0),"")</f>
        <v/>
      </c>
      <c r="O768" s="22" t="str">
        <f t="shared" si="59"/>
        <v xml:space="preserve"> </v>
      </c>
    </row>
    <row r="769" spans="1:15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58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60"/>
        <v/>
      </c>
      <c r="J769" s="22" t="str">
        <f t="shared" si="61"/>
        <v/>
      </c>
      <c r="K769" s="22" t="str">
        <f t="shared" si="62"/>
        <v/>
      </c>
      <c r="M769" s="22" t="str">
        <f>IFERROR(VLOOKUP(A769,Sheet1!B:F,5,0),"")</f>
        <v/>
      </c>
      <c r="N769" s="22" t="str">
        <f>IFERROR(VLOOKUP(A769,Sheet1!B:F,4,0),"")</f>
        <v/>
      </c>
      <c r="O769" s="22" t="str">
        <f t="shared" si="59"/>
        <v xml:space="preserve"> </v>
      </c>
    </row>
    <row r="770" spans="1:15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58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60"/>
        <v/>
      </c>
      <c r="J770" s="22" t="str">
        <f t="shared" si="61"/>
        <v/>
      </c>
      <c r="K770" s="22" t="str">
        <f t="shared" si="62"/>
        <v/>
      </c>
      <c r="M770" s="22" t="str">
        <f>IFERROR(VLOOKUP(A770,Sheet1!B:F,5,0),"")</f>
        <v/>
      </c>
      <c r="N770" s="22" t="str">
        <f>IFERROR(VLOOKUP(A770,Sheet1!B:F,4,0),"")</f>
        <v/>
      </c>
      <c r="O770" s="22" t="str">
        <f t="shared" si="59"/>
        <v xml:space="preserve"> </v>
      </c>
    </row>
    <row r="771" spans="1:15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63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60"/>
        <v/>
      </c>
      <c r="J771" s="22" t="str">
        <f t="shared" si="61"/>
        <v/>
      </c>
      <c r="K771" s="22" t="str">
        <f t="shared" si="62"/>
        <v/>
      </c>
      <c r="M771" s="22" t="str">
        <f>IFERROR(VLOOKUP(A771,Sheet1!B:F,5,0),"")</f>
        <v/>
      </c>
      <c r="N771" s="22" t="str">
        <f>IFERROR(VLOOKUP(A771,Sheet1!B:F,4,0),"")</f>
        <v/>
      </c>
      <c r="O771" s="22" t="str">
        <f t="shared" ref="O771:O834" si="64">CONCATENATE(M771," ",N771)</f>
        <v xml:space="preserve"> </v>
      </c>
    </row>
    <row r="772" spans="1:15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63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60"/>
        <v/>
      </c>
      <c r="J772" s="22" t="str">
        <f t="shared" si="61"/>
        <v/>
      </c>
      <c r="K772" s="22" t="str">
        <f t="shared" si="62"/>
        <v/>
      </c>
      <c r="M772" s="22" t="str">
        <f>IFERROR(VLOOKUP(A772,Sheet1!B:F,5,0),"")</f>
        <v/>
      </c>
      <c r="N772" s="22" t="str">
        <f>IFERROR(VLOOKUP(A772,Sheet1!B:F,4,0),"")</f>
        <v/>
      </c>
      <c r="O772" s="22" t="str">
        <f t="shared" si="64"/>
        <v xml:space="preserve"> </v>
      </c>
    </row>
    <row r="773" spans="1:15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63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60"/>
        <v/>
      </c>
      <c r="J773" s="22" t="str">
        <f t="shared" si="61"/>
        <v/>
      </c>
      <c r="K773" s="22" t="str">
        <f t="shared" si="62"/>
        <v/>
      </c>
      <c r="M773" s="22" t="str">
        <f>IFERROR(VLOOKUP(A773,Sheet1!B:F,5,0),"")</f>
        <v/>
      </c>
      <c r="N773" s="22" t="str">
        <f>IFERROR(VLOOKUP(A773,Sheet1!B:F,4,0),"")</f>
        <v/>
      </c>
      <c r="O773" s="22" t="str">
        <f t="shared" si="64"/>
        <v xml:space="preserve"> </v>
      </c>
    </row>
    <row r="774" spans="1:15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63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60"/>
        <v/>
      </c>
      <c r="J774" s="22" t="str">
        <f t="shared" si="61"/>
        <v/>
      </c>
      <c r="K774" s="22" t="str">
        <f t="shared" si="62"/>
        <v/>
      </c>
      <c r="M774" s="22" t="str">
        <f>IFERROR(VLOOKUP(A774,Sheet1!B:F,5,0),"")</f>
        <v/>
      </c>
      <c r="N774" s="22" t="str">
        <f>IFERROR(VLOOKUP(A774,Sheet1!B:F,4,0),"")</f>
        <v/>
      </c>
      <c r="O774" s="22" t="str">
        <f t="shared" si="64"/>
        <v xml:space="preserve"> </v>
      </c>
    </row>
    <row r="775" spans="1:15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63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60"/>
        <v/>
      </c>
      <c r="J775" s="22" t="str">
        <f t="shared" si="61"/>
        <v/>
      </c>
      <c r="K775" s="22" t="str">
        <f t="shared" si="62"/>
        <v/>
      </c>
      <c r="M775" s="22" t="str">
        <f>IFERROR(VLOOKUP(A775,Sheet1!B:F,5,0),"")</f>
        <v/>
      </c>
      <c r="N775" s="22" t="str">
        <f>IFERROR(VLOOKUP(A775,Sheet1!B:F,4,0),"")</f>
        <v/>
      </c>
      <c r="O775" s="22" t="str">
        <f t="shared" si="64"/>
        <v xml:space="preserve"> </v>
      </c>
    </row>
    <row r="776" spans="1:15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63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60"/>
        <v/>
      </c>
      <c r="J776" s="22" t="str">
        <f t="shared" si="61"/>
        <v/>
      </c>
      <c r="K776" s="22" t="str">
        <f t="shared" si="62"/>
        <v/>
      </c>
      <c r="M776" s="22" t="str">
        <f>IFERROR(VLOOKUP(A776,Sheet1!B:F,5,0),"")</f>
        <v/>
      </c>
      <c r="N776" s="22" t="str">
        <f>IFERROR(VLOOKUP(A776,Sheet1!B:F,4,0),"")</f>
        <v/>
      </c>
      <c r="O776" s="22" t="str">
        <f t="shared" si="64"/>
        <v xml:space="preserve"> </v>
      </c>
    </row>
    <row r="777" spans="1:15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63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60"/>
        <v/>
      </c>
      <c r="J777" s="22" t="str">
        <f t="shared" si="61"/>
        <v/>
      </c>
      <c r="K777" s="22" t="str">
        <f t="shared" si="62"/>
        <v/>
      </c>
      <c r="M777" s="22" t="str">
        <f>IFERROR(VLOOKUP(A777,Sheet1!B:F,5,0),"")</f>
        <v/>
      </c>
      <c r="N777" s="22" t="str">
        <f>IFERROR(VLOOKUP(A777,Sheet1!B:F,4,0),"")</f>
        <v/>
      </c>
      <c r="O777" s="22" t="str">
        <f t="shared" si="64"/>
        <v xml:space="preserve"> </v>
      </c>
    </row>
    <row r="778" spans="1:15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63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60"/>
        <v/>
      </c>
      <c r="J778" s="22" t="str">
        <f t="shared" si="61"/>
        <v/>
      </c>
      <c r="K778" s="22" t="str">
        <f t="shared" si="62"/>
        <v/>
      </c>
      <c r="M778" s="22" t="str">
        <f>IFERROR(VLOOKUP(A778,Sheet1!B:F,5,0),"")</f>
        <v/>
      </c>
      <c r="N778" s="22" t="str">
        <f>IFERROR(VLOOKUP(A778,Sheet1!B:F,4,0),"")</f>
        <v/>
      </c>
      <c r="O778" s="22" t="str">
        <f t="shared" si="64"/>
        <v xml:space="preserve"> </v>
      </c>
    </row>
    <row r="779" spans="1:15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63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60"/>
        <v/>
      </c>
      <c r="J779" s="22" t="str">
        <f t="shared" si="61"/>
        <v/>
      </c>
      <c r="K779" s="22" t="str">
        <f t="shared" si="62"/>
        <v/>
      </c>
      <c r="M779" s="22" t="str">
        <f>IFERROR(VLOOKUP(A779,Sheet1!B:F,5,0),"")</f>
        <v/>
      </c>
      <c r="N779" s="22" t="str">
        <f>IFERROR(VLOOKUP(A779,Sheet1!B:F,4,0),"")</f>
        <v/>
      </c>
      <c r="O779" s="22" t="str">
        <f t="shared" si="64"/>
        <v xml:space="preserve"> </v>
      </c>
    </row>
    <row r="780" spans="1:15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63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60"/>
        <v/>
      </c>
      <c r="J780" s="22" t="str">
        <f t="shared" si="61"/>
        <v/>
      </c>
      <c r="K780" s="22" t="str">
        <f t="shared" si="62"/>
        <v/>
      </c>
      <c r="M780" s="22" t="str">
        <f>IFERROR(VLOOKUP(A780,Sheet1!B:F,5,0),"")</f>
        <v/>
      </c>
      <c r="N780" s="22" t="str">
        <f>IFERROR(VLOOKUP(A780,Sheet1!B:F,4,0),"")</f>
        <v/>
      </c>
      <c r="O780" s="22" t="str">
        <f t="shared" si="64"/>
        <v xml:space="preserve"> </v>
      </c>
    </row>
    <row r="781" spans="1:15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63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60"/>
        <v/>
      </c>
      <c r="J781" s="22" t="str">
        <f t="shared" si="61"/>
        <v/>
      </c>
      <c r="K781" s="22" t="str">
        <f t="shared" si="62"/>
        <v/>
      </c>
      <c r="M781" s="22" t="str">
        <f>IFERROR(VLOOKUP(A781,Sheet1!B:F,5,0),"")</f>
        <v/>
      </c>
      <c r="N781" s="22" t="str">
        <f>IFERROR(VLOOKUP(A781,Sheet1!B:F,4,0),"")</f>
        <v/>
      </c>
      <c r="O781" s="22" t="str">
        <f t="shared" si="64"/>
        <v xml:space="preserve"> </v>
      </c>
    </row>
    <row r="782" spans="1:15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63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60"/>
        <v/>
      </c>
      <c r="J782" s="22" t="str">
        <f t="shared" si="61"/>
        <v/>
      </c>
      <c r="K782" s="22" t="str">
        <f t="shared" si="62"/>
        <v/>
      </c>
      <c r="M782" s="22" t="str">
        <f>IFERROR(VLOOKUP(A782,Sheet1!B:F,5,0),"")</f>
        <v/>
      </c>
      <c r="N782" s="22" t="str">
        <f>IFERROR(VLOOKUP(A782,Sheet1!B:F,4,0),"")</f>
        <v/>
      </c>
      <c r="O782" s="22" t="str">
        <f t="shared" si="64"/>
        <v xml:space="preserve"> </v>
      </c>
    </row>
    <row r="783" spans="1:15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63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60"/>
        <v/>
      </c>
      <c r="J783" s="22" t="str">
        <f t="shared" si="61"/>
        <v/>
      </c>
      <c r="K783" s="22" t="str">
        <f t="shared" si="62"/>
        <v/>
      </c>
      <c r="M783" s="22" t="str">
        <f>IFERROR(VLOOKUP(A783,Sheet1!B:F,5,0),"")</f>
        <v/>
      </c>
      <c r="N783" s="22" t="str">
        <f>IFERROR(VLOOKUP(A783,Sheet1!B:F,4,0),"")</f>
        <v/>
      </c>
      <c r="O783" s="22" t="str">
        <f t="shared" si="64"/>
        <v xml:space="preserve"> </v>
      </c>
    </row>
    <row r="784" spans="1:15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63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60"/>
        <v/>
      </c>
      <c r="J784" s="22" t="str">
        <f t="shared" si="61"/>
        <v/>
      </c>
      <c r="K784" s="22" t="str">
        <f t="shared" si="62"/>
        <v/>
      </c>
      <c r="M784" s="22" t="str">
        <f>IFERROR(VLOOKUP(A784,Sheet1!B:F,5,0),"")</f>
        <v/>
      </c>
      <c r="N784" s="22" t="str">
        <f>IFERROR(VLOOKUP(A784,Sheet1!B:F,4,0),"")</f>
        <v/>
      </c>
      <c r="O784" s="22" t="str">
        <f t="shared" si="64"/>
        <v xml:space="preserve"> </v>
      </c>
    </row>
    <row r="785" spans="1:15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63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60"/>
        <v/>
      </c>
      <c r="J785" s="22" t="str">
        <f t="shared" si="61"/>
        <v/>
      </c>
      <c r="K785" s="22" t="str">
        <f t="shared" si="62"/>
        <v/>
      </c>
      <c r="M785" s="22" t="str">
        <f>IFERROR(VLOOKUP(A785,Sheet1!B:F,5,0),"")</f>
        <v/>
      </c>
      <c r="N785" s="22" t="str">
        <f>IFERROR(VLOOKUP(A785,Sheet1!B:F,4,0),"")</f>
        <v/>
      </c>
      <c r="O785" s="22" t="str">
        <f t="shared" si="64"/>
        <v xml:space="preserve"> </v>
      </c>
    </row>
    <row r="786" spans="1:15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63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60"/>
        <v/>
      </c>
      <c r="J786" s="22" t="str">
        <f t="shared" si="61"/>
        <v/>
      </c>
      <c r="K786" s="22" t="str">
        <f t="shared" si="62"/>
        <v/>
      </c>
      <c r="M786" s="22" t="str">
        <f>IFERROR(VLOOKUP(A786,Sheet1!B:F,5,0),"")</f>
        <v/>
      </c>
      <c r="N786" s="22" t="str">
        <f>IFERROR(VLOOKUP(A786,Sheet1!B:F,4,0),"")</f>
        <v/>
      </c>
      <c r="O786" s="22" t="str">
        <f t="shared" si="64"/>
        <v xml:space="preserve"> </v>
      </c>
    </row>
    <row r="787" spans="1:15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63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65">CONCATENATE(E787,A787)</f>
        <v/>
      </c>
      <c r="J787" s="22" t="str">
        <f t="shared" ref="J787:J850" si="66">B787</f>
        <v/>
      </c>
      <c r="K787" s="22" t="str">
        <f t="shared" ref="K787:K850" si="67">C787</f>
        <v/>
      </c>
      <c r="M787" s="22" t="str">
        <f>IFERROR(VLOOKUP(A787,Sheet1!B:F,5,0),"")</f>
        <v/>
      </c>
      <c r="N787" s="22" t="str">
        <f>IFERROR(VLOOKUP(A787,Sheet1!B:F,4,0),"")</f>
        <v/>
      </c>
      <c r="O787" s="22" t="str">
        <f t="shared" si="64"/>
        <v xml:space="preserve"> </v>
      </c>
    </row>
    <row r="788" spans="1:15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63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65"/>
        <v/>
      </c>
      <c r="J788" s="22" t="str">
        <f t="shared" si="66"/>
        <v/>
      </c>
      <c r="K788" s="22" t="str">
        <f t="shared" si="67"/>
        <v/>
      </c>
      <c r="M788" s="22" t="str">
        <f>IFERROR(VLOOKUP(A788,Sheet1!B:F,5,0),"")</f>
        <v/>
      </c>
      <c r="N788" s="22" t="str">
        <f>IFERROR(VLOOKUP(A788,Sheet1!B:F,4,0),"")</f>
        <v/>
      </c>
      <c r="O788" s="22" t="str">
        <f t="shared" si="64"/>
        <v xml:space="preserve"> </v>
      </c>
    </row>
    <row r="789" spans="1:15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63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65"/>
        <v/>
      </c>
      <c r="J789" s="22" t="str">
        <f t="shared" si="66"/>
        <v/>
      </c>
      <c r="K789" s="22" t="str">
        <f t="shared" si="67"/>
        <v/>
      </c>
      <c r="M789" s="22" t="str">
        <f>IFERROR(VLOOKUP(A789,Sheet1!B:F,5,0),"")</f>
        <v/>
      </c>
      <c r="N789" s="22" t="str">
        <f>IFERROR(VLOOKUP(A789,Sheet1!B:F,4,0),"")</f>
        <v/>
      </c>
      <c r="O789" s="22" t="str">
        <f t="shared" si="64"/>
        <v xml:space="preserve"> </v>
      </c>
    </row>
    <row r="790" spans="1:15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63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65"/>
        <v/>
      </c>
      <c r="J790" s="22" t="str">
        <f t="shared" si="66"/>
        <v/>
      </c>
      <c r="K790" s="22" t="str">
        <f t="shared" si="67"/>
        <v/>
      </c>
      <c r="M790" s="22" t="str">
        <f>IFERROR(VLOOKUP(A790,Sheet1!B:F,5,0),"")</f>
        <v/>
      </c>
      <c r="N790" s="22" t="str">
        <f>IFERROR(VLOOKUP(A790,Sheet1!B:F,4,0),"")</f>
        <v/>
      </c>
      <c r="O790" s="22" t="str">
        <f t="shared" si="64"/>
        <v xml:space="preserve"> </v>
      </c>
    </row>
    <row r="791" spans="1:15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63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65"/>
        <v/>
      </c>
      <c r="J791" s="22" t="str">
        <f t="shared" si="66"/>
        <v/>
      </c>
      <c r="K791" s="22" t="str">
        <f t="shared" si="67"/>
        <v/>
      </c>
      <c r="M791" s="22" t="str">
        <f>IFERROR(VLOOKUP(A791,Sheet1!B:F,5,0),"")</f>
        <v/>
      </c>
      <c r="N791" s="22" t="str">
        <f>IFERROR(VLOOKUP(A791,Sheet1!B:F,4,0),"")</f>
        <v/>
      </c>
      <c r="O791" s="22" t="str">
        <f t="shared" si="64"/>
        <v xml:space="preserve"> </v>
      </c>
    </row>
    <row r="792" spans="1:15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63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65"/>
        <v/>
      </c>
      <c r="J792" s="22" t="str">
        <f t="shared" si="66"/>
        <v/>
      </c>
      <c r="K792" s="22" t="str">
        <f t="shared" si="67"/>
        <v/>
      </c>
      <c r="M792" s="22" t="str">
        <f>IFERROR(VLOOKUP(A792,Sheet1!B:F,5,0),"")</f>
        <v/>
      </c>
      <c r="N792" s="22" t="str">
        <f>IFERROR(VLOOKUP(A792,Sheet1!B:F,4,0),"")</f>
        <v/>
      </c>
      <c r="O792" s="22" t="str">
        <f t="shared" si="64"/>
        <v xml:space="preserve"> </v>
      </c>
    </row>
    <row r="793" spans="1:15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63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65"/>
        <v/>
      </c>
      <c r="J793" s="22" t="str">
        <f t="shared" si="66"/>
        <v/>
      </c>
      <c r="K793" s="22" t="str">
        <f t="shared" si="67"/>
        <v/>
      </c>
      <c r="M793" s="22" t="str">
        <f>IFERROR(VLOOKUP(A793,Sheet1!B:F,5,0),"")</f>
        <v/>
      </c>
      <c r="N793" s="22" t="str">
        <f>IFERROR(VLOOKUP(A793,Sheet1!B:F,4,0),"")</f>
        <v/>
      </c>
      <c r="O793" s="22" t="str">
        <f t="shared" si="64"/>
        <v xml:space="preserve"> </v>
      </c>
    </row>
    <row r="794" spans="1:15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63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65"/>
        <v/>
      </c>
      <c r="J794" s="22" t="str">
        <f t="shared" si="66"/>
        <v/>
      </c>
      <c r="K794" s="22" t="str">
        <f t="shared" si="67"/>
        <v/>
      </c>
      <c r="M794" s="22" t="str">
        <f>IFERROR(VLOOKUP(A794,Sheet1!B:F,5,0),"")</f>
        <v/>
      </c>
      <c r="N794" s="22" t="str">
        <f>IFERROR(VLOOKUP(A794,Sheet1!B:F,4,0),"")</f>
        <v/>
      </c>
      <c r="O794" s="22" t="str">
        <f t="shared" si="64"/>
        <v xml:space="preserve"> </v>
      </c>
    </row>
    <row r="795" spans="1:15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63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65"/>
        <v/>
      </c>
      <c r="J795" s="22" t="str">
        <f t="shared" si="66"/>
        <v/>
      </c>
      <c r="K795" s="22" t="str">
        <f t="shared" si="67"/>
        <v/>
      </c>
      <c r="M795" s="22" t="str">
        <f>IFERROR(VLOOKUP(A795,Sheet1!B:F,5,0),"")</f>
        <v/>
      </c>
      <c r="N795" s="22" t="str">
        <f>IFERROR(VLOOKUP(A795,Sheet1!B:F,4,0),"")</f>
        <v/>
      </c>
      <c r="O795" s="22" t="str">
        <f t="shared" si="64"/>
        <v xml:space="preserve"> </v>
      </c>
    </row>
    <row r="796" spans="1:15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63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65"/>
        <v/>
      </c>
      <c r="J796" s="22" t="str">
        <f t="shared" si="66"/>
        <v/>
      </c>
      <c r="K796" s="22" t="str">
        <f t="shared" si="67"/>
        <v/>
      </c>
      <c r="M796" s="22" t="str">
        <f>IFERROR(VLOOKUP(A796,Sheet1!B:F,5,0),"")</f>
        <v/>
      </c>
      <c r="N796" s="22" t="str">
        <f>IFERROR(VLOOKUP(A796,Sheet1!B:F,4,0),"")</f>
        <v/>
      </c>
      <c r="O796" s="22" t="str">
        <f t="shared" si="64"/>
        <v xml:space="preserve"> </v>
      </c>
    </row>
    <row r="797" spans="1:15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63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65"/>
        <v/>
      </c>
      <c r="J797" s="22" t="str">
        <f t="shared" si="66"/>
        <v/>
      </c>
      <c r="K797" s="22" t="str">
        <f t="shared" si="67"/>
        <v/>
      </c>
      <c r="M797" s="22" t="str">
        <f>IFERROR(VLOOKUP(A797,Sheet1!B:F,5,0),"")</f>
        <v/>
      </c>
      <c r="N797" s="22" t="str">
        <f>IFERROR(VLOOKUP(A797,Sheet1!B:F,4,0),"")</f>
        <v/>
      </c>
      <c r="O797" s="22" t="str">
        <f t="shared" si="64"/>
        <v xml:space="preserve"> </v>
      </c>
    </row>
    <row r="798" spans="1:15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63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65"/>
        <v/>
      </c>
      <c r="J798" s="22" t="str">
        <f t="shared" si="66"/>
        <v/>
      </c>
      <c r="K798" s="22" t="str">
        <f t="shared" si="67"/>
        <v/>
      </c>
      <c r="M798" s="22" t="str">
        <f>IFERROR(VLOOKUP(A798,Sheet1!B:F,5,0),"")</f>
        <v/>
      </c>
      <c r="N798" s="22" t="str">
        <f>IFERROR(VLOOKUP(A798,Sheet1!B:F,4,0),"")</f>
        <v/>
      </c>
      <c r="O798" s="22" t="str">
        <f t="shared" si="64"/>
        <v xml:space="preserve"> </v>
      </c>
    </row>
    <row r="799" spans="1:15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63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65"/>
        <v/>
      </c>
      <c r="J799" s="22" t="str">
        <f t="shared" si="66"/>
        <v/>
      </c>
      <c r="K799" s="22" t="str">
        <f t="shared" si="67"/>
        <v/>
      </c>
      <c r="M799" s="22" t="str">
        <f>IFERROR(VLOOKUP(A799,Sheet1!B:F,5,0),"")</f>
        <v/>
      </c>
      <c r="N799" s="22" t="str">
        <f>IFERROR(VLOOKUP(A799,Sheet1!B:F,4,0),"")</f>
        <v/>
      </c>
      <c r="O799" s="22" t="str">
        <f t="shared" si="64"/>
        <v xml:space="preserve"> </v>
      </c>
    </row>
    <row r="800" spans="1:15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63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65"/>
        <v/>
      </c>
      <c r="J800" s="22" t="str">
        <f t="shared" si="66"/>
        <v/>
      </c>
      <c r="K800" s="22" t="str">
        <f t="shared" si="67"/>
        <v/>
      </c>
      <c r="M800" s="22" t="str">
        <f>IFERROR(VLOOKUP(A800,Sheet1!B:F,5,0),"")</f>
        <v/>
      </c>
      <c r="N800" s="22" t="str">
        <f>IFERROR(VLOOKUP(A800,Sheet1!B:F,4,0),"")</f>
        <v/>
      </c>
      <c r="O800" s="22" t="str">
        <f t="shared" si="64"/>
        <v xml:space="preserve"> </v>
      </c>
    </row>
    <row r="801" spans="1:15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63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65"/>
        <v/>
      </c>
      <c r="J801" s="22" t="str">
        <f t="shared" si="66"/>
        <v/>
      </c>
      <c r="K801" s="22" t="str">
        <f t="shared" si="67"/>
        <v/>
      </c>
      <c r="M801" s="22" t="str">
        <f>IFERROR(VLOOKUP(A801,Sheet1!B:F,5,0),"")</f>
        <v/>
      </c>
      <c r="N801" s="22" t="str">
        <f>IFERROR(VLOOKUP(A801,Sheet1!B:F,4,0),"")</f>
        <v/>
      </c>
      <c r="O801" s="22" t="str">
        <f t="shared" si="64"/>
        <v xml:space="preserve"> </v>
      </c>
    </row>
    <row r="802" spans="1:15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63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65"/>
        <v/>
      </c>
      <c r="J802" s="22" t="str">
        <f t="shared" si="66"/>
        <v/>
      </c>
      <c r="K802" s="22" t="str">
        <f t="shared" si="67"/>
        <v/>
      </c>
      <c r="M802" s="22" t="str">
        <f>IFERROR(VLOOKUP(A802,Sheet1!B:F,5,0),"")</f>
        <v/>
      </c>
      <c r="N802" s="22" t="str">
        <f>IFERROR(VLOOKUP(A802,Sheet1!B:F,4,0),"")</f>
        <v/>
      </c>
      <c r="O802" s="22" t="str">
        <f t="shared" si="64"/>
        <v xml:space="preserve"> </v>
      </c>
    </row>
    <row r="803" spans="1:15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63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65"/>
        <v/>
      </c>
      <c r="J803" s="22" t="str">
        <f t="shared" si="66"/>
        <v/>
      </c>
      <c r="K803" s="22" t="str">
        <f t="shared" si="67"/>
        <v/>
      </c>
      <c r="M803" s="22" t="str">
        <f>IFERROR(VLOOKUP(A803,Sheet1!B:F,5,0),"")</f>
        <v/>
      </c>
      <c r="N803" s="22" t="str">
        <f>IFERROR(VLOOKUP(A803,Sheet1!B:F,4,0),"")</f>
        <v/>
      </c>
      <c r="O803" s="22" t="str">
        <f t="shared" si="64"/>
        <v xml:space="preserve"> </v>
      </c>
    </row>
    <row r="804" spans="1:15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63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65"/>
        <v/>
      </c>
      <c r="J804" s="22" t="str">
        <f t="shared" si="66"/>
        <v/>
      </c>
      <c r="K804" s="22" t="str">
        <f t="shared" si="67"/>
        <v/>
      </c>
      <c r="M804" s="22" t="str">
        <f>IFERROR(VLOOKUP(A804,Sheet1!B:F,5,0),"")</f>
        <v/>
      </c>
      <c r="N804" s="22" t="str">
        <f>IFERROR(VLOOKUP(A804,Sheet1!B:F,4,0),"")</f>
        <v/>
      </c>
      <c r="O804" s="22" t="str">
        <f t="shared" si="64"/>
        <v xml:space="preserve"> </v>
      </c>
    </row>
    <row r="805" spans="1:15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63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65"/>
        <v/>
      </c>
      <c r="J805" s="22" t="str">
        <f t="shared" si="66"/>
        <v/>
      </c>
      <c r="K805" s="22" t="str">
        <f t="shared" si="67"/>
        <v/>
      </c>
      <c r="M805" s="22" t="str">
        <f>IFERROR(VLOOKUP(A805,Sheet1!B:F,5,0),"")</f>
        <v/>
      </c>
      <c r="N805" s="22" t="str">
        <f>IFERROR(VLOOKUP(A805,Sheet1!B:F,4,0),"")</f>
        <v/>
      </c>
      <c r="O805" s="22" t="str">
        <f t="shared" si="64"/>
        <v xml:space="preserve"> </v>
      </c>
    </row>
    <row r="806" spans="1:15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63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65"/>
        <v/>
      </c>
      <c r="J806" s="22" t="str">
        <f t="shared" si="66"/>
        <v/>
      </c>
      <c r="K806" s="22" t="str">
        <f t="shared" si="67"/>
        <v/>
      </c>
      <c r="M806" s="22" t="str">
        <f>IFERROR(VLOOKUP(A806,Sheet1!B:F,5,0),"")</f>
        <v/>
      </c>
      <c r="N806" s="22" t="str">
        <f>IFERROR(VLOOKUP(A806,Sheet1!B:F,4,0),"")</f>
        <v/>
      </c>
      <c r="O806" s="22" t="str">
        <f t="shared" si="64"/>
        <v xml:space="preserve"> </v>
      </c>
    </row>
    <row r="807" spans="1:15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63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65"/>
        <v/>
      </c>
      <c r="J807" s="22" t="str">
        <f t="shared" si="66"/>
        <v/>
      </c>
      <c r="K807" s="22" t="str">
        <f t="shared" si="67"/>
        <v/>
      </c>
      <c r="M807" s="22" t="str">
        <f>IFERROR(VLOOKUP(A807,Sheet1!B:F,5,0),"")</f>
        <v/>
      </c>
      <c r="N807" s="22" t="str">
        <f>IFERROR(VLOOKUP(A807,Sheet1!B:F,4,0),"")</f>
        <v/>
      </c>
      <c r="O807" s="22" t="str">
        <f t="shared" si="64"/>
        <v xml:space="preserve"> </v>
      </c>
    </row>
    <row r="808" spans="1:15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63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65"/>
        <v/>
      </c>
      <c r="J808" s="22" t="str">
        <f t="shared" si="66"/>
        <v/>
      </c>
      <c r="K808" s="22" t="str">
        <f t="shared" si="67"/>
        <v/>
      </c>
      <c r="M808" s="22" t="str">
        <f>IFERROR(VLOOKUP(A808,Sheet1!B:F,5,0),"")</f>
        <v/>
      </c>
      <c r="N808" s="22" t="str">
        <f>IFERROR(VLOOKUP(A808,Sheet1!B:F,4,0),"")</f>
        <v/>
      </c>
      <c r="O808" s="22" t="str">
        <f t="shared" si="64"/>
        <v xml:space="preserve"> </v>
      </c>
    </row>
    <row r="809" spans="1:15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63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65"/>
        <v/>
      </c>
      <c r="J809" s="22" t="str">
        <f t="shared" si="66"/>
        <v/>
      </c>
      <c r="K809" s="22" t="str">
        <f t="shared" si="67"/>
        <v/>
      </c>
      <c r="M809" s="22" t="str">
        <f>IFERROR(VLOOKUP(A809,Sheet1!B:F,5,0),"")</f>
        <v/>
      </c>
      <c r="N809" s="22" t="str">
        <f>IFERROR(VLOOKUP(A809,Sheet1!B:F,4,0),"")</f>
        <v/>
      </c>
      <c r="O809" s="22" t="str">
        <f t="shared" si="64"/>
        <v xml:space="preserve"> </v>
      </c>
    </row>
    <row r="810" spans="1:15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63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65"/>
        <v/>
      </c>
      <c r="J810" s="22" t="str">
        <f t="shared" si="66"/>
        <v/>
      </c>
      <c r="K810" s="22" t="str">
        <f t="shared" si="67"/>
        <v/>
      </c>
      <c r="M810" s="22" t="str">
        <f>IFERROR(VLOOKUP(A810,Sheet1!B:F,5,0),"")</f>
        <v/>
      </c>
      <c r="N810" s="22" t="str">
        <f>IFERROR(VLOOKUP(A810,Sheet1!B:F,4,0),"")</f>
        <v/>
      </c>
      <c r="O810" s="22" t="str">
        <f t="shared" si="64"/>
        <v xml:space="preserve"> </v>
      </c>
    </row>
    <row r="811" spans="1:15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63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65"/>
        <v/>
      </c>
      <c r="J811" s="22" t="str">
        <f t="shared" si="66"/>
        <v/>
      </c>
      <c r="K811" s="22" t="str">
        <f t="shared" si="67"/>
        <v/>
      </c>
      <c r="M811" s="22" t="str">
        <f>IFERROR(VLOOKUP(A811,Sheet1!B:F,5,0),"")</f>
        <v/>
      </c>
      <c r="N811" s="22" t="str">
        <f>IFERROR(VLOOKUP(A811,Sheet1!B:F,4,0),"")</f>
        <v/>
      </c>
      <c r="O811" s="22" t="str">
        <f t="shared" si="64"/>
        <v xml:space="preserve"> </v>
      </c>
    </row>
    <row r="812" spans="1:15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63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65"/>
        <v/>
      </c>
      <c r="J812" s="22" t="str">
        <f t="shared" si="66"/>
        <v/>
      </c>
      <c r="K812" s="22" t="str">
        <f t="shared" si="67"/>
        <v/>
      </c>
      <c r="M812" s="22" t="str">
        <f>IFERROR(VLOOKUP(A812,Sheet1!B:F,5,0),"")</f>
        <v/>
      </c>
      <c r="N812" s="22" t="str">
        <f>IFERROR(VLOOKUP(A812,Sheet1!B:F,4,0),"")</f>
        <v/>
      </c>
      <c r="O812" s="22" t="str">
        <f t="shared" si="64"/>
        <v xml:space="preserve"> </v>
      </c>
    </row>
    <row r="813" spans="1:15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63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65"/>
        <v/>
      </c>
      <c r="J813" s="22" t="str">
        <f t="shared" si="66"/>
        <v/>
      </c>
      <c r="K813" s="22" t="str">
        <f t="shared" si="67"/>
        <v/>
      </c>
      <c r="M813" s="22" t="str">
        <f>IFERROR(VLOOKUP(A813,Sheet1!B:F,5,0),"")</f>
        <v/>
      </c>
      <c r="N813" s="22" t="str">
        <f>IFERROR(VLOOKUP(A813,Sheet1!B:F,4,0),"")</f>
        <v/>
      </c>
      <c r="O813" s="22" t="str">
        <f t="shared" si="64"/>
        <v xml:space="preserve"> </v>
      </c>
    </row>
    <row r="814" spans="1:15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63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65"/>
        <v/>
      </c>
      <c r="J814" s="22" t="str">
        <f t="shared" si="66"/>
        <v/>
      </c>
      <c r="K814" s="22" t="str">
        <f t="shared" si="67"/>
        <v/>
      </c>
      <c r="M814" s="22" t="str">
        <f>IFERROR(VLOOKUP(A814,Sheet1!B:F,5,0),"")</f>
        <v/>
      </c>
      <c r="N814" s="22" t="str">
        <f>IFERROR(VLOOKUP(A814,Sheet1!B:F,4,0),"")</f>
        <v/>
      </c>
      <c r="O814" s="22" t="str">
        <f t="shared" si="64"/>
        <v xml:space="preserve"> </v>
      </c>
    </row>
    <row r="815" spans="1:15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63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65"/>
        <v/>
      </c>
      <c r="J815" s="22" t="str">
        <f t="shared" si="66"/>
        <v/>
      </c>
      <c r="K815" s="22" t="str">
        <f t="shared" si="67"/>
        <v/>
      </c>
      <c r="M815" s="22" t="str">
        <f>IFERROR(VLOOKUP(A815,Sheet1!B:F,5,0),"")</f>
        <v/>
      </c>
      <c r="N815" s="22" t="str">
        <f>IFERROR(VLOOKUP(A815,Sheet1!B:F,4,0),"")</f>
        <v/>
      </c>
      <c r="O815" s="22" t="str">
        <f t="shared" si="64"/>
        <v xml:space="preserve"> </v>
      </c>
    </row>
    <row r="816" spans="1:15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63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65"/>
        <v/>
      </c>
      <c r="J816" s="22" t="str">
        <f t="shared" si="66"/>
        <v/>
      </c>
      <c r="K816" s="22" t="str">
        <f t="shared" si="67"/>
        <v/>
      </c>
      <c r="M816" s="22" t="str">
        <f>IFERROR(VLOOKUP(A816,Sheet1!B:F,5,0),"")</f>
        <v/>
      </c>
      <c r="N816" s="22" t="str">
        <f>IFERROR(VLOOKUP(A816,Sheet1!B:F,4,0),"")</f>
        <v/>
      </c>
      <c r="O816" s="22" t="str">
        <f t="shared" si="64"/>
        <v xml:space="preserve"> </v>
      </c>
    </row>
    <row r="817" spans="1:15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63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65"/>
        <v/>
      </c>
      <c r="J817" s="22" t="str">
        <f t="shared" si="66"/>
        <v/>
      </c>
      <c r="K817" s="22" t="str">
        <f t="shared" si="67"/>
        <v/>
      </c>
      <c r="M817" s="22" t="str">
        <f>IFERROR(VLOOKUP(A817,Sheet1!B:F,5,0),"")</f>
        <v/>
      </c>
      <c r="N817" s="22" t="str">
        <f>IFERROR(VLOOKUP(A817,Sheet1!B:F,4,0),"")</f>
        <v/>
      </c>
      <c r="O817" s="22" t="str">
        <f t="shared" si="64"/>
        <v xml:space="preserve"> </v>
      </c>
    </row>
    <row r="818" spans="1:15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63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65"/>
        <v/>
      </c>
      <c r="J818" s="22" t="str">
        <f t="shared" si="66"/>
        <v/>
      </c>
      <c r="K818" s="22" t="str">
        <f t="shared" si="67"/>
        <v/>
      </c>
      <c r="M818" s="22" t="str">
        <f>IFERROR(VLOOKUP(A818,Sheet1!B:F,5,0),"")</f>
        <v/>
      </c>
      <c r="N818" s="22" t="str">
        <f>IFERROR(VLOOKUP(A818,Sheet1!B:F,4,0),"")</f>
        <v/>
      </c>
      <c r="O818" s="22" t="str">
        <f t="shared" si="64"/>
        <v xml:space="preserve"> </v>
      </c>
    </row>
    <row r="819" spans="1:15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63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65"/>
        <v/>
      </c>
      <c r="J819" s="22" t="str">
        <f t="shared" si="66"/>
        <v/>
      </c>
      <c r="K819" s="22" t="str">
        <f t="shared" si="67"/>
        <v/>
      </c>
      <c r="M819" s="22" t="str">
        <f>IFERROR(VLOOKUP(A819,Sheet1!B:F,5,0),"")</f>
        <v/>
      </c>
      <c r="N819" s="22" t="str">
        <f>IFERROR(VLOOKUP(A819,Sheet1!B:F,4,0),"")</f>
        <v/>
      </c>
      <c r="O819" s="22" t="str">
        <f t="shared" si="64"/>
        <v xml:space="preserve"> </v>
      </c>
    </row>
    <row r="820" spans="1:15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63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65"/>
        <v/>
      </c>
      <c r="J820" s="22" t="str">
        <f t="shared" si="66"/>
        <v/>
      </c>
      <c r="K820" s="22" t="str">
        <f t="shared" si="67"/>
        <v/>
      </c>
      <c r="M820" s="22" t="str">
        <f>IFERROR(VLOOKUP(A820,Sheet1!B:F,5,0),"")</f>
        <v/>
      </c>
      <c r="N820" s="22" t="str">
        <f>IFERROR(VLOOKUP(A820,Sheet1!B:F,4,0),"")</f>
        <v/>
      </c>
      <c r="O820" s="22" t="str">
        <f t="shared" si="64"/>
        <v xml:space="preserve"> </v>
      </c>
    </row>
    <row r="821" spans="1:15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63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65"/>
        <v/>
      </c>
      <c r="J821" s="22" t="str">
        <f t="shared" si="66"/>
        <v/>
      </c>
      <c r="K821" s="22" t="str">
        <f t="shared" si="67"/>
        <v/>
      </c>
      <c r="M821" s="22" t="str">
        <f>IFERROR(VLOOKUP(A821,Sheet1!B:F,5,0),"")</f>
        <v/>
      </c>
      <c r="N821" s="22" t="str">
        <f>IFERROR(VLOOKUP(A821,Sheet1!B:F,4,0),"")</f>
        <v/>
      </c>
      <c r="O821" s="22" t="str">
        <f t="shared" si="64"/>
        <v xml:space="preserve"> </v>
      </c>
    </row>
    <row r="822" spans="1:15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63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65"/>
        <v/>
      </c>
      <c r="J822" s="22" t="str">
        <f t="shared" si="66"/>
        <v/>
      </c>
      <c r="K822" s="22" t="str">
        <f t="shared" si="67"/>
        <v/>
      </c>
      <c r="M822" s="22" t="str">
        <f>IFERROR(VLOOKUP(A822,Sheet1!B:F,5,0),"")</f>
        <v/>
      </c>
      <c r="N822" s="22" t="str">
        <f>IFERROR(VLOOKUP(A822,Sheet1!B:F,4,0),"")</f>
        <v/>
      </c>
      <c r="O822" s="22" t="str">
        <f t="shared" si="64"/>
        <v xml:space="preserve"> </v>
      </c>
    </row>
    <row r="823" spans="1:15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63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65"/>
        <v/>
      </c>
      <c r="J823" s="22" t="str">
        <f t="shared" si="66"/>
        <v/>
      </c>
      <c r="K823" s="22" t="str">
        <f t="shared" si="67"/>
        <v/>
      </c>
      <c r="M823" s="22" t="str">
        <f>IFERROR(VLOOKUP(A823,Sheet1!B:F,5,0),"")</f>
        <v/>
      </c>
      <c r="N823" s="22" t="str">
        <f>IFERROR(VLOOKUP(A823,Sheet1!B:F,4,0),"")</f>
        <v/>
      </c>
      <c r="O823" s="22" t="str">
        <f t="shared" si="64"/>
        <v xml:space="preserve"> </v>
      </c>
    </row>
    <row r="824" spans="1:15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63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65"/>
        <v/>
      </c>
      <c r="J824" s="22" t="str">
        <f t="shared" si="66"/>
        <v/>
      </c>
      <c r="K824" s="22" t="str">
        <f t="shared" si="67"/>
        <v/>
      </c>
      <c r="M824" s="22" t="str">
        <f>IFERROR(VLOOKUP(A824,Sheet1!B:F,5,0),"")</f>
        <v/>
      </c>
      <c r="N824" s="22" t="str">
        <f>IFERROR(VLOOKUP(A824,Sheet1!B:F,4,0),"")</f>
        <v/>
      </c>
      <c r="O824" s="22" t="str">
        <f t="shared" si="64"/>
        <v xml:space="preserve"> </v>
      </c>
    </row>
    <row r="825" spans="1:15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63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65"/>
        <v/>
      </c>
      <c r="J825" s="22" t="str">
        <f t="shared" si="66"/>
        <v/>
      </c>
      <c r="K825" s="22" t="str">
        <f t="shared" si="67"/>
        <v/>
      </c>
      <c r="M825" s="22" t="str">
        <f>IFERROR(VLOOKUP(A825,Sheet1!B:F,5,0),"")</f>
        <v/>
      </c>
      <c r="N825" s="22" t="str">
        <f>IFERROR(VLOOKUP(A825,Sheet1!B:F,4,0),"")</f>
        <v/>
      </c>
      <c r="O825" s="22" t="str">
        <f t="shared" si="64"/>
        <v xml:space="preserve"> </v>
      </c>
    </row>
    <row r="826" spans="1:15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63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65"/>
        <v/>
      </c>
      <c r="J826" s="22" t="str">
        <f t="shared" si="66"/>
        <v/>
      </c>
      <c r="K826" s="22" t="str">
        <f t="shared" si="67"/>
        <v/>
      </c>
      <c r="M826" s="22" t="str">
        <f>IFERROR(VLOOKUP(A826,Sheet1!B:F,5,0),"")</f>
        <v/>
      </c>
      <c r="N826" s="22" t="str">
        <f>IFERROR(VLOOKUP(A826,Sheet1!B:F,4,0),"")</f>
        <v/>
      </c>
      <c r="O826" s="22" t="str">
        <f t="shared" si="64"/>
        <v xml:space="preserve"> </v>
      </c>
    </row>
    <row r="827" spans="1:15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63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65"/>
        <v/>
      </c>
      <c r="J827" s="22" t="str">
        <f t="shared" si="66"/>
        <v/>
      </c>
      <c r="K827" s="22" t="str">
        <f t="shared" si="67"/>
        <v/>
      </c>
      <c r="M827" s="22" t="str">
        <f>IFERROR(VLOOKUP(A827,Sheet1!B:F,5,0),"")</f>
        <v/>
      </c>
      <c r="N827" s="22" t="str">
        <f>IFERROR(VLOOKUP(A827,Sheet1!B:F,4,0),"")</f>
        <v/>
      </c>
      <c r="O827" s="22" t="str">
        <f t="shared" si="64"/>
        <v xml:space="preserve"> </v>
      </c>
    </row>
    <row r="828" spans="1:15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63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65"/>
        <v/>
      </c>
      <c r="J828" s="22" t="str">
        <f t="shared" si="66"/>
        <v/>
      </c>
      <c r="K828" s="22" t="str">
        <f t="shared" si="67"/>
        <v/>
      </c>
      <c r="M828" s="22" t="str">
        <f>IFERROR(VLOOKUP(A828,Sheet1!B:F,5,0),"")</f>
        <v/>
      </c>
      <c r="N828" s="22" t="str">
        <f>IFERROR(VLOOKUP(A828,Sheet1!B:F,4,0),"")</f>
        <v/>
      </c>
      <c r="O828" s="22" t="str">
        <f t="shared" si="64"/>
        <v xml:space="preserve"> </v>
      </c>
    </row>
    <row r="829" spans="1:15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63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65"/>
        <v/>
      </c>
      <c r="J829" s="22" t="str">
        <f t="shared" si="66"/>
        <v/>
      </c>
      <c r="K829" s="22" t="str">
        <f t="shared" si="67"/>
        <v/>
      </c>
      <c r="M829" s="22" t="str">
        <f>IFERROR(VLOOKUP(A829,Sheet1!B:F,5,0),"")</f>
        <v/>
      </c>
      <c r="N829" s="22" t="str">
        <f>IFERROR(VLOOKUP(A829,Sheet1!B:F,4,0),"")</f>
        <v/>
      </c>
      <c r="O829" s="22" t="str">
        <f t="shared" si="64"/>
        <v xml:space="preserve"> </v>
      </c>
    </row>
    <row r="830" spans="1:15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63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65"/>
        <v/>
      </c>
      <c r="J830" s="22" t="str">
        <f t="shared" si="66"/>
        <v/>
      </c>
      <c r="K830" s="22" t="str">
        <f t="shared" si="67"/>
        <v/>
      </c>
      <c r="M830" s="22" t="str">
        <f>IFERROR(VLOOKUP(A830,Sheet1!B:F,5,0),"")</f>
        <v/>
      </c>
      <c r="N830" s="22" t="str">
        <f>IFERROR(VLOOKUP(A830,Sheet1!B:F,4,0),"")</f>
        <v/>
      </c>
      <c r="O830" s="22" t="str">
        <f t="shared" si="64"/>
        <v xml:space="preserve"> </v>
      </c>
    </row>
    <row r="831" spans="1:15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63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65"/>
        <v/>
      </c>
      <c r="J831" s="22" t="str">
        <f t="shared" si="66"/>
        <v/>
      </c>
      <c r="K831" s="22" t="str">
        <f t="shared" si="67"/>
        <v/>
      </c>
      <c r="M831" s="22" t="str">
        <f>IFERROR(VLOOKUP(A831,Sheet1!B:F,5,0),"")</f>
        <v/>
      </c>
      <c r="N831" s="22" t="str">
        <f>IFERROR(VLOOKUP(A831,Sheet1!B:F,4,0),"")</f>
        <v/>
      </c>
      <c r="O831" s="22" t="str">
        <f t="shared" si="64"/>
        <v xml:space="preserve"> </v>
      </c>
    </row>
    <row r="832" spans="1:15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63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65"/>
        <v/>
      </c>
      <c r="J832" s="22" t="str">
        <f t="shared" si="66"/>
        <v/>
      </c>
      <c r="K832" s="22" t="str">
        <f t="shared" si="67"/>
        <v/>
      </c>
      <c r="M832" s="22" t="str">
        <f>IFERROR(VLOOKUP(A832,Sheet1!B:F,5,0),"")</f>
        <v/>
      </c>
      <c r="N832" s="22" t="str">
        <f>IFERROR(VLOOKUP(A832,Sheet1!B:F,4,0),"")</f>
        <v/>
      </c>
      <c r="O832" s="22" t="str">
        <f t="shared" si="64"/>
        <v xml:space="preserve"> </v>
      </c>
    </row>
    <row r="833" spans="1:15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63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65"/>
        <v/>
      </c>
      <c r="J833" s="22" t="str">
        <f t="shared" si="66"/>
        <v/>
      </c>
      <c r="K833" s="22" t="str">
        <f t="shared" si="67"/>
        <v/>
      </c>
      <c r="M833" s="22" t="str">
        <f>IFERROR(VLOOKUP(A833,Sheet1!B:F,5,0),"")</f>
        <v/>
      </c>
      <c r="N833" s="22" t="str">
        <f>IFERROR(VLOOKUP(A833,Sheet1!B:F,4,0),"")</f>
        <v/>
      </c>
      <c r="O833" s="22" t="str">
        <f t="shared" si="64"/>
        <v xml:space="preserve"> </v>
      </c>
    </row>
    <row r="834" spans="1:15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63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65"/>
        <v/>
      </c>
      <c r="J834" s="22" t="str">
        <f t="shared" si="66"/>
        <v/>
      </c>
      <c r="K834" s="22" t="str">
        <f t="shared" si="67"/>
        <v/>
      </c>
      <c r="M834" s="22" t="str">
        <f>IFERROR(VLOOKUP(A834,Sheet1!B:F,5,0),"")</f>
        <v/>
      </c>
      <c r="N834" s="22" t="str">
        <f>IFERROR(VLOOKUP(A834,Sheet1!B:F,4,0),"")</f>
        <v/>
      </c>
      <c r="O834" s="22" t="str">
        <f t="shared" si="64"/>
        <v xml:space="preserve"> </v>
      </c>
    </row>
    <row r="835" spans="1:15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68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65"/>
        <v/>
      </c>
      <c r="J835" s="22" t="str">
        <f t="shared" si="66"/>
        <v/>
      </c>
      <c r="K835" s="22" t="str">
        <f t="shared" si="67"/>
        <v/>
      </c>
      <c r="M835" s="22" t="str">
        <f>IFERROR(VLOOKUP(A835,Sheet1!B:F,5,0),"")</f>
        <v/>
      </c>
      <c r="N835" s="22" t="str">
        <f>IFERROR(VLOOKUP(A835,Sheet1!B:F,4,0),"")</f>
        <v/>
      </c>
      <c r="O835" s="22" t="str">
        <f t="shared" ref="O835:O898" si="69">CONCATENATE(M835," ",N835)</f>
        <v xml:space="preserve"> </v>
      </c>
    </row>
    <row r="836" spans="1:15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68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65"/>
        <v/>
      </c>
      <c r="J836" s="22" t="str">
        <f t="shared" si="66"/>
        <v/>
      </c>
      <c r="K836" s="22" t="str">
        <f t="shared" si="67"/>
        <v/>
      </c>
      <c r="M836" s="22" t="str">
        <f>IFERROR(VLOOKUP(A836,Sheet1!B:F,5,0),"")</f>
        <v/>
      </c>
      <c r="N836" s="22" t="str">
        <f>IFERROR(VLOOKUP(A836,Sheet1!B:F,4,0),"")</f>
        <v/>
      </c>
      <c r="O836" s="22" t="str">
        <f t="shared" si="69"/>
        <v xml:space="preserve"> </v>
      </c>
    </row>
    <row r="837" spans="1:15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68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65"/>
        <v/>
      </c>
      <c r="J837" s="22" t="str">
        <f t="shared" si="66"/>
        <v/>
      </c>
      <c r="K837" s="22" t="str">
        <f t="shared" si="67"/>
        <v/>
      </c>
      <c r="M837" s="22" t="str">
        <f>IFERROR(VLOOKUP(A837,Sheet1!B:F,5,0),"")</f>
        <v/>
      </c>
      <c r="N837" s="22" t="str">
        <f>IFERROR(VLOOKUP(A837,Sheet1!B:F,4,0),"")</f>
        <v/>
      </c>
      <c r="O837" s="22" t="str">
        <f t="shared" si="69"/>
        <v xml:space="preserve"> </v>
      </c>
    </row>
    <row r="838" spans="1:15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68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65"/>
        <v/>
      </c>
      <c r="J838" s="22" t="str">
        <f t="shared" si="66"/>
        <v/>
      </c>
      <c r="K838" s="22" t="str">
        <f t="shared" si="67"/>
        <v/>
      </c>
      <c r="M838" s="22" t="str">
        <f>IFERROR(VLOOKUP(A838,Sheet1!B:F,5,0),"")</f>
        <v/>
      </c>
      <c r="N838" s="22" t="str">
        <f>IFERROR(VLOOKUP(A838,Sheet1!B:F,4,0),"")</f>
        <v/>
      </c>
      <c r="O838" s="22" t="str">
        <f t="shared" si="69"/>
        <v xml:space="preserve"> </v>
      </c>
    </row>
    <row r="839" spans="1:15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68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65"/>
        <v/>
      </c>
      <c r="J839" s="22" t="str">
        <f t="shared" si="66"/>
        <v/>
      </c>
      <c r="K839" s="22" t="str">
        <f t="shared" si="67"/>
        <v/>
      </c>
      <c r="M839" s="22" t="str">
        <f>IFERROR(VLOOKUP(A839,Sheet1!B:F,5,0),"")</f>
        <v/>
      </c>
      <c r="N839" s="22" t="str">
        <f>IFERROR(VLOOKUP(A839,Sheet1!B:F,4,0),"")</f>
        <v/>
      </c>
      <c r="O839" s="22" t="str">
        <f t="shared" si="69"/>
        <v xml:space="preserve"> </v>
      </c>
    </row>
    <row r="840" spans="1:15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68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65"/>
        <v/>
      </c>
      <c r="J840" s="22" t="str">
        <f t="shared" si="66"/>
        <v/>
      </c>
      <c r="K840" s="22" t="str">
        <f t="shared" si="67"/>
        <v/>
      </c>
      <c r="M840" s="22" t="str">
        <f>IFERROR(VLOOKUP(A840,Sheet1!B:F,5,0),"")</f>
        <v/>
      </c>
      <c r="N840" s="22" t="str">
        <f>IFERROR(VLOOKUP(A840,Sheet1!B:F,4,0),"")</f>
        <v/>
      </c>
      <c r="O840" s="22" t="str">
        <f t="shared" si="69"/>
        <v xml:space="preserve"> </v>
      </c>
    </row>
    <row r="841" spans="1:15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68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65"/>
        <v/>
      </c>
      <c r="J841" s="22" t="str">
        <f t="shared" si="66"/>
        <v/>
      </c>
      <c r="K841" s="22" t="str">
        <f t="shared" si="67"/>
        <v/>
      </c>
      <c r="M841" s="22" t="str">
        <f>IFERROR(VLOOKUP(A841,Sheet1!B:F,5,0),"")</f>
        <v/>
      </c>
      <c r="N841" s="22" t="str">
        <f>IFERROR(VLOOKUP(A841,Sheet1!B:F,4,0),"")</f>
        <v/>
      </c>
      <c r="O841" s="22" t="str">
        <f t="shared" si="69"/>
        <v xml:space="preserve"> </v>
      </c>
    </row>
    <row r="842" spans="1:15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68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65"/>
        <v/>
      </c>
      <c r="J842" s="22" t="str">
        <f t="shared" si="66"/>
        <v/>
      </c>
      <c r="K842" s="22" t="str">
        <f t="shared" si="67"/>
        <v/>
      </c>
      <c r="M842" s="22" t="str">
        <f>IFERROR(VLOOKUP(A842,Sheet1!B:F,5,0),"")</f>
        <v/>
      </c>
      <c r="N842" s="22" t="str">
        <f>IFERROR(VLOOKUP(A842,Sheet1!B:F,4,0),"")</f>
        <v/>
      </c>
      <c r="O842" s="22" t="str">
        <f t="shared" si="69"/>
        <v xml:space="preserve"> </v>
      </c>
    </row>
    <row r="843" spans="1:15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68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65"/>
        <v/>
      </c>
      <c r="J843" s="22" t="str">
        <f t="shared" si="66"/>
        <v/>
      </c>
      <c r="K843" s="22" t="str">
        <f t="shared" si="67"/>
        <v/>
      </c>
      <c r="M843" s="22" t="str">
        <f>IFERROR(VLOOKUP(A843,Sheet1!B:F,5,0),"")</f>
        <v/>
      </c>
      <c r="N843" s="22" t="str">
        <f>IFERROR(VLOOKUP(A843,Sheet1!B:F,4,0),"")</f>
        <v/>
      </c>
      <c r="O843" s="22" t="str">
        <f t="shared" si="69"/>
        <v xml:space="preserve"> </v>
      </c>
    </row>
    <row r="844" spans="1:15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68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65"/>
        <v/>
      </c>
      <c r="J844" s="22" t="str">
        <f t="shared" si="66"/>
        <v/>
      </c>
      <c r="K844" s="22" t="str">
        <f t="shared" si="67"/>
        <v/>
      </c>
      <c r="M844" s="22" t="str">
        <f>IFERROR(VLOOKUP(A844,Sheet1!B:F,5,0),"")</f>
        <v/>
      </c>
      <c r="N844" s="22" t="str">
        <f>IFERROR(VLOOKUP(A844,Sheet1!B:F,4,0),"")</f>
        <v/>
      </c>
      <c r="O844" s="22" t="str">
        <f t="shared" si="69"/>
        <v xml:space="preserve"> </v>
      </c>
    </row>
    <row r="845" spans="1:15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68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65"/>
        <v/>
      </c>
      <c r="J845" s="22" t="str">
        <f t="shared" si="66"/>
        <v/>
      </c>
      <c r="K845" s="22" t="str">
        <f t="shared" si="67"/>
        <v/>
      </c>
      <c r="M845" s="22" t="str">
        <f>IFERROR(VLOOKUP(A845,Sheet1!B:F,5,0),"")</f>
        <v/>
      </c>
      <c r="N845" s="22" t="str">
        <f>IFERROR(VLOOKUP(A845,Sheet1!B:F,4,0),"")</f>
        <v/>
      </c>
      <c r="O845" s="22" t="str">
        <f t="shared" si="69"/>
        <v xml:space="preserve"> </v>
      </c>
    </row>
    <row r="846" spans="1:15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68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65"/>
        <v/>
      </c>
      <c r="J846" s="22" t="str">
        <f t="shared" si="66"/>
        <v/>
      </c>
      <c r="K846" s="22" t="str">
        <f t="shared" si="67"/>
        <v/>
      </c>
      <c r="M846" s="22" t="str">
        <f>IFERROR(VLOOKUP(A846,Sheet1!B:F,5,0),"")</f>
        <v/>
      </c>
      <c r="N846" s="22" t="str">
        <f>IFERROR(VLOOKUP(A846,Sheet1!B:F,4,0),"")</f>
        <v/>
      </c>
      <c r="O846" s="22" t="str">
        <f t="shared" si="69"/>
        <v xml:space="preserve"> </v>
      </c>
    </row>
    <row r="847" spans="1:15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68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65"/>
        <v/>
      </c>
      <c r="J847" s="22" t="str">
        <f t="shared" si="66"/>
        <v/>
      </c>
      <c r="K847" s="22" t="str">
        <f t="shared" si="67"/>
        <v/>
      </c>
      <c r="M847" s="22" t="str">
        <f>IFERROR(VLOOKUP(A847,Sheet1!B:F,5,0),"")</f>
        <v/>
      </c>
      <c r="N847" s="22" t="str">
        <f>IFERROR(VLOOKUP(A847,Sheet1!B:F,4,0),"")</f>
        <v/>
      </c>
      <c r="O847" s="22" t="str">
        <f t="shared" si="69"/>
        <v xml:space="preserve"> </v>
      </c>
    </row>
    <row r="848" spans="1:15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68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65"/>
        <v/>
      </c>
      <c r="J848" s="22" t="str">
        <f t="shared" si="66"/>
        <v/>
      </c>
      <c r="K848" s="22" t="str">
        <f t="shared" si="67"/>
        <v/>
      </c>
      <c r="M848" s="22" t="str">
        <f>IFERROR(VLOOKUP(A848,Sheet1!B:F,5,0),"")</f>
        <v/>
      </c>
      <c r="N848" s="22" t="str">
        <f>IFERROR(VLOOKUP(A848,Sheet1!B:F,4,0),"")</f>
        <v/>
      </c>
      <c r="O848" s="22" t="str">
        <f t="shared" si="69"/>
        <v xml:space="preserve"> </v>
      </c>
    </row>
    <row r="849" spans="1:15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68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65"/>
        <v/>
      </c>
      <c r="J849" s="22" t="str">
        <f t="shared" si="66"/>
        <v/>
      </c>
      <c r="K849" s="22" t="str">
        <f t="shared" si="67"/>
        <v/>
      </c>
      <c r="M849" s="22" t="str">
        <f>IFERROR(VLOOKUP(A849,Sheet1!B:F,5,0),"")</f>
        <v/>
      </c>
      <c r="N849" s="22" t="str">
        <f>IFERROR(VLOOKUP(A849,Sheet1!B:F,4,0),"")</f>
        <v/>
      </c>
      <c r="O849" s="22" t="str">
        <f t="shared" si="69"/>
        <v xml:space="preserve"> </v>
      </c>
    </row>
    <row r="850" spans="1:15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68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65"/>
        <v/>
      </c>
      <c r="J850" s="22" t="str">
        <f t="shared" si="66"/>
        <v/>
      </c>
      <c r="K850" s="22" t="str">
        <f t="shared" si="67"/>
        <v/>
      </c>
      <c r="M850" s="22" t="str">
        <f>IFERROR(VLOOKUP(A850,Sheet1!B:F,5,0),"")</f>
        <v/>
      </c>
      <c r="N850" s="22" t="str">
        <f>IFERROR(VLOOKUP(A850,Sheet1!B:F,4,0),"")</f>
        <v/>
      </c>
      <c r="O850" s="22" t="str">
        <f t="shared" si="69"/>
        <v xml:space="preserve"> </v>
      </c>
    </row>
    <row r="851" spans="1:15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68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70">CONCATENATE(E851,A851)</f>
        <v/>
      </c>
      <c r="J851" s="22" t="str">
        <f t="shared" ref="J851:J914" si="71">B851</f>
        <v/>
      </c>
      <c r="K851" s="22" t="str">
        <f t="shared" ref="K851:K914" si="72">C851</f>
        <v/>
      </c>
      <c r="M851" s="22" t="str">
        <f>IFERROR(VLOOKUP(A851,Sheet1!B:F,5,0),"")</f>
        <v/>
      </c>
      <c r="N851" s="22" t="str">
        <f>IFERROR(VLOOKUP(A851,Sheet1!B:F,4,0),"")</f>
        <v/>
      </c>
      <c r="O851" s="22" t="str">
        <f t="shared" si="69"/>
        <v xml:space="preserve"> </v>
      </c>
    </row>
    <row r="852" spans="1:15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68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70"/>
        <v/>
      </c>
      <c r="J852" s="22" t="str">
        <f t="shared" si="71"/>
        <v/>
      </c>
      <c r="K852" s="22" t="str">
        <f t="shared" si="72"/>
        <v/>
      </c>
      <c r="M852" s="22" t="str">
        <f>IFERROR(VLOOKUP(A852,Sheet1!B:F,5,0),"")</f>
        <v/>
      </c>
      <c r="N852" s="22" t="str">
        <f>IFERROR(VLOOKUP(A852,Sheet1!B:F,4,0),"")</f>
        <v/>
      </c>
      <c r="O852" s="22" t="str">
        <f t="shared" si="69"/>
        <v xml:space="preserve"> </v>
      </c>
    </row>
    <row r="853" spans="1:15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68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70"/>
        <v/>
      </c>
      <c r="J853" s="22" t="str">
        <f t="shared" si="71"/>
        <v/>
      </c>
      <c r="K853" s="22" t="str">
        <f t="shared" si="72"/>
        <v/>
      </c>
      <c r="M853" s="22" t="str">
        <f>IFERROR(VLOOKUP(A853,Sheet1!B:F,5,0),"")</f>
        <v/>
      </c>
      <c r="N853" s="22" t="str">
        <f>IFERROR(VLOOKUP(A853,Sheet1!B:F,4,0),"")</f>
        <v/>
      </c>
      <c r="O853" s="22" t="str">
        <f t="shared" si="69"/>
        <v xml:space="preserve"> </v>
      </c>
    </row>
    <row r="854" spans="1:15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68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70"/>
        <v/>
      </c>
      <c r="J854" s="22" t="str">
        <f t="shared" si="71"/>
        <v/>
      </c>
      <c r="K854" s="22" t="str">
        <f t="shared" si="72"/>
        <v/>
      </c>
      <c r="M854" s="22" t="str">
        <f>IFERROR(VLOOKUP(A854,Sheet1!B:F,5,0),"")</f>
        <v/>
      </c>
      <c r="N854" s="22" t="str">
        <f>IFERROR(VLOOKUP(A854,Sheet1!B:F,4,0),"")</f>
        <v/>
      </c>
      <c r="O854" s="22" t="str">
        <f t="shared" si="69"/>
        <v xml:space="preserve"> </v>
      </c>
    </row>
    <row r="855" spans="1:15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68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70"/>
        <v/>
      </c>
      <c r="J855" s="22" t="str">
        <f t="shared" si="71"/>
        <v/>
      </c>
      <c r="K855" s="22" t="str">
        <f t="shared" si="72"/>
        <v/>
      </c>
      <c r="M855" s="22" t="str">
        <f>IFERROR(VLOOKUP(A855,Sheet1!B:F,5,0),"")</f>
        <v/>
      </c>
      <c r="N855" s="22" t="str">
        <f>IFERROR(VLOOKUP(A855,Sheet1!B:F,4,0),"")</f>
        <v/>
      </c>
      <c r="O855" s="22" t="str">
        <f t="shared" si="69"/>
        <v xml:space="preserve"> </v>
      </c>
    </row>
    <row r="856" spans="1:15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68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70"/>
        <v/>
      </c>
      <c r="J856" s="22" t="str">
        <f t="shared" si="71"/>
        <v/>
      </c>
      <c r="K856" s="22" t="str">
        <f t="shared" si="72"/>
        <v/>
      </c>
      <c r="M856" s="22" t="str">
        <f>IFERROR(VLOOKUP(A856,Sheet1!B:F,5,0),"")</f>
        <v/>
      </c>
      <c r="N856" s="22" t="str">
        <f>IFERROR(VLOOKUP(A856,Sheet1!B:F,4,0),"")</f>
        <v/>
      </c>
      <c r="O856" s="22" t="str">
        <f t="shared" si="69"/>
        <v xml:space="preserve"> </v>
      </c>
    </row>
    <row r="857" spans="1:15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68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70"/>
        <v/>
      </c>
      <c r="J857" s="22" t="str">
        <f t="shared" si="71"/>
        <v/>
      </c>
      <c r="K857" s="22" t="str">
        <f t="shared" si="72"/>
        <v/>
      </c>
      <c r="M857" s="22" t="str">
        <f>IFERROR(VLOOKUP(A857,Sheet1!B:F,5,0),"")</f>
        <v/>
      </c>
      <c r="N857" s="22" t="str">
        <f>IFERROR(VLOOKUP(A857,Sheet1!B:F,4,0),"")</f>
        <v/>
      </c>
      <c r="O857" s="22" t="str">
        <f t="shared" si="69"/>
        <v xml:space="preserve"> </v>
      </c>
    </row>
    <row r="858" spans="1:15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68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70"/>
        <v/>
      </c>
      <c r="J858" s="22" t="str">
        <f t="shared" si="71"/>
        <v/>
      </c>
      <c r="K858" s="22" t="str">
        <f t="shared" si="72"/>
        <v/>
      </c>
      <c r="M858" s="22" t="str">
        <f>IFERROR(VLOOKUP(A858,Sheet1!B:F,5,0),"")</f>
        <v/>
      </c>
      <c r="N858" s="22" t="str">
        <f>IFERROR(VLOOKUP(A858,Sheet1!B:F,4,0),"")</f>
        <v/>
      </c>
      <c r="O858" s="22" t="str">
        <f t="shared" si="69"/>
        <v xml:space="preserve"> </v>
      </c>
    </row>
    <row r="859" spans="1:15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68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70"/>
        <v/>
      </c>
      <c r="J859" s="22" t="str">
        <f t="shared" si="71"/>
        <v/>
      </c>
      <c r="K859" s="22" t="str">
        <f t="shared" si="72"/>
        <v/>
      </c>
      <c r="M859" s="22" t="str">
        <f>IFERROR(VLOOKUP(A859,Sheet1!B:F,5,0),"")</f>
        <v/>
      </c>
      <c r="N859" s="22" t="str">
        <f>IFERROR(VLOOKUP(A859,Sheet1!B:F,4,0),"")</f>
        <v/>
      </c>
      <c r="O859" s="22" t="str">
        <f t="shared" si="69"/>
        <v xml:space="preserve"> </v>
      </c>
    </row>
    <row r="860" spans="1:15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68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70"/>
        <v/>
      </c>
      <c r="J860" s="22" t="str">
        <f t="shared" si="71"/>
        <v/>
      </c>
      <c r="K860" s="22" t="str">
        <f t="shared" si="72"/>
        <v/>
      </c>
      <c r="M860" s="22" t="str">
        <f>IFERROR(VLOOKUP(A860,Sheet1!B:F,5,0),"")</f>
        <v/>
      </c>
      <c r="N860" s="22" t="str">
        <f>IFERROR(VLOOKUP(A860,Sheet1!B:F,4,0),"")</f>
        <v/>
      </c>
      <c r="O860" s="22" t="str">
        <f t="shared" si="69"/>
        <v xml:space="preserve"> </v>
      </c>
    </row>
    <row r="861" spans="1:15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68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70"/>
        <v/>
      </c>
      <c r="J861" s="22" t="str">
        <f t="shared" si="71"/>
        <v/>
      </c>
      <c r="K861" s="22" t="str">
        <f t="shared" si="72"/>
        <v/>
      </c>
      <c r="M861" s="22" t="str">
        <f>IFERROR(VLOOKUP(A861,Sheet1!B:F,5,0),"")</f>
        <v/>
      </c>
      <c r="N861" s="22" t="str">
        <f>IFERROR(VLOOKUP(A861,Sheet1!B:F,4,0),"")</f>
        <v/>
      </c>
      <c r="O861" s="22" t="str">
        <f t="shared" si="69"/>
        <v xml:space="preserve"> </v>
      </c>
    </row>
    <row r="862" spans="1:15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68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70"/>
        <v/>
      </c>
      <c r="J862" s="22" t="str">
        <f t="shared" si="71"/>
        <v/>
      </c>
      <c r="K862" s="22" t="str">
        <f t="shared" si="72"/>
        <v/>
      </c>
      <c r="M862" s="22" t="str">
        <f>IFERROR(VLOOKUP(A862,Sheet1!B:F,5,0),"")</f>
        <v/>
      </c>
      <c r="N862" s="22" t="str">
        <f>IFERROR(VLOOKUP(A862,Sheet1!B:F,4,0),"")</f>
        <v/>
      </c>
      <c r="O862" s="22" t="str">
        <f t="shared" si="69"/>
        <v xml:space="preserve"> </v>
      </c>
    </row>
    <row r="863" spans="1:15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68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70"/>
        <v/>
      </c>
      <c r="J863" s="22" t="str">
        <f t="shared" si="71"/>
        <v/>
      </c>
      <c r="K863" s="22" t="str">
        <f t="shared" si="72"/>
        <v/>
      </c>
      <c r="M863" s="22" t="str">
        <f>IFERROR(VLOOKUP(A863,Sheet1!B:F,5,0),"")</f>
        <v/>
      </c>
      <c r="N863" s="22" t="str">
        <f>IFERROR(VLOOKUP(A863,Sheet1!B:F,4,0),"")</f>
        <v/>
      </c>
      <c r="O863" s="22" t="str">
        <f t="shared" si="69"/>
        <v xml:space="preserve"> </v>
      </c>
    </row>
    <row r="864" spans="1:15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68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70"/>
        <v/>
      </c>
      <c r="J864" s="22" t="str">
        <f t="shared" si="71"/>
        <v/>
      </c>
      <c r="K864" s="22" t="str">
        <f t="shared" si="72"/>
        <v/>
      </c>
      <c r="M864" s="22" t="str">
        <f>IFERROR(VLOOKUP(A864,Sheet1!B:F,5,0),"")</f>
        <v/>
      </c>
      <c r="N864" s="22" t="str">
        <f>IFERROR(VLOOKUP(A864,Sheet1!B:F,4,0),"")</f>
        <v/>
      </c>
      <c r="O864" s="22" t="str">
        <f t="shared" si="69"/>
        <v xml:space="preserve"> </v>
      </c>
    </row>
    <row r="865" spans="1:15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68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70"/>
        <v/>
      </c>
      <c r="J865" s="22" t="str">
        <f t="shared" si="71"/>
        <v/>
      </c>
      <c r="K865" s="22" t="str">
        <f t="shared" si="72"/>
        <v/>
      </c>
      <c r="M865" s="22" t="str">
        <f>IFERROR(VLOOKUP(A865,Sheet1!B:F,5,0),"")</f>
        <v/>
      </c>
      <c r="N865" s="22" t="str">
        <f>IFERROR(VLOOKUP(A865,Sheet1!B:F,4,0),"")</f>
        <v/>
      </c>
      <c r="O865" s="22" t="str">
        <f t="shared" si="69"/>
        <v xml:space="preserve"> </v>
      </c>
    </row>
    <row r="866" spans="1:15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68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70"/>
        <v/>
      </c>
      <c r="J866" s="22" t="str">
        <f t="shared" si="71"/>
        <v/>
      </c>
      <c r="K866" s="22" t="str">
        <f t="shared" si="72"/>
        <v/>
      </c>
      <c r="M866" s="22" t="str">
        <f>IFERROR(VLOOKUP(A866,Sheet1!B:F,5,0),"")</f>
        <v/>
      </c>
      <c r="N866" s="22" t="str">
        <f>IFERROR(VLOOKUP(A866,Sheet1!B:F,4,0),"")</f>
        <v/>
      </c>
      <c r="O866" s="22" t="str">
        <f t="shared" si="69"/>
        <v xml:space="preserve"> </v>
      </c>
    </row>
    <row r="867" spans="1:15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68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70"/>
        <v/>
      </c>
      <c r="J867" s="22" t="str">
        <f t="shared" si="71"/>
        <v/>
      </c>
      <c r="K867" s="22" t="str">
        <f t="shared" si="72"/>
        <v/>
      </c>
      <c r="M867" s="22" t="str">
        <f>IFERROR(VLOOKUP(A867,Sheet1!B:F,5,0),"")</f>
        <v/>
      </c>
      <c r="N867" s="22" t="str">
        <f>IFERROR(VLOOKUP(A867,Sheet1!B:F,4,0),"")</f>
        <v/>
      </c>
      <c r="O867" s="22" t="str">
        <f t="shared" si="69"/>
        <v xml:space="preserve"> </v>
      </c>
    </row>
    <row r="868" spans="1:15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68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70"/>
        <v/>
      </c>
      <c r="J868" s="22" t="str">
        <f t="shared" si="71"/>
        <v/>
      </c>
      <c r="K868" s="22" t="str">
        <f t="shared" si="72"/>
        <v/>
      </c>
      <c r="M868" s="22" t="str">
        <f>IFERROR(VLOOKUP(A868,Sheet1!B:F,5,0),"")</f>
        <v/>
      </c>
      <c r="N868" s="22" t="str">
        <f>IFERROR(VLOOKUP(A868,Sheet1!B:F,4,0),"")</f>
        <v/>
      </c>
      <c r="O868" s="22" t="str">
        <f t="shared" si="69"/>
        <v xml:space="preserve"> </v>
      </c>
    </row>
    <row r="869" spans="1:15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68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70"/>
        <v/>
      </c>
      <c r="J869" s="22" t="str">
        <f t="shared" si="71"/>
        <v/>
      </c>
      <c r="K869" s="22" t="str">
        <f t="shared" si="72"/>
        <v/>
      </c>
      <c r="M869" s="22" t="str">
        <f>IFERROR(VLOOKUP(A869,Sheet1!B:F,5,0),"")</f>
        <v/>
      </c>
      <c r="N869" s="22" t="str">
        <f>IFERROR(VLOOKUP(A869,Sheet1!B:F,4,0),"")</f>
        <v/>
      </c>
      <c r="O869" s="22" t="str">
        <f t="shared" si="69"/>
        <v xml:space="preserve"> </v>
      </c>
    </row>
    <row r="870" spans="1:15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68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70"/>
        <v/>
      </c>
      <c r="J870" s="22" t="str">
        <f t="shared" si="71"/>
        <v/>
      </c>
      <c r="K870" s="22" t="str">
        <f t="shared" si="72"/>
        <v/>
      </c>
      <c r="M870" s="22" t="str">
        <f>IFERROR(VLOOKUP(A870,Sheet1!B:F,5,0),"")</f>
        <v/>
      </c>
      <c r="N870" s="22" t="str">
        <f>IFERROR(VLOOKUP(A870,Sheet1!B:F,4,0),"")</f>
        <v/>
      </c>
      <c r="O870" s="22" t="str">
        <f t="shared" si="69"/>
        <v xml:space="preserve"> </v>
      </c>
    </row>
    <row r="871" spans="1:15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68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70"/>
        <v/>
      </c>
      <c r="J871" s="22" t="str">
        <f t="shared" si="71"/>
        <v/>
      </c>
      <c r="K871" s="22" t="str">
        <f t="shared" si="72"/>
        <v/>
      </c>
      <c r="M871" s="22" t="str">
        <f>IFERROR(VLOOKUP(A871,Sheet1!B:F,5,0),"")</f>
        <v/>
      </c>
      <c r="N871" s="22" t="str">
        <f>IFERROR(VLOOKUP(A871,Sheet1!B:F,4,0),"")</f>
        <v/>
      </c>
      <c r="O871" s="22" t="str">
        <f t="shared" si="69"/>
        <v xml:space="preserve"> </v>
      </c>
    </row>
    <row r="872" spans="1:15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68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70"/>
        <v/>
      </c>
      <c r="J872" s="22" t="str">
        <f t="shared" si="71"/>
        <v/>
      </c>
      <c r="K872" s="22" t="str">
        <f t="shared" si="72"/>
        <v/>
      </c>
      <c r="M872" s="22" t="str">
        <f>IFERROR(VLOOKUP(A872,Sheet1!B:F,5,0),"")</f>
        <v/>
      </c>
      <c r="N872" s="22" t="str">
        <f>IFERROR(VLOOKUP(A872,Sheet1!B:F,4,0),"")</f>
        <v/>
      </c>
      <c r="O872" s="22" t="str">
        <f t="shared" si="69"/>
        <v xml:space="preserve"> </v>
      </c>
    </row>
    <row r="873" spans="1:15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68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70"/>
        <v/>
      </c>
      <c r="J873" s="22" t="str">
        <f t="shared" si="71"/>
        <v/>
      </c>
      <c r="K873" s="22" t="str">
        <f t="shared" si="72"/>
        <v/>
      </c>
      <c r="M873" s="22" t="str">
        <f>IFERROR(VLOOKUP(A873,Sheet1!B:F,5,0),"")</f>
        <v/>
      </c>
      <c r="N873" s="22" t="str">
        <f>IFERROR(VLOOKUP(A873,Sheet1!B:F,4,0),"")</f>
        <v/>
      </c>
      <c r="O873" s="22" t="str">
        <f t="shared" si="69"/>
        <v xml:space="preserve"> </v>
      </c>
    </row>
    <row r="874" spans="1:15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68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70"/>
        <v/>
      </c>
      <c r="J874" s="22" t="str">
        <f t="shared" si="71"/>
        <v/>
      </c>
      <c r="K874" s="22" t="str">
        <f t="shared" si="72"/>
        <v/>
      </c>
      <c r="M874" s="22" t="str">
        <f>IFERROR(VLOOKUP(A874,Sheet1!B:F,5,0),"")</f>
        <v/>
      </c>
      <c r="N874" s="22" t="str">
        <f>IFERROR(VLOOKUP(A874,Sheet1!B:F,4,0),"")</f>
        <v/>
      </c>
      <c r="O874" s="22" t="str">
        <f t="shared" si="69"/>
        <v xml:space="preserve"> </v>
      </c>
    </row>
    <row r="875" spans="1:15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68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70"/>
        <v/>
      </c>
      <c r="J875" s="22" t="str">
        <f t="shared" si="71"/>
        <v/>
      </c>
      <c r="K875" s="22" t="str">
        <f t="shared" si="72"/>
        <v/>
      </c>
      <c r="M875" s="22" t="str">
        <f>IFERROR(VLOOKUP(A875,Sheet1!B:F,5,0),"")</f>
        <v/>
      </c>
      <c r="N875" s="22" t="str">
        <f>IFERROR(VLOOKUP(A875,Sheet1!B:F,4,0),"")</f>
        <v/>
      </c>
      <c r="O875" s="22" t="str">
        <f t="shared" si="69"/>
        <v xml:space="preserve"> </v>
      </c>
    </row>
    <row r="876" spans="1:15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68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70"/>
        <v/>
      </c>
      <c r="J876" s="22" t="str">
        <f t="shared" si="71"/>
        <v/>
      </c>
      <c r="K876" s="22" t="str">
        <f t="shared" si="72"/>
        <v/>
      </c>
      <c r="M876" s="22" t="str">
        <f>IFERROR(VLOOKUP(A876,Sheet1!B:F,5,0),"")</f>
        <v/>
      </c>
      <c r="N876" s="22" t="str">
        <f>IFERROR(VLOOKUP(A876,Sheet1!B:F,4,0),"")</f>
        <v/>
      </c>
      <c r="O876" s="22" t="str">
        <f t="shared" si="69"/>
        <v xml:space="preserve"> </v>
      </c>
    </row>
    <row r="877" spans="1:15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68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70"/>
        <v/>
      </c>
      <c r="J877" s="22" t="str">
        <f t="shared" si="71"/>
        <v/>
      </c>
      <c r="K877" s="22" t="str">
        <f t="shared" si="72"/>
        <v/>
      </c>
      <c r="M877" s="22" t="str">
        <f>IFERROR(VLOOKUP(A877,Sheet1!B:F,5,0),"")</f>
        <v/>
      </c>
      <c r="N877" s="22" t="str">
        <f>IFERROR(VLOOKUP(A877,Sheet1!B:F,4,0),"")</f>
        <v/>
      </c>
      <c r="O877" s="22" t="str">
        <f t="shared" si="69"/>
        <v xml:space="preserve"> </v>
      </c>
    </row>
    <row r="878" spans="1:15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68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70"/>
        <v/>
      </c>
      <c r="J878" s="22" t="str">
        <f t="shared" si="71"/>
        <v/>
      </c>
      <c r="K878" s="22" t="str">
        <f t="shared" si="72"/>
        <v/>
      </c>
      <c r="M878" s="22" t="str">
        <f>IFERROR(VLOOKUP(A878,Sheet1!B:F,5,0),"")</f>
        <v/>
      </c>
      <c r="N878" s="22" t="str">
        <f>IFERROR(VLOOKUP(A878,Sheet1!B:F,4,0),"")</f>
        <v/>
      </c>
      <c r="O878" s="22" t="str">
        <f t="shared" si="69"/>
        <v xml:space="preserve"> </v>
      </c>
    </row>
    <row r="879" spans="1:15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68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70"/>
        <v/>
      </c>
      <c r="J879" s="22" t="str">
        <f t="shared" si="71"/>
        <v/>
      </c>
      <c r="K879" s="22" t="str">
        <f t="shared" si="72"/>
        <v/>
      </c>
      <c r="M879" s="22" t="str">
        <f>IFERROR(VLOOKUP(A879,Sheet1!B:F,5,0),"")</f>
        <v/>
      </c>
      <c r="N879" s="22" t="str">
        <f>IFERROR(VLOOKUP(A879,Sheet1!B:F,4,0),"")</f>
        <v/>
      </c>
      <c r="O879" s="22" t="str">
        <f t="shared" si="69"/>
        <v xml:space="preserve"> </v>
      </c>
    </row>
    <row r="880" spans="1:15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68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70"/>
        <v/>
      </c>
      <c r="J880" s="22" t="str">
        <f t="shared" si="71"/>
        <v/>
      </c>
      <c r="K880" s="22" t="str">
        <f t="shared" si="72"/>
        <v/>
      </c>
      <c r="M880" s="22" t="str">
        <f>IFERROR(VLOOKUP(A880,Sheet1!B:F,5,0),"")</f>
        <v/>
      </c>
      <c r="N880" s="22" t="str">
        <f>IFERROR(VLOOKUP(A880,Sheet1!B:F,4,0),"")</f>
        <v/>
      </c>
      <c r="O880" s="22" t="str">
        <f t="shared" si="69"/>
        <v xml:space="preserve"> </v>
      </c>
    </row>
    <row r="881" spans="1:15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68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70"/>
        <v/>
      </c>
      <c r="J881" s="22" t="str">
        <f t="shared" si="71"/>
        <v/>
      </c>
      <c r="K881" s="22" t="str">
        <f t="shared" si="72"/>
        <v/>
      </c>
      <c r="M881" s="22" t="str">
        <f>IFERROR(VLOOKUP(A881,Sheet1!B:F,5,0),"")</f>
        <v/>
      </c>
      <c r="N881" s="22" t="str">
        <f>IFERROR(VLOOKUP(A881,Sheet1!B:F,4,0),"")</f>
        <v/>
      </c>
      <c r="O881" s="22" t="str">
        <f t="shared" si="69"/>
        <v xml:space="preserve"> </v>
      </c>
    </row>
    <row r="882" spans="1:15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68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70"/>
        <v/>
      </c>
      <c r="J882" s="22" t="str">
        <f t="shared" si="71"/>
        <v/>
      </c>
      <c r="K882" s="22" t="str">
        <f t="shared" si="72"/>
        <v/>
      </c>
      <c r="M882" s="22" t="str">
        <f>IFERROR(VLOOKUP(A882,Sheet1!B:F,5,0),"")</f>
        <v/>
      </c>
      <c r="N882" s="22" t="str">
        <f>IFERROR(VLOOKUP(A882,Sheet1!B:F,4,0),"")</f>
        <v/>
      </c>
      <c r="O882" s="22" t="str">
        <f t="shared" si="69"/>
        <v xml:space="preserve"> </v>
      </c>
    </row>
    <row r="883" spans="1:15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68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70"/>
        <v/>
      </c>
      <c r="J883" s="22" t="str">
        <f t="shared" si="71"/>
        <v/>
      </c>
      <c r="K883" s="22" t="str">
        <f t="shared" si="72"/>
        <v/>
      </c>
      <c r="M883" s="22" t="str">
        <f>IFERROR(VLOOKUP(A883,Sheet1!B:F,5,0),"")</f>
        <v/>
      </c>
      <c r="N883" s="22" t="str">
        <f>IFERROR(VLOOKUP(A883,Sheet1!B:F,4,0),"")</f>
        <v/>
      </c>
      <c r="O883" s="22" t="str">
        <f t="shared" si="69"/>
        <v xml:space="preserve"> </v>
      </c>
    </row>
    <row r="884" spans="1:15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68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70"/>
        <v/>
      </c>
      <c r="J884" s="22" t="str">
        <f t="shared" si="71"/>
        <v/>
      </c>
      <c r="K884" s="22" t="str">
        <f t="shared" si="72"/>
        <v/>
      </c>
      <c r="M884" s="22" t="str">
        <f>IFERROR(VLOOKUP(A884,Sheet1!B:F,5,0),"")</f>
        <v/>
      </c>
      <c r="N884" s="22" t="str">
        <f>IFERROR(VLOOKUP(A884,Sheet1!B:F,4,0),"")</f>
        <v/>
      </c>
      <c r="O884" s="22" t="str">
        <f t="shared" si="69"/>
        <v xml:space="preserve"> </v>
      </c>
    </row>
    <row r="885" spans="1:15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68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70"/>
        <v/>
      </c>
      <c r="J885" s="22" t="str">
        <f t="shared" si="71"/>
        <v/>
      </c>
      <c r="K885" s="22" t="str">
        <f t="shared" si="72"/>
        <v/>
      </c>
      <c r="M885" s="22" t="str">
        <f>IFERROR(VLOOKUP(A885,Sheet1!B:F,5,0),"")</f>
        <v/>
      </c>
      <c r="N885" s="22" t="str">
        <f>IFERROR(VLOOKUP(A885,Sheet1!B:F,4,0),"")</f>
        <v/>
      </c>
      <c r="O885" s="22" t="str">
        <f t="shared" si="69"/>
        <v xml:space="preserve"> </v>
      </c>
    </row>
    <row r="886" spans="1:15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68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70"/>
        <v/>
      </c>
      <c r="J886" s="22" t="str">
        <f t="shared" si="71"/>
        <v/>
      </c>
      <c r="K886" s="22" t="str">
        <f t="shared" si="72"/>
        <v/>
      </c>
      <c r="M886" s="22" t="str">
        <f>IFERROR(VLOOKUP(A886,Sheet1!B:F,5,0),"")</f>
        <v/>
      </c>
      <c r="N886" s="22" t="str">
        <f>IFERROR(VLOOKUP(A886,Sheet1!B:F,4,0),"")</f>
        <v/>
      </c>
      <c r="O886" s="22" t="str">
        <f t="shared" si="69"/>
        <v xml:space="preserve"> </v>
      </c>
    </row>
    <row r="887" spans="1:15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68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70"/>
        <v/>
      </c>
      <c r="J887" s="22" t="str">
        <f t="shared" si="71"/>
        <v/>
      </c>
      <c r="K887" s="22" t="str">
        <f t="shared" si="72"/>
        <v/>
      </c>
      <c r="M887" s="22" t="str">
        <f>IFERROR(VLOOKUP(A887,Sheet1!B:F,5,0),"")</f>
        <v/>
      </c>
      <c r="N887" s="22" t="str">
        <f>IFERROR(VLOOKUP(A887,Sheet1!B:F,4,0),"")</f>
        <v/>
      </c>
      <c r="O887" s="22" t="str">
        <f t="shared" si="69"/>
        <v xml:space="preserve"> </v>
      </c>
    </row>
    <row r="888" spans="1:15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68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70"/>
        <v/>
      </c>
      <c r="J888" s="22" t="str">
        <f t="shared" si="71"/>
        <v/>
      </c>
      <c r="K888" s="22" t="str">
        <f t="shared" si="72"/>
        <v/>
      </c>
      <c r="M888" s="22" t="str">
        <f>IFERROR(VLOOKUP(A888,Sheet1!B:F,5,0),"")</f>
        <v/>
      </c>
      <c r="N888" s="22" t="str">
        <f>IFERROR(VLOOKUP(A888,Sheet1!B:F,4,0),"")</f>
        <v/>
      </c>
      <c r="O888" s="22" t="str">
        <f t="shared" si="69"/>
        <v xml:space="preserve"> </v>
      </c>
    </row>
    <row r="889" spans="1:15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68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70"/>
        <v/>
      </c>
      <c r="J889" s="22" t="str">
        <f t="shared" si="71"/>
        <v/>
      </c>
      <c r="K889" s="22" t="str">
        <f t="shared" si="72"/>
        <v/>
      </c>
      <c r="M889" s="22" t="str">
        <f>IFERROR(VLOOKUP(A889,Sheet1!B:F,5,0),"")</f>
        <v/>
      </c>
      <c r="N889" s="22" t="str">
        <f>IFERROR(VLOOKUP(A889,Sheet1!B:F,4,0),"")</f>
        <v/>
      </c>
      <c r="O889" s="22" t="str">
        <f t="shared" si="69"/>
        <v xml:space="preserve"> </v>
      </c>
    </row>
    <row r="890" spans="1:15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68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70"/>
        <v/>
      </c>
      <c r="J890" s="22" t="str">
        <f t="shared" si="71"/>
        <v/>
      </c>
      <c r="K890" s="22" t="str">
        <f t="shared" si="72"/>
        <v/>
      </c>
      <c r="M890" s="22" t="str">
        <f>IFERROR(VLOOKUP(A890,Sheet1!B:F,5,0),"")</f>
        <v/>
      </c>
      <c r="N890" s="22" t="str">
        <f>IFERROR(VLOOKUP(A890,Sheet1!B:F,4,0),"")</f>
        <v/>
      </c>
      <c r="O890" s="22" t="str">
        <f t="shared" si="69"/>
        <v xml:space="preserve"> </v>
      </c>
    </row>
    <row r="891" spans="1:15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68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70"/>
        <v/>
      </c>
      <c r="J891" s="22" t="str">
        <f t="shared" si="71"/>
        <v/>
      </c>
      <c r="K891" s="22" t="str">
        <f t="shared" si="72"/>
        <v/>
      </c>
      <c r="M891" s="22" t="str">
        <f>IFERROR(VLOOKUP(A891,Sheet1!B:F,5,0),"")</f>
        <v/>
      </c>
      <c r="N891" s="22" t="str">
        <f>IFERROR(VLOOKUP(A891,Sheet1!B:F,4,0),"")</f>
        <v/>
      </c>
      <c r="O891" s="22" t="str">
        <f t="shared" si="69"/>
        <v xml:space="preserve"> </v>
      </c>
    </row>
    <row r="892" spans="1:15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68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70"/>
        <v/>
      </c>
      <c r="J892" s="22" t="str">
        <f t="shared" si="71"/>
        <v/>
      </c>
      <c r="K892" s="22" t="str">
        <f t="shared" si="72"/>
        <v/>
      </c>
      <c r="M892" s="22" t="str">
        <f>IFERROR(VLOOKUP(A892,Sheet1!B:F,5,0),"")</f>
        <v/>
      </c>
      <c r="N892" s="22" t="str">
        <f>IFERROR(VLOOKUP(A892,Sheet1!B:F,4,0),"")</f>
        <v/>
      </c>
      <c r="O892" s="22" t="str">
        <f t="shared" si="69"/>
        <v xml:space="preserve"> </v>
      </c>
    </row>
    <row r="893" spans="1:15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68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70"/>
        <v/>
      </c>
      <c r="J893" s="22" t="str">
        <f t="shared" si="71"/>
        <v/>
      </c>
      <c r="K893" s="22" t="str">
        <f t="shared" si="72"/>
        <v/>
      </c>
      <c r="M893" s="22" t="str">
        <f>IFERROR(VLOOKUP(A893,Sheet1!B:F,5,0),"")</f>
        <v/>
      </c>
      <c r="N893" s="22" t="str">
        <f>IFERROR(VLOOKUP(A893,Sheet1!B:F,4,0),"")</f>
        <v/>
      </c>
      <c r="O893" s="22" t="str">
        <f t="shared" si="69"/>
        <v xml:space="preserve"> </v>
      </c>
    </row>
    <row r="894" spans="1:15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68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70"/>
        <v/>
      </c>
      <c r="J894" s="22" t="str">
        <f t="shared" si="71"/>
        <v/>
      </c>
      <c r="K894" s="22" t="str">
        <f t="shared" si="72"/>
        <v/>
      </c>
      <c r="M894" s="22" t="str">
        <f>IFERROR(VLOOKUP(A894,Sheet1!B:F,5,0),"")</f>
        <v/>
      </c>
      <c r="N894" s="22" t="str">
        <f>IFERROR(VLOOKUP(A894,Sheet1!B:F,4,0),"")</f>
        <v/>
      </c>
      <c r="O894" s="22" t="str">
        <f t="shared" si="69"/>
        <v xml:space="preserve"> </v>
      </c>
    </row>
    <row r="895" spans="1:15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68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70"/>
        <v/>
      </c>
      <c r="J895" s="22" t="str">
        <f t="shared" si="71"/>
        <v/>
      </c>
      <c r="K895" s="22" t="str">
        <f t="shared" si="72"/>
        <v/>
      </c>
      <c r="M895" s="22" t="str">
        <f>IFERROR(VLOOKUP(A895,Sheet1!B:F,5,0),"")</f>
        <v/>
      </c>
      <c r="N895" s="22" t="str">
        <f>IFERROR(VLOOKUP(A895,Sheet1!B:F,4,0),"")</f>
        <v/>
      </c>
      <c r="O895" s="22" t="str">
        <f t="shared" si="69"/>
        <v xml:space="preserve"> </v>
      </c>
    </row>
    <row r="896" spans="1:15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68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70"/>
        <v/>
      </c>
      <c r="J896" s="22" t="str">
        <f t="shared" si="71"/>
        <v/>
      </c>
      <c r="K896" s="22" t="str">
        <f t="shared" si="72"/>
        <v/>
      </c>
      <c r="M896" s="22" t="str">
        <f>IFERROR(VLOOKUP(A896,Sheet1!B:F,5,0),"")</f>
        <v/>
      </c>
      <c r="N896" s="22" t="str">
        <f>IFERROR(VLOOKUP(A896,Sheet1!B:F,4,0),"")</f>
        <v/>
      </c>
      <c r="O896" s="22" t="str">
        <f t="shared" si="69"/>
        <v xml:space="preserve"> </v>
      </c>
    </row>
    <row r="897" spans="1:15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68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70"/>
        <v/>
      </c>
      <c r="J897" s="22" t="str">
        <f t="shared" si="71"/>
        <v/>
      </c>
      <c r="K897" s="22" t="str">
        <f t="shared" si="72"/>
        <v/>
      </c>
      <c r="M897" s="22" t="str">
        <f>IFERROR(VLOOKUP(A897,Sheet1!B:F,5,0),"")</f>
        <v/>
      </c>
      <c r="N897" s="22" t="str">
        <f>IFERROR(VLOOKUP(A897,Sheet1!B:F,4,0),"")</f>
        <v/>
      </c>
      <c r="O897" s="22" t="str">
        <f t="shared" si="69"/>
        <v xml:space="preserve"> </v>
      </c>
    </row>
    <row r="898" spans="1:15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68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70"/>
        <v/>
      </c>
      <c r="J898" s="22" t="str">
        <f t="shared" si="71"/>
        <v/>
      </c>
      <c r="K898" s="22" t="str">
        <f t="shared" si="72"/>
        <v/>
      </c>
      <c r="M898" s="22" t="str">
        <f>IFERROR(VLOOKUP(A898,Sheet1!B:F,5,0),"")</f>
        <v/>
      </c>
      <c r="N898" s="22" t="str">
        <f>IFERROR(VLOOKUP(A898,Sheet1!B:F,4,0),"")</f>
        <v/>
      </c>
      <c r="O898" s="22" t="str">
        <f t="shared" si="69"/>
        <v xml:space="preserve"> </v>
      </c>
    </row>
    <row r="899" spans="1:15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73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70"/>
        <v/>
      </c>
      <c r="J899" s="22" t="str">
        <f t="shared" si="71"/>
        <v/>
      </c>
      <c r="K899" s="22" t="str">
        <f t="shared" si="72"/>
        <v/>
      </c>
      <c r="M899" s="22" t="str">
        <f>IFERROR(VLOOKUP(A899,Sheet1!B:F,5,0),"")</f>
        <v/>
      </c>
      <c r="N899" s="22" t="str">
        <f>IFERROR(VLOOKUP(A899,Sheet1!B:F,4,0),"")</f>
        <v/>
      </c>
      <c r="O899" s="22" t="str">
        <f t="shared" ref="O899:O962" si="74">CONCATENATE(M899," ",N899)</f>
        <v xml:space="preserve"> </v>
      </c>
    </row>
    <row r="900" spans="1:15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73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70"/>
        <v/>
      </c>
      <c r="J900" s="22" t="str">
        <f t="shared" si="71"/>
        <v/>
      </c>
      <c r="K900" s="22" t="str">
        <f t="shared" si="72"/>
        <v/>
      </c>
      <c r="M900" s="22" t="str">
        <f>IFERROR(VLOOKUP(A900,Sheet1!B:F,5,0),"")</f>
        <v/>
      </c>
      <c r="N900" s="22" t="str">
        <f>IFERROR(VLOOKUP(A900,Sheet1!B:F,4,0),"")</f>
        <v/>
      </c>
      <c r="O900" s="22" t="str">
        <f t="shared" si="74"/>
        <v xml:space="preserve"> </v>
      </c>
    </row>
    <row r="901" spans="1:15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73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70"/>
        <v/>
      </c>
      <c r="J901" s="22" t="str">
        <f t="shared" si="71"/>
        <v/>
      </c>
      <c r="K901" s="22" t="str">
        <f t="shared" si="72"/>
        <v/>
      </c>
      <c r="M901" s="22" t="str">
        <f>IFERROR(VLOOKUP(A901,Sheet1!B:F,5,0),"")</f>
        <v/>
      </c>
      <c r="N901" s="22" t="str">
        <f>IFERROR(VLOOKUP(A901,Sheet1!B:F,4,0),"")</f>
        <v/>
      </c>
      <c r="O901" s="22" t="str">
        <f t="shared" si="74"/>
        <v xml:space="preserve"> </v>
      </c>
    </row>
    <row r="902" spans="1:15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73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70"/>
        <v/>
      </c>
      <c r="J902" s="22" t="str">
        <f t="shared" si="71"/>
        <v/>
      </c>
      <c r="K902" s="22" t="str">
        <f t="shared" si="72"/>
        <v/>
      </c>
      <c r="M902" s="22" t="str">
        <f>IFERROR(VLOOKUP(A902,Sheet1!B:F,5,0),"")</f>
        <v/>
      </c>
      <c r="N902" s="22" t="str">
        <f>IFERROR(VLOOKUP(A902,Sheet1!B:F,4,0),"")</f>
        <v/>
      </c>
      <c r="O902" s="22" t="str">
        <f t="shared" si="74"/>
        <v xml:space="preserve"> </v>
      </c>
    </row>
    <row r="903" spans="1:15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73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70"/>
        <v/>
      </c>
      <c r="J903" s="22" t="str">
        <f t="shared" si="71"/>
        <v/>
      </c>
      <c r="K903" s="22" t="str">
        <f t="shared" si="72"/>
        <v/>
      </c>
      <c r="M903" s="22" t="str">
        <f>IFERROR(VLOOKUP(A903,Sheet1!B:F,5,0),"")</f>
        <v/>
      </c>
      <c r="N903" s="22" t="str">
        <f>IFERROR(VLOOKUP(A903,Sheet1!B:F,4,0),"")</f>
        <v/>
      </c>
      <c r="O903" s="22" t="str">
        <f t="shared" si="74"/>
        <v xml:space="preserve"> </v>
      </c>
    </row>
    <row r="904" spans="1:15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73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70"/>
        <v/>
      </c>
      <c r="J904" s="22" t="str">
        <f t="shared" si="71"/>
        <v/>
      </c>
      <c r="K904" s="22" t="str">
        <f t="shared" si="72"/>
        <v/>
      </c>
      <c r="M904" s="22" t="str">
        <f>IFERROR(VLOOKUP(A904,Sheet1!B:F,5,0),"")</f>
        <v/>
      </c>
      <c r="N904" s="22" t="str">
        <f>IFERROR(VLOOKUP(A904,Sheet1!B:F,4,0),"")</f>
        <v/>
      </c>
      <c r="O904" s="22" t="str">
        <f t="shared" si="74"/>
        <v xml:space="preserve"> </v>
      </c>
    </row>
    <row r="905" spans="1:15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73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70"/>
        <v/>
      </c>
      <c r="J905" s="22" t="str">
        <f t="shared" si="71"/>
        <v/>
      </c>
      <c r="K905" s="22" t="str">
        <f t="shared" si="72"/>
        <v/>
      </c>
      <c r="M905" s="22" t="str">
        <f>IFERROR(VLOOKUP(A905,Sheet1!B:F,5,0),"")</f>
        <v/>
      </c>
      <c r="N905" s="22" t="str">
        <f>IFERROR(VLOOKUP(A905,Sheet1!B:F,4,0),"")</f>
        <v/>
      </c>
      <c r="O905" s="22" t="str">
        <f t="shared" si="74"/>
        <v xml:space="preserve"> </v>
      </c>
    </row>
    <row r="906" spans="1:15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73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70"/>
        <v/>
      </c>
      <c r="J906" s="22" t="str">
        <f t="shared" si="71"/>
        <v/>
      </c>
      <c r="K906" s="22" t="str">
        <f t="shared" si="72"/>
        <v/>
      </c>
      <c r="M906" s="22" t="str">
        <f>IFERROR(VLOOKUP(A906,Sheet1!B:F,5,0),"")</f>
        <v/>
      </c>
      <c r="N906" s="22" t="str">
        <f>IFERROR(VLOOKUP(A906,Sheet1!B:F,4,0),"")</f>
        <v/>
      </c>
      <c r="O906" s="22" t="str">
        <f t="shared" si="74"/>
        <v xml:space="preserve"> </v>
      </c>
    </row>
    <row r="907" spans="1:15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73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70"/>
        <v/>
      </c>
      <c r="J907" s="22" t="str">
        <f t="shared" si="71"/>
        <v/>
      </c>
      <c r="K907" s="22" t="str">
        <f t="shared" si="72"/>
        <v/>
      </c>
      <c r="M907" s="22" t="str">
        <f>IFERROR(VLOOKUP(A907,Sheet1!B:F,5,0),"")</f>
        <v/>
      </c>
      <c r="N907" s="22" t="str">
        <f>IFERROR(VLOOKUP(A907,Sheet1!B:F,4,0),"")</f>
        <v/>
      </c>
      <c r="O907" s="22" t="str">
        <f t="shared" si="74"/>
        <v xml:space="preserve"> </v>
      </c>
    </row>
    <row r="908" spans="1:15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73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70"/>
        <v/>
      </c>
      <c r="J908" s="22" t="str">
        <f t="shared" si="71"/>
        <v/>
      </c>
      <c r="K908" s="22" t="str">
        <f t="shared" si="72"/>
        <v/>
      </c>
      <c r="M908" s="22" t="str">
        <f>IFERROR(VLOOKUP(A908,Sheet1!B:F,5,0),"")</f>
        <v/>
      </c>
      <c r="N908" s="22" t="str">
        <f>IFERROR(VLOOKUP(A908,Sheet1!B:F,4,0),"")</f>
        <v/>
      </c>
      <c r="O908" s="22" t="str">
        <f t="shared" si="74"/>
        <v xml:space="preserve"> </v>
      </c>
    </row>
    <row r="909" spans="1:15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73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70"/>
        <v/>
      </c>
      <c r="J909" s="22" t="str">
        <f t="shared" si="71"/>
        <v/>
      </c>
      <c r="K909" s="22" t="str">
        <f t="shared" si="72"/>
        <v/>
      </c>
      <c r="M909" s="22" t="str">
        <f>IFERROR(VLOOKUP(A909,Sheet1!B:F,5,0),"")</f>
        <v/>
      </c>
      <c r="N909" s="22" t="str">
        <f>IFERROR(VLOOKUP(A909,Sheet1!B:F,4,0),"")</f>
        <v/>
      </c>
      <c r="O909" s="22" t="str">
        <f t="shared" si="74"/>
        <v xml:space="preserve"> </v>
      </c>
    </row>
    <row r="910" spans="1:15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73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70"/>
        <v/>
      </c>
      <c r="J910" s="22" t="str">
        <f t="shared" si="71"/>
        <v/>
      </c>
      <c r="K910" s="22" t="str">
        <f t="shared" si="72"/>
        <v/>
      </c>
      <c r="M910" s="22" t="str">
        <f>IFERROR(VLOOKUP(A910,Sheet1!B:F,5,0),"")</f>
        <v/>
      </c>
      <c r="N910" s="22" t="str">
        <f>IFERROR(VLOOKUP(A910,Sheet1!B:F,4,0),"")</f>
        <v/>
      </c>
      <c r="O910" s="22" t="str">
        <f t="shared" si="74"/>
        <v xml:space="preserve"> </v>
      </c>
    </row>
    <row r="911" spans="1:15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73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70"/>
        <v/>
      </c>
      <c r="J911" s="22" t="str">
        <f t="shared" si="71"/>
        <v/>
      </c>
      <c r="K911" s="22" t="str">
        <f t="shared" si="72"/>
        <v/>
      </c>
      <c r="M911" s="22" t="str">
        <f>IFERROR(VLOOKUP(A911,Sheet1!B:F,5,0),"")</f>
        <v/>
      </c>
      <c r="N911" s="22" t="str">
        <f>IFERROR(VLOOKUP(A911,Sheet1!B:F,4,0),"")</f>
        <v/>
      </c>
      <c r="O911" s="22" t="str">
        <f t="shared" si="74"/>
        <v xml:space="preserve"> </v>
      </c>
    </row>
    <row r="912" spans="1:15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73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70"/>
        <v/>
      </c>
      <c r="J912" s="22" t="str">
        <f t="shared" si="71"/>
        <v/>
      </c>
      <c r="K912" s="22" t="str">
        <f t="shared" si="72"/>
        <v/>
      </c>
      <c r="M912" s="22" t="str">
        <f>IFERROR(VLOOKUP(A912,Sheet1!B:F,5,0),"")</f>
        <v/>
      </c>
      <c r="N912" s="22" t="str">
        <f>IFERROR(VLOOKUP(A912,Sheet1!B:F,4,0),"")</f>
        <v/>
      </c>
      <c r="O912" s="22" t="str">
        <f t="shared" si="74"/>
        <v xml:space="preserve"> </v>
      </c>
    </row>
    <row r="913" spans="1:15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73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70"/>
        <v/>
      </c>
      <c r="J913" s="22" t="str">
        <f t="shared" si="71"/>
        <v/>
      </c>
      <c r="K913" s="22" t="str">
        <f t="shared" si="72"/>
        <v/>
      </c>
      <c r="M913" s="22" t="str">
        <f>IFERROR(VLOOKUP(A913,Sheet1!B:F,5,0),"")</f>
        <v/>
      </c>
      <c r="N913" s="22" t="str">
        <f>IFERROR(VLOOKUP(A913,Sheet1!B:F,4,0),"")</f>
        <v/>
      </c>
      <c r="O913" s="22" t="str">
        <f t="shared" si="74"/>
        <v xml:space="preserve"> </v>
      </c>
    </row>
    <row r="914" spans="1:15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73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70"/>
        <v/>
      </c>
      <c r="J914" s="22" t="str">
        <f t="shared" si="71"/>
        <v/>
      </c>
      <c r="K914" s="22" t="str">
        <f t="shared" si="72"/>
        <v/>
      </c>
      <c r="M914" s="22" t="str">
        <f>IFERROR(VLOOKUP(A914,Sheet1!B:F,5,0),"")</f>
        <v/>
      </c>
      <c r="N914" s="22" t="str">
        <f>IFERROR(VLOOKUP(A914,Sheet1!B:F,4,0),"")</f>
        <v/>
      </c>
      <c r="O914" s="22" t="str">
        <f t="shared" si="74"/>
        <v xml:space="preserve"> </v>
      </c>
    </row>
    <row r="915" spans="1:15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73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75">CONCATENATE(E915,A915)</f>
        <v/>
      </c>
      <c r="J915" s="22" t="str">
        <f t="shared" ref="J915:J978" si="76">B915</f>
        <v/>
      </c>
      <c r="K915" s="22" t="str">
        <f t="shared" ref="K915:K978" si="77">C915</f>
        <v/>
      </c>
      <c r="M915" s="22" t="str">
        <f>IFERROR(VLOOKUP(A915,Sheet1!B:F,5,0),"")</f>
        <v/>
      </c>
      <c r="N915" s="22" t="str">
        <f>IFERROR(VLOOKUP(A915,Sheet1!B:F,4,0),"")</f>
        <v/>
      </c>
      <c r="O915" s="22" t="str">
        <f t="shared" si="74"/>
        <v xml:space="preserve"> </v>
      </c>
    </row>
    <row r="916" spans="1:15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73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75"/>
        <v/>
      </c>
      <c r="J916" s="22" t="str">
        <f t="shared" si="76"/>
        <v/>
      </c>
      <c r="K916" s="22" t="str">
        <f t="shared" si="77"/>
        <v/>
      </c>
      <c r="M916" s="22" t="str">
        <f>IFERROR(VLOOKUP(A916,Sheet1!B:F,5,0),"")</f>
        <v/>
      </c>
      <c r="N916" s="22" t="str">
        <f>IFERROR(VLOOKUP(A916,Sheet1!B:F,4,0),"")</f>
        <v/>
      </c>
      <c r="O916" s="22" t="str">
        <f t="shared" si="74"/>
        <v xml:space="preserve"> </v>
      </c>
    </row>
    <row r="917" spans="1:15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73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75"/>
        <v/>
      </c>
      <c r="J917" s="22" t="str">
        <f t="shared" si="76"/>
        <v/>
      </c>
      <c r="K917" s="22" t="str">
        <f t="shared" si="77"/>
        <v/>
      </c>
      <c r="M917" s="22" t="str">
        <f>IFERROR(VLOOKUP(A917,Sheet1!B:F,5,0),"")</f>
        <v/>
      </c>
      <c r="N917" s="22" t="str">
        <f>IFERROR(VLOOKUP(A917,Sheet1!B:F,4,0),"")</f>
        <v/>
      </c>
      <c r="O917" s="22" t="str">
        <f t="shared" si="74"/>
        <v xml:space="preserve"> </v>
      </c>
    </row>
    <row r="918" spans="1:15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73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75"/>
        <v/>
      </c>
      <c r="J918" s="22" t="str">
        <f t="shared" si="76"/>
        <v/>
      </c>
      <c r="K918" s="22" t="str">
        <f t="shared" si="77"/>
        <v/>
      </c>
      <c r="M918" s="22" t="str">
        <f>IFERROR(VLOOKUP(A918,Sheet1!B:F,5,0),"")</f>
        <v/>
      </c>
      <c r="N918" s="22" t="str">
        <f>IFERROR(VLOOKUP(A918,Sheet1!B:F,4,0),"")</f>
        <v/>
      </c>
      <c r="O918" s="22" t="str">
        <f t="shared" si="74"/>
        <v xml:space="preserve"> </v>
      </c>
    </row>
    <row r="919" spans="1:15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73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75"/>
        <v/>
      </c>
      <c r="J919" s="22" t="str">
        <f t="shared" si="76"/>
        <v/>
      </c>
      <c r="K919" s="22" t="str">
        <f t="shared" si="77"/>
        <v/>
      </c>
      <c r="M919" s="22" t="str">
        <f>IFERROR(VLOOKUP(A919,Sheet1!B:F,5,0),"")</f>
        <v/>
      </c>
      <c r="N919" s="22" t="str">
        <f>IFERROR(VLOOKUP(A919,Sheet1!B:F,4,0),"")</f>
        <v/>
      </c>
      <c r="O919" s="22" t="str">
        <f t="shared" si="74"/>
        <v xml:space="preserve"> </v>
      </c>
    </row>
    <row r="920" spans="1:15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73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75"/>
        <v/>
      </c>
      <c r="J920" s="22" t="str">
        <f t="shared" si="76"/>
        <v/>
      </c>
      <c r="K920" s="22" t="str">
        <f t="shared" si="77"/>
        <v/>
      </c>
      <c r="M920" s="22" t="str">
        <f>IFERROR(VLOOKUP(A920,Sheet1!B:F,5,0),"")</f>
        <v/>
      </c>
      <c r="N920" s="22" t="str">
        <f>IFERROR(VLOOKUP(A920,Sheet1!B:F,4,0),"")</f>
        <v/>
      </c>
      <c r="O920" s="22" t="str">
        <f t="shared" si="74"/>
        <v xml:space="preserve"> </v>
      </c>
    </row>
    <row r="921" spans="1:15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73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75"/>
        <v/>
      </c>
      <c r="J921" s="22" t="str">
        <f t="shared" si="76"/>
        <v/>
      </c>
      <c r="K921" s="22" t="str">
        <f t="shared" si="77"/>
        <v/>
      </c>
      <c r="M921" s="22" t="str">
        <f>IFERROR(VLOOKUP(A921,Sheet1!B:F,5,0),"")</f>
        <v/>
      </c>
      <c r="N921" s="22" t="str">
        <f>IFERROR(VLOOKUP(A921,Sheet1!B:F,4,0),"")</f>
        <v/>
      </c>
      <c r="O921" s="22" t="str">
        <f t="shared" si="74"/>
        <v xml:space="preserve"> </v>
      </c>
    </row>
    <row r="922" spans="1:15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73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75"/>
        <v/>
      </c>
      <c r="J922" s="22" t="str">
        <f t="shared" si="76"/>
        <v/>
      </c>
      <c r="K922" s="22" t="str">
        <f t="shared" si="77"/>
        <v/>
      </c>
      <c r="M922" s="22" t="str">
        <f>IFERROR(VLOOKUP(A922,Sheet1!B:F,5,0),"")</f>
        <v/>
      </c>
      <c r="N922" s="22" t="str">
        <f>IFERROR(VLOOKUP(A922,Sheet1!B:F,4,0),"")</f>
        <v/>
      </c>
      <c r="O922" s="22" t="str">
        <f t="shared" si="74"/>
        <v xml:space="preserve"> </v>
      </c>
    </row>
    <row r="923" spans="1:15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73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75"/>
        <v/>
      </c>
      <c r="J923" s="22" t="str">
        <f t="shared" si="76"/>
        <v/>
      </c>
      <c r="K923" s="22" t="str">
        <f t="shared" si="77"/>
        <v/>
      </c>
      <c r="M923" s="22" t="str">
        <f>IFERROR(VLOOKUP(A923,Sheet1!B:F,5,0),"")</f>
        <v/>
      </c>
      <c r="N923" s="22" t="str">
        <f>IFERROR(VLOOKUP(A923,Sheet1!B:F,4,0),"")</f>
        <v/>
      </c>
      <c r="O923" s="22" t="str">
        <f t="shared" si="74"/>
        <v xml:space="preserve"> </v>
      </c>
    </row>
    <row r="924" spans="1:15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73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75"/>
        <v/>
      </c>
      <c r="J924" s="22" t="str">
        <f t="shared" si="76"/>
        <v/>
      </c>
      <c r="K924" s="22" t="str">
        <f t="shared" si="77"/>
        <v/>
      </c>
      <c r="M924" s="22" t="str">
        <f>IFERROR(VLOOKUP(A924,Sheet1!B:F,5,0),"")</f>
        <v/>
      </c>
      <c r="N924" s="22" t="str">
        <f>IFERROR(VLOOKUP(A924,Sheet1!B:F,4,0),"")</f>
        <v/>
      </c>
      <c r="O924" s="22" t="str">
        <f t="shared" si="74"/>
        <v xml:space="preserve"> </v>
      </c>
    </row>
    <row r="925" spans="1:15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73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75"/>
        <v/>
      </c>
      <c r="J925" s="22" t="str">
        <f t="shared" si="76"/>
        <v/>
      </c>
      <c r="K925" s="22" t="str">
        <f t="shared" si="77"/>
        <v/>
      </c>
      <c r="M925" s="22" t="str">
        <f>IFERROR(VLOOKUP(A925,Sheet1!B:F,5,0),"")</f>
        <v/>
      </c>
      <c r="N925" s="22" t="str">
        <f>IFERROR(VLOOKUP(A925,Sheet1!B:F,4,0),"")</f>
        <v/>
      </c>
      <c r="O925" s="22" t="str">
        <f t="shared" si="74"/>
        <v xml:space="preserve"> </v>
      </c>
    </row>
    <row r="926" spans="1:15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73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75"/>
        <v/>
      </c>
      <c r="J926" s="22" t="str">
        <f t="shared" si="76"/>
        <v/>
      </c>
      <c r="K926" s="22" t="str">
        <f t="shared" si="77"/>
        <v/>
      </c>
      <c r="M926" s="22" t="str">
        <f>IFERROR(VLOOKUP(A926,Sheet1!B:F,5,0),"")</f>
        <v/>
      </c>
      <c r="N926" s="22" t="str">
        <f>IFERROR(VLOOKUP(A926,Sheet1!B:F,4,0),"")</f>
        <v/>
      </c>
      <c r="O926" s="22" t="str">
        <f t="shared" si="74"/>
        <v xml:space="preserve"> </v>
      </c>
    </row>
    <row r="927" spans="1:15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73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75"/>
        <v/>
      </c>
      <c r="J927" s="22" t="str">
        <f t="shared" si="76"/>
        <v/>
      </c>
      <c r="K927" s="22" t="str">
        <f t="shared" si="77"/>
        <v/>
      </c>
      <c r="M927" s="22" t="str">
        <f>IFERROR(VLOOKUP(A927,Sheet1!B:F,5,0),"")</f>
        <v/>
      </c>
      <c r="N927" s="22" t="str">
        <f>IFERROR(VLOOKUP(A927,Sheet1!B:F,4,0),"")</f>
        <v/>
      </c>
      <c r="O927" s="22" t="str">
        <f t="shared" si="74"/>
        <v xml:space="preserve"> </v>
      </c>
    </row>
    <row r="928" spans="1:15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73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75"/>
        <v/>
      </c>
      <c r="J928" s="22" t="str">
        <f t="shared" si="76"/>
        <v/>
      </c>
      <c r="K928" s="22" t="str">
        <f t="shared" si="77"/>
        <v/>
      </c>
      <c r="M928" s="22" t="str">
        <f>IFERROR(VLOOKUP(A928,Sheet1!B:F,5,0),"")</f>
        <v/>
      </c>
      <c r="N928" s="22" t="str">
        <f>IFERROR(VLOOKUP(A928,Sheet1!B:F,4,0),"")</f>
        <v/>
      </c>
      <c r="O928" s="22" t="str">
        <f t="shared" si="74"/>
        <v xml:space="preserve"> </v>
      </c>
    </row>
    <row r="929" spans="1:15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73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75"/>
        <v/>
      </c>
      <c r="J929" s="22" t="str">
        <f t="shared" si="76"/>
        <v/>
      </c>
      <c r="K929" s="22" t="str">
        <f t="shared" si="77"/>
        <v/>
      </c>
      <c r="M929" s="22" t="str">
        <f>IFERROR(VLOOKUP(A929,Sheet1!B:F,5,0),"")</f>
        <v/>
      </c>
      <c r="N929" s="22" t="str">
        <f>IFERROR(VLOOKUP(A929,Sheet1!B:F,4,0),"")</f>
        <v/>
      </c>
      <c r="O929" s="22" t="str">
        <f t="shared" si="74"/>
        <v xml:space="preserve"> </v>
      </c>
    </row>
    <row r="930" spans="1:15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73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75"/>
        <v/>
      </c>
      <c r="J930" s="22" t="str">
        <f t="shared" si="76"/>
        <v/>
      </c>
      <c r="K930" s="22" t="str">
        <f t="shared" si="77"/>
        <v/>
      </c>
      <c r="M930" s="22" t="str">
        <f>IFERROR(VLOOKUP(A930,Sheet1!B:F,5,0),"")</f>
        <v/>
      </c>
      <c r="N930" s="22" t="str">
        <f>IFERROR(VLOOKUP(A930,Sheet1!B:F,4,0),"")</f>
        <v/>
      </c>
      <c r="O930" s="22" t="str">
        <f t="shared" si="74"/>
        <v xml:space="preserve"> </v>
      </c>
    </row>
    <row r="931" spans="1:15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73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75"/>
        <v/>
      </c>
      <c r="J931" s="22" t="str">
        <f t="shared" si="76"/>
        <v/>
      </c>
      <c r="K931" s="22" t="str">
        <f t="shared" si="77"/>
        <v/>
      </c>
      <c r="M931" s="22" t="str">
        <f>IFERROR(VLOOKUP(A931,Sheet1!B:F,5,0),"")</f>
        <v/>
      </c>
      <c r="N931" s="22" t="str">
        <f>IFERROR(VLOOKUP(A931,Sheet1!B:F,4,0),"")</f>
        <v/>
      </c>
      <c r="O931" s="22" t="str">
        <f t="shared" si="74"/>
        <v xml:space="preserve"> </v>
      </c>
    </row>
    <row r="932" spans="1:15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73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75"/>
        <v/>
      </c>
      <c r="J932" s="22" t="str">
        <f t="shared" si="76"/>
        <v/>
      </c>
      <c r="K932" s="22" t="str">
        <f t="shared" si="77"/>
        <v/>
      </c>
      <c r="M932" s="22" t="str">
        <f>IFERROR(VLOOKUP(A932,Sheet1!B:F,5,0),"")</f>
        <v/>
      </c>
      <c r="N932" s="22" t="str">
        <f>IFERROR(VLOOKUP(A932,Sheet1!B:F,4,0),"")</f>
        <v/>
      </c>
      <c r="O932" s="22" t="str">
        <f t="shared" si="74"/>
        <v xml:space="preserve"> </v>
      </c>
    </row>
    <row r="933" spans="1:15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73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75"/>
        <v/>
      </c>
      <c r="J933" s="22" t="str">
        <f t="shared" si="76"/>
        <v/>
      </c>
      <c r="K933" s="22" t="str">
        <f t="shared" si="77"/>
        <v/>
      </c>
      <c r="M933" s="22" t="str">
        <f>IFERROR(VLOOKUP(A933,Sheet1!B:F,5,0),"")</f>
        <v/>
      </c>
      <c r="N933" s="22" t="str">
        <f>IFERROR(VLOOKUP(A933,Sheet1!B:F,4,0),"")</f>
        <v/>
      </c>
      <c r="O933" s="22" t="str">
        <f t="shared" si="74"/>
        <v xml:space="preserve"> </v>
      </c>
    </row>
    <row r="934" spans="1:15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73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75"/>
        <v/>
      </c>
      <c r="J934" s="22" t="str">
        <f t="shared" si="76"/>
        <v/>
      </c>
      <c r="K934" s="22" t="str">
        <f t="shared" si="77"/>
        <v/>
      </c>
      <c r="M934" s="22" t="str">
        <f>IFERROR(VLOOKUP(A934,Sheet1!B:F,5,0),"")</f>
        <v/>
      </c>
      <c r="N934" s="22" t="str">
        <f>IFERROR(VLOOKUP(A934,Sheet1!B:F,4,0),"")</f>
        <v/>
      </c>
      <c r="O934" s="22" t="str">
        <f t="shared" si="74"/>
        <v xml:space="preserve"> </v>
      </c>
    </row>
    <row r="935" spans="1:15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73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75"/>
        <v/>
      </c>
      <c r="J935" s="22" t="str">
        <f t="shared" si="76"/>
        <v/>
      </c>
      <c r="K935" s="22" t="str">
        <f t="shared" si="77"/>
        <v/>
      </c>
      <c r="M935" s="22" t="str">
        <f>IFERROR(VLOOKUP(A935,Sheet1!B:F,5,0),"")</f>
        <v/>
      </c>
      <c r="N935" s="22" t="str">
        <f>IFERROR(VLOOKUP(A935,Sheet1!B:F,4,0),"")</f>
        <v/>
      </c>
      <c r="O935" s="22" t="str">
        <f t="shared" si="74"/>
        <v xml:space="preserve"> </v>
      </c>
    </row>
    <row r="936" spans="1:15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73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75"/>
        <v/>
      </c>
      <c r="J936" s="22" t="str">
        <f t="shared" si="76"/>
        <v/>
      </c>
      <c r="K936" s="22" t="str">
        <f t="shared" si="77"/>
        <v/>
      </c>
      <c r="M936" s="22" t="str">
        <f>IFERROR(VLOOKUP(A936,Sheet1!B:F,5,0),"")</f>
        <v/>
      </c>
      <c r="N936" s="22" t="str">
        <f>IFERROR(VLOOKUP(A936,Sheet1!B:F,4,0),"")</f>
        <v/>
      </c>
      <c r="O936" s="22" t="str">
        <f t="shared" si="74"/>
        <v xml:space="preserve"> </v>
      </c>
    </row>
    <row r="937" spans="1:15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73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75"/>
        <v/>
      </c>
      <c r="J937" s="22" t="str">
        <f t="shared" si="76"/>
        <v/>
      </c>
      <c r="K937" s="22" t="str">
        <f t="shared" si="77"/>
        <v/>
      </c>
      <c r="M937" s="22" t="str">
        <f>IFERROR(VLOOKUP(A937,Sheet1!B:F,5,0),"")</f>
        <v/>
      </c>
      <c r="N937" s="22" t="str">
        <f>IFERROR(VLOOKUP(A937,Sheet1!B:F,4,0),"")</f>
        <v/>
      </c>
      <c r="O937" s="22" t="str">
        <f t="shared" si="74"/>
        <v xml:space="preserve"> </v>
      </c>
    </row>
    <row r="938" spans="1:15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73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75"/>
        <v/>
      </c>
      <c r="J938" s="22" t="str">
        <f t="shared" si="76"/>
        <v/>
      </c>
      <c r="K938" s="22" t="str">
        <f t="shared" si="77"/>
        <v/>
      </c>
      <c r="M938" s="22" t="str">
        <f>IFERROR(VLOOKUP(A938,Sheet1!B:F,5,0),"")</f>
        <v/>
      </c>
      <c r="N938" s="22" t="str">
        <f>IFERROR(VLOOKUP(A938,Sheet1!B:F,4,0),"")</f>
        <v/>
      </c>
      <c r="O938" s="22" t="str">
        <f t="shared" si="74"/>
        <v xml:space="preserve"> </v>
      </c>
    </row>
    <row r="939" spans="1:15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73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75"/>
        <v/>
      </c>
      <c r="J939" s="22" t="str">
        <f t="shared" si="76"/>
        <v/>
      </c>
      <c r="K939" s="22" t="str">
        <f t="shared" si="77"/>
        <v/>
      </c>
      <c r="M939" s="22" t="str">
        <f>IFERROR(VLOOKUP(A939,Sheet1!B:F,5,0),"")</f>
        <v/>
      </c>
      <c r="N939" s="22" t="str">
        <f>IFERROR(VLOOKUP(A939,Sheet1!B:F,4,0),"")</f>
        <v/>
      </c>
      <c r="O939" s="22" t="str">
        <f t="shared" si="74"/>
        <v xml:space="preserve"> </v>
      </c>
    </row>
    <row r="940" spans="1:15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73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75"/>
        <v/>
      </c>
      <c r="J940" s="22" t="str">
        <f t="shared" si="76"/>
        <v/>
      </c>
      <c r="K940" s="22" t="str">
        <f t="shared" si="77"/>
        <v/>
      </c>
      <c r="M940" s="22" t="str">
        <f>IFERROR(VLOOKUP(A940,Sheet1!B:F,5,0),"")</f>
        <v/>
      </c>
      <c r="N940" s="22" t="str">
        <f>IFERROR(VLOOKUP(A940,Sheet1!B:F,4,0),"")</f>
        <v/>
      </c>
      <c r="O940" s="22" t="str">
        <f t="shared" si="74"/>
        <v xml:space="preserve"> </v>
      </c>
    </row>
    <row r="941" spans="1:15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73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75"/>
        <v/>
      </c>
      <c r="J941" s="22" t="str">
        <f t="shared" si="76"/>
        <v/>
      </c>
      <c r="K941" s="22" t="str">
        <f t="shared" si="77"/>
        <v/>
      </c>
      <c r="M941" s="22" t="str">
        <f>IFERROR(VLOOKUP(A941,Sheet1!B:F,5,0),"")</f>
        <v/>
      </c>
      <c r="N941" s="22" t="str">
        <f>IFERROR(VLOOKUP(A941,Sheet1!B:F,4,0),"")</f>
        <v/>
      </c>
      <c r="O941" s="22" t="str">
        <f t="shared" si="74"/>
        <v xml:space="preserve"> </v>
      </c>
    </row>
    <row r="942" spans="1:15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73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75"/>
        <v/>
      </c>
      <c r="J942" s="22" t="str">
        <f t="shared" si="76"/>
        <v/>
      </c>
      <c r="K942" s="22" t="str">
        <f t="shared" si="77"/>
        <v/>
      </c>
      <c r="M942" s="22" t="str">
        <f>IFERROR(VLOOKUP(A942,Sheet1!B:F,5,0),"")</f>
        <v/>
      </c>
      <c r="N942" s="22" t="str">
        <f>IFERROR(VLOOKUP(A942,Sheet1!B:F,4,0),"")</f>
        <v/>
      </c>
      <c r="O942" s="22" t="str">
        <f t="shared" si="74"/>
        <v xml:space="preserve"> </v>
      </c>
    </row>
    <row r="943" spans="1:15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73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75"/>
        <v/>
      </c>
      <c r="J943" s="22" t="str">
        <f t="shared" si="76"/>
        <v/>
      </c>
      <c r="K943" s="22" t="str">
        <f t="shared" si="77"/>
        <v/>
      </c>
      <c r="M943" s="22" t="str">
        <f>IFERROR(VLOOKUP(A943,Sheet1!B:F,5,0),"")</f>
        <v/>
      </c>
      <c r="N943" s="22" t="str">
        <f>IFERROR(VLOOKUP(A943,Sheet1!B:F,4,0),"")</f>
        <v/>
      </c>
      <c r="O943" s="22" t="str">
        <f t="shared" si="74"/>
        <v xml:space="preserve"> </v>
      </c>
    </row>
    <row r="944" spans="1:15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73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75"/>
        <v/>
      </c>
      <c r="J944" s="22" t="str">
        <f t="shared" si="76"/>
        <v/>
      </c>
      <c r="K944" s="22" t="str">
        <f t="shared" si="77"/>
        <v/>
      </c>
      <c r="M944" s="22" t="str">
        <f>IFERROR(VLOOKUP(A944,Sheet1!B:F,5,0),"")</f>
        <v/>
      </c>
      <c r="N944" s="22" t="str">
        <f>IFERROR(VLOOKUP(A944,Sheet1!B:F,4,0),"")</f>
        <v/>
      </c>
      <c r="O944" s="22" t="str">
        <f t="shared" si="74"/>
        <v xml:space="preserve"> </v>
      </c>
    </row>
    <row r="945" spans="1:15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73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75"/>
        <v/>
      </c>
      <c r="J945" s="22" t="str">
        <f t="shared" si="76"/>
        <v/>
      </c>
      <c r="K945" s="22" t="str">
        <f t="shared" si="77"/>
        <v/>
      </c>
      <c r="M945" s="22" t="str">
        <f>IFERROR(VLOOKUP(A945,Sheet1!B:F,5,0),"")</f>
        <v/>
      </c>
      <c r="N945" s="22" t="str">
        <f>IFERROR(VLOOKUP(A945,Sheet1!B:F,4,0),"")</f>
        <v/>
      </c>
      <c r="O945" s="22" t="str">
        <f t="shared" si="74"/>
        <v xml:space="preserve"> </v>
      </c>
    </row>
    <row r="946" spans="1:15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73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75"/>
        <v/>
      </c>
      <c r="J946" s="22" t="str">
        <f t="shared" si="76"/>
        <v/>
      </c>
      <c r="K946" s="22" t="str">
        <f t="shared" si="77"/>
        <v/>
      </c>
      <c r="M946" s="22" t="str">
        <f>IFERROR(VLOOKUP(A946,Sheet1!B:F,5,0),"")</f>
        <v/>
      </c>
      <c r="N946" s="22" t="str">
        <f>IFERROR(VLOOKUP(A946,Sheet1!B:F,4,0),"")</f>
        <v/>
      </c>
      <c r="O946" s="22" t="str">
        <f t="shared" si="74"/>
        <v xml:space="preserve"> </v>
      </c>
    </row>
    <row r="947" spans="1:15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73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75"/>
        <v/>
      </c>
      <c r="J947" s="22" t="str">
        <f t="shared" si="76"/>
        <v/>
      </c>
      <c r="K947" s="22" t="str">
        <f t="shared" si="77"/>
        <v/>
      </c>
      <c r="M947" s="22" t="str">
        <f>IFERROR(VLOOKUP(A947,Sheet1!B:F,5,0),"")</f>
        <v/>
      </c>
      <c r="N947" s="22" t="str">
        <f>IFERROR(VLOOKUP(A947,Sheet1!B:F,4,0),"")</f>
        <v/>
      </c>
      <c r="O947" s="22" t="str">
        <f t="shared" si="74"/>
        <v xml:space="preserve"> </v>
      </c>
    </row>
    <row r="948" spans="1:15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73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75"/>
        <v/>
      </c>
      <c r="J948" s="22" t="str">
        <f t="shared" si="76"/>
        <v/>
      </c>
      <c r="K948" s="22" t="str">
        <f t="shared" si="77"/>
        <v/>
      </c>
      <c r="M948" s="22" t="str">
        <f>IFERROR(VLOOKUP(A948,Sheet1!B:F,5,0),"")</f>
        <v/>
      </c>
      <c r="N948" s="22" t="str">
        <f>IFERROR(VLOOKUP(A948,Sheet1!B:F,4,0),"")</f>
        <v/>
      </c>
      <c r="O948" s="22" t="str">
        <f t="shared" si="74"/>
        <v xml:space="preserve"> </v>
      </c>
    </row>
    <row r="949" spans="1:15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73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75"/>
        <v/>
      </c>
      <c r="J949" s="22" t="str">
        <f t="shared" si="76"/>
        <v/>
      </c>
      <c r="K949" s="22" t="str">
        <f t="shared" si="77"/>
        <v/>
      </c>
      <c r="M949" s="22" t="str">
        <f>IFERROR(VLOOKUP(A949,Sheet1!B:F,5,0),"")</f>
        <v/>
      </c>
      <c r="N949" s="22" t="str">
        <f>IFERROR(VLOOKUP(A949,Sheet1!B:F,4,0),"")</f>
        <v/>
      </c>
      <c r="O949" s="22" t="str">
        <f t="shared" si="74"/>
        <v xml:space="preserve"> </v>
      </c>
    </row>
    <row r="950" spans="1:15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73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75"/>
        <v/>
      </c>
      <c r="J950" s="22" t="str">
        <f t="shared" si="76"/>
        <v/>
      </c>
      <c r="K950" s="22" t="str">
        <f t="shared" si="77"/>
        <v/>
      </c>
      <c r="M950" s="22" t="str">
        <f>IFERROR(VLOOKUP(A950,Sheet1!B:F,5,0),"")</f>
        <v/>
      </c>
      <c r="N950" s="22" t="str">
        <f>IFERROR(VLOOKUP(A950,Sheet1!B:F,4,0),"")</f>
        <v/>
      </c>
      <c r="O950" s="22" t="str">
        <f t="shared" si="74"/>
        <v xml:space="preserve"> </v>
      </c>
    </row>
    <row r="951" spans="1:15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73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75"/>
        <v/>
      </c>
      <c r="J951" s="22" t="str">
        <f t="shared" si="76"/>
        <v/>
      </c>
      <c r="K951" s="22" t="str">
        <f t="shared" si="77"/>
        <v/>
      </c>
      <c r="M951" s="22" t="str">
        <f>IFERROR(VLOOKUP(A951,Sheet1!B:F,5,0),"")</f>
        <v/>
      </c>
      <c r="N951" s="22" t="str">
        <f>IFERROR(VLOOKUP(A951,Sheet1!B:F,4,0),"")</f>
        <v/>
      </c>
      <c r="O951" s="22" t="str">
        <f t="shared" si="74"/>
        <v xml:space="preserve"> </v>
      </c>
    </row>
    <row r="952" spans="1:15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73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75"/>
        <v/>
      </c>
      <c r="J952" s="22" t="str">
        <f t="shared" si="76"/>
        <v/>
      </c>
      <c r="K952" s="22" t="str">
        <f t="shared" si="77"/>
        <v/>
      </c>
      <c r="M952" s="22" t="str">
        <f>IFERROR(VLOOKUP(A952,Sheet1!B:F,5,0),"")</f>
        <v/>
      </c>
      <c r="N952" s="22" t="str">
        <f>IFERROR(VLOOKUP(A952,Sheet1!B:F,4,0),"")</f>
        <v/>
      </c>
      <c r="O952" s="22" t="str">
        <f t="shared" si="74"/>
        <v xml:space="preserve"> </v>
      </c>
    </row>
    <row r="953" spans="1:15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73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75"/>
        <v/>
      </c>
      <c r="J953" s="22" t="str">
        <f t="shared" si="76"/>
        <v/>
      </c>
      <c r="K953" s="22" t="str">
        <f t="shared" si="77"/>
        <v/>
      </c>
      <c r="M953" s="22" t="str">
        <f>IFERROR(VLOOKUP(A953,Sheet1!B:F,5,0),"")</f>
        <v/>
      </c>
      <c r="N953" s="22" t="str">
        <f>IFERROR(VLOOKUP(A953,Sheet1!B:F,4,0),"")</f>
        <v/>
      </c>
      <c r="O953" s="22" t="str">
        <f t="shared" si="74"/>
        <v xml:space="preserve"> </v>
      </c>
    </row>
    <row r="954" spans="1:15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73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75"/>
        <v/>
      </c>
      <c r="J954" s="22" t="str">
        <f t="shared" si="76"/>
        <v/>
      </c>
      <c r="K954" s="22" t="str">
        <f t="shared" si="77"/>
        <v/>
      </c>
      <c r="M954" s="22" t="str">
        <f>IFERROR(VLOOKUP(A954,Sheet1!B:F,5,0),"")</f>
        <v/>
      </c>
      <c r="N954" s="22" t="str">
        <f>IFERROR(VLOOKUP(A954,Sheet1!B:F,4,0),"")</f>
        <v/>
      </c>
      <c r="O954" s="22" t="str">
        <f t="shared" si="74"/>
        <v xml:space="preserve"> </v>
      </c>
    </row>
    <row r="955" spans="1:15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73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75"/>
        <v/>
      </c>
      <c r="J955" s="22" t="str">
        <f t="shared" si="76"/>
        <v/>
      </c>
      <c r="K955" s="22" t="str">
        <f t="shared" si="77"/>
        <v/>
      </c>
      <c r="M955" s="22" t="str">
        <f>IFERROR(VLOOKUP(A955,Sheet1!B:F,5,0),"")</f>
        <v/>
      </c>
      <c r="N955" s="22" t="str">
        <f>IFERROR(VLOOKUP(A955,Sheet1!B:F,4,0),"")</f>
        <v/>
      </c>
      <c r="O955" s="22" t="str">
        <f t="shared" si="74"/>
        <v xml:space="preserve"> </v>
      </c>
    </row>
    <row r="956" spans="1:15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73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75"/>
        <v/>
      </c>
      <c r="J956" s="22" t="str">
        <f t="shared" si="76"/>
        <v/>
      </c>
      <c r="K956" s="22" t="str">
        <f t="shared" si="77"/>
        <v/>
      </c>
      <c r="M956" s="22" t="str">
        <f>IFERROR(VLOOKUP(A956,Sheet1!B:F,5,0),"")</f>
        <v/>
      </c>
      <c r="N956" s="22" t="str">
        <f>IFERROR(VLOOKUP(A956,Sheet1!B:F,4,0),"")</f>
        <v/>
      </c>
      <c r="O956" s="22" t="str">
        <f t="shared" si="74"/>
        <v xml:space="preserve"> </v>
      </c>
    </row>
    <row r="957" spans="1:15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73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75"/>
        <v/>
      </c>
      <c r="J957" s="22" t="str">
        <f t="shared" si="76"/>
        <v/>
      </c>
      <c r="K957" s="22" t="str">
        <f t="shared" si="77"/>
        <v/>
      </c>
      <c r="M957" s="22" t="str">
        <f>IFERROR(VLOOKUP(A957,Sheet1!B:F,5,0),"")</f>
        <v/>
      </c>
      <c r="N957" s="22" t="str">
        <f>IFERROR(VLOOKUP(A957,Sheet1!B:F,4,0),"")</f>
        <v/>
      </c>
      <c r="O957" s="22" t="str">
        <f t="shared" si="74"/>
        <v xml:space="preserve"> </v>
      </c>
    </row>
    <row r="958" spans="1:15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73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75"/>
        <v/>
      </c>
      <c r="J958" s="22" t="str">
        <f t="shared" si="76"/>
        <v/>
      </c>
      <c r="K958" s="22" t="str">
        <f t="shared" si="77"/>
        <v/>
      </c>
      <c r="M958" s="22" t="str">
        <f>IFERROR(VLOOKUP(A958,Sheet1!B:F,5,0),"")</f>
        <v/>
      </c>
      <c r="N958" s="22" t="str">
        <f>IFERROR(VLOOKUP(A958,Sheet1!B:F,4,0),"")</f>
        <v/>
      </c>
      <c r="O958" s="22" t="str">
        <f t="shared" si="74"/>
        <v xml:space="preserve"> </v>
      </c>
    </row>
    <row r="959" spans="1:15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73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75"/>
        <v/>
      </c>
      <c r="J959" s="22" t="str">
        <f t="shared" si="76"/>
        <v/>
      </c>
      <c r="K959" s="22" t="str">
        <f t="shared" si="77"/>
        <v/>
      </c>
      <c r="M959" s="22" t="str">
        <f>IFERROR(VLOOKUP(A959,Sheet1!B:F,5,0),"")</f>
        <v/>
      </c>
      <c r="N959" s="22" t="str">
        <f>IFERROR(VLOOKUP(A959,Sheet1!B:F,4,0),"")</f>
        <v/>
      </c>
      <c r="O959" s="22" t="str">
        <f t="shared" si="74"/>
        <v xml:space="preserve"> </v>
      </c>
    </row>
    <row r="960" spans="1:15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73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75"/>
        <v/>
      </c>
      <c r="J960" s="22" t="str">
        <f t="shared" si="76"/>
        <v/>
      </c>
      <c r="K960" s="22" t="str">
        <f t="shared" si="77"/>
        <v/>
      </c>
      <c r="M960" s="22" t="str">
        <f>IFERROR(VLOOKUP(A960,Sheet1!B:F,5,0),"")</f>
        <v/>
      </c>
      <c r="N960" s="22" t="str">
        <f>IFERROR(VLOOKUP(A960,Sheet1!B:F,4,0),"")</f>
        <v/>
      </c>
      <c r="O960" s="22" t="str">
        <f t="shared" si="74"/>
        <v xml:space="preserve"> </v>
      </c>
    </row>
    <row r="961" spans="1:15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73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75"/>
        <v/>
      </c>
      <c r="J961" s="22" t="str">
        <f t="shared" si="76"/>
        <v/>
      </c>
      <c r="K961" s="22" t="str">
        <f t="shared" si="77"/>
        <v/>
      </c>
      <c r="M961" s="22" t="str">
        <f>IFERROR(VLOOKUP(A961,Sheet1!B:F,5,0),"")</f>
        <v/>
      </c>
      <c r="N961" s="22" t="str">
        <f>IFERROR(VLOOKUP(A961,Sheet1!B:F,4,0),"")</f>
        <v/>
      </c>
      <c r="O961" s="22" t="str">
        <f t="shared" si="74"/>
        <v xml:space="preserve"> </v>
      </c>
    </row>
    <row r="962" spans="1:15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73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75"/>
        <v/>
      </c>
      <c r="J962" s="22" t="str">
        <f t="shared" si="76"/>
        <v/>
      </c>
      <c r="K962" s="22" t="str">
        <f t="shared" si="77"/>
        <v/>
      </c>
      <c r="M962" s="22" t="str">
        <f>IFERROR(VLOOKUP(A962,Sheet1!B:F,5,0),"")</f>
        <v/>
      </c>
      <c r="N962" s="22" t="str">
        <f>IFERROR(VLOOKUP(A962,Sheet1!B:F,4,0),"")</f>
        <v/>
      </c>
      <c r="O962" s="22" t="str">
        <f t="shared" si="74"/>
        <v xml:space="preserve"> </v>
      </c>
    </row>
    <row r="963" spans="1:15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78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75"/>
        <v/>
      </c>
      <c r="J963" s="22" t="str">
        <f t="shared" si="76"/>
        <v/>
      </c>
      <c r="K963" s="22" t="str">
        <f t="shared" si="77"/>
        <v/>
      </c>
      <c r="M963" s="22" t="str">
        <f>IFERROR(VLOOKUP(A963,Sheet1!B:F,5,0),"")</f>
        <v/>
      </c>
      <c r="N963" s="22" t="str">
        <f>IFERROR(VLOOKUP(A963,Sheet1!B:F,4,0),"")</f>
        <v/>
      </c>
      <c r="O963" s="22" t="str">
        <f t="shared" ref="O963:O1026" si="79">CONCATENATE(M963," ",N963)</f>
        <v xml:space="preserve"> </v>
      </c>
    </row>
    <row r="964" spans="1:15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78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75"/>
        <v/>
      </c>
      <c r="J964" s="22" t="str">
        <f t="shared" si="76"/>
        <v/>
      </c>
      <c r="K964" s="22" t="str">
        <f t="shared" si="77"/>
        <v/>
      </c>
      <c r="M964" s="22" t="str">
        <f>IFERROR(VLOOKUP(A964,Sheet1!B:F,5,0),"")</f>
        <v/>
      </c>
      <c r="N964" s="22" t="str">
        <f>IFERROR(VLOOKUP(A964,Sheet1!B:F,4,0),"")</f>
        <v/>
      </c>
      <c r="O964" s="22" t="str">
        <f t="shared" si="79"/>
        <v xml:space="preserve"> </v>
      </c>
    </row>
    <row r="965" spans="1:15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78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75"/>
        <v/>
      </c>
      <c r="J965" s="22" t="str">
        <f t="shared" si="76"/>
        <v/>
      </c>
      <c r="K965" s="22" t="str">
        <f t="shared" si="77"/>
        <v/>
      </c>
      <c r="M965" s="22" t="str">
        <f>IFERROR(VLOOKUP(A965,Sheet1!B:F,5,0),"")</f>
        <v/>
      </c>
      <c r="N965" s="22" t="str">
        <f>IFERROR(VLOOKUP(A965,Sheet1!B:F,4,0),"")</f>
        <v/>
      </c>
      <c r="O965" s="22" t="str">
        <f t="shared" si="79"/>
        <v xml:space="preserve"> </v>
      </c>
    </row>
    <row r="966" spans="1:15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78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75"/>
        <v/>
      </c>
      <c r="J966" s="22" t="str">
        <f t="shared" si="76"/>
        <v/>
      </c>
      <c r="K966" s="22" t="str">
        <f t="shared" si="77"/>
        <v/>
      </c>
      <c r="M966" s="22" t="str">
        <f>IFERROR(VLOOKUP(A966,Sheet1!B:F,5,0),"")</f>
        <v/>
      </c>
      <c r="N966" s="22" t="str">
        <f>IFERROR(VLOOKUP(A966,Sheet1!B:F,4,0),"")</f>
        <v/>
      </c>
      <c r="O966" s="22" t="str">
        <f t="shared" si="79"/>
        <v xml:space="preserve"> </v>
      </c>
    </row>
    <row r="967" spans="1:15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78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75"/>
        <v/>
      </c>
      <c r="J967" s="22" t="str">
        <f t="shared" si="76"/>
        <v/>
      </c>
      <c r="K967" s="22" t="str">
        <f t="shared" si="77"/>
        <v/>
      </c>
      <c r="M967" s="22" t="str">
        <f>IFERROR(VLOOKUP(A967,Sheet1!B:F,5,0),"")</f>
        <v/>
      </c>
      <c r="N967" s="22" t="str">
        <f>IFERROR(VLOOKUP(A967,Sheet1!B:F,4,0),"")</f>
        <v/>
      </c>
      <c r="O967" s="22" t="str">
        <f t="shared" si="79"/>
        <v xml:space="preserve"> </v>
      </c>
    </row>
    <row r="968" spans="1:15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78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75"/>
        <v/>
      </c>
      <c r="J968" s="22" t="str">
        <f t="shared" si="76"/>
        <v/>
      </c>
      <c r="K968" s="22" t="str">
        <f t="shared" si="77"/>
        <v/>
      </c>
      <c r="M968" s="22" t="str">
        <f>IFERROR(VLOOKUP(A968,Sheet1!B:F,5,0),"")</f>
        <v/>
      </c>
      <c r="N968" s="22" t="str">
        <f>IFERROR(VLOOKUP(A968,Sheet1!B:F,4,0),"")</f>
        <v/>
      </c>
      <c r="O968" s="22" t="str">
        <f t="shared" si="79"/>
        <v xml:space="preserve"> </v>
      </c>
    </row>
    <row r="969" spans="1:15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78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75"/>
        <v/>
      </c>
      <c r="J969" s="22" t="str">
        <f t="shared" si="76"/>
        <v/>
      </c>
      <c r="K969" s="22" t="str">
        <f t="shared" si="77"/>
        <v/>
      </c>
      <c r="M969" s="22" t="str">
        <f>IFERROR(VLOOKUP(A969,Sheet1!B:F,5,0),"")</f>
        <v/>
      </c>
      <c r="N969" s="22" t="str">
        <f>IFERROR(VLOOKUP(A969,Sheet1!B:F,4,0),"")</f>
        <v/>
      </c>
      <c r="O969" s="22" t="str">
        <f t="shared" si="79"/>
        <v xml:space="preserve"> </v>
      </c>
    </row>
    <row r="970" spans="1:15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78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75"/>
        <v/>
      </c>
      <c r="J970" s="22" t="str">
        <f t="shared" si="76"/>
        <v/>
      </c>
      <c r="K970" s="22" t="str">
        <f t="shared" si="77"/>
        <v/>
      </c>
      <c r="M970" s="22" t="str">
        <f>IFERROR(VLOOKUP(A970,Sheet1!B:F,5,0),"")</f>
        <v/>
      </c>
      <c r="N970" s="22" t="str">
        <f>IFERROR(VLOOKUP(A970,Sheet1!B:F,4,0),"")</f>
        <v/>
      </c>
      <c r="O970" s="22" t="str">
        <f t="shared" si="79"/>
        <v xml:space="preserve"> </v>
      </c>
    </row>
    <row r="971" spans="1:15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78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75"/>
        <v/>
      </c>
      <c r="J971" s="22" t="str">
        <f t="shared" si="76"/>
        <v/>
      </c>
      <c r="K971" s="22" t="str">
        <f t="shared" si="77"/>
        <v/>
      </c>
      <c r="M971" s="22" t="str">
        <f>IFERROR(VLOOKUP(A971,Sheet1!B:F,5,0),"")</f>
        <v/>
      </c>
      <c r="N971" s="22" t="str">
        <f>IFERROR(VLOOKUP(A971,Sheet1!B:F,4,0),"")</f>
        <v/>
      </c>
      <c r="O971" s="22" t="str">
        <f t="shared" si="79"/>
        <v xml:space="preserve"> </v>
      </c>
    </row>
    <row r="972" spans="1:15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78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75"/>
        <v/>
      </c>
      <c r="J972" s="22" t="str">
        <f t="shared" si="76"/>
        <v/>
      </c>
      <c r="K972" s="22" t="str">
        <f t="shared" si="77"/>
        <v/>
      </c>
      <c r="M972" s="22" t="str">
        <f>IFERROR(VLOOKUP(A972,Sheet1!B:F,5,0),"")</f>
        <v/>
      </c>
      <c r="N972" s="22" t="str">
        <f>IFERROR(VLOOKUP(A972,Sheet1!B:F,4,0),"")</f>
        <v/>
      </c>
      <c r="O972" s="22" t="str">
        <f t="shared" si="79"/>
        <v xml:space="preserve"> </v>
      </c>
    </row>
    <row r="973" spans="1:15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78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75"/>
        <v/>
      </c>
      <c r="J973" s="22" t="str">
        <f t="shared" si="76"/>
        <v/>
      </c>
      <c r="K973" s="22" t="str">
        <f t="shared" si="77"/>
        <v/>
      </c>
      <c r="M973" s="22" t="str">
        <f>IFERROR(VLOOKUP(A973,Sheet1!B:F,5,0),"")</f>
        <v/>
      </c>
      <c r="N973" s="22" t="str">
        <f>IFERROR(VLOOKUP(A973,Sheet1!B:F,4,0),"")</f>
        <v/>
      </c>
      <c r="O973" s="22" t="str">
        <f t="shared" si="79"/>
        <v xml:space="preserve"> </v>
      </c>
    </row>
    <row r="974" spans="1:15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78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75"/>
        <v/>
      </c>
      <c r="J974" s="22" t="str">
        <f t="shared" si="76"/>
        <v/>
      </c>
      <c r="K974" s="22" t="str">
        <f t="shared" si="77"/>
        <v/>
      </c>
      <c r="M974" s="22" t="str">
        <f>IFERROR(VLOOKUP(A974,Sheet1!B:F,5,0),"")</f>
        <v/>
      </c>
      <c r="N974" s="22" t="str">
        <f>IFERROR(VLOOKUP(A974,Sheet1!B:F,4,0),"")</f>
        <v/>
      </c>
      <c r="O974" s="22" t="str">
        <f t="shared" si="79"/>
        <v xml:space="preserve"> </v>
      </c>
    </row>
    <row r="975" spans="1:15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78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75"/>
        <v/>
      </c>
      <c r="J975" s="22" t="str">
        <f t="shared" si="76"/>
        <v/>
      </c>
      <c r="K975" s="22" t="str">
        <f t="shared" si="77"/>
        <v/>
      </c>
      <c r="M975" s="22" t="str">
        <f>IFERROR(VLOOKUP(A975,Sheet1!B:F,5,0),"")</f>
        <v/>
      </c>
      <c r="N975" s="22" t="str">
        <f>IFERROR(VLOOKUP(A975,Sheet1!B:F,4,0),"")</f>
        <v/>
      </c>
      <c r="O975" s="22" t="str">
        <f t="shared" si="79"/>
        <v xml:space="preserve"> </v>
      </c>
    </row>
    <row r="976" spans="1:15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78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75"/>
        <v/>
      </c>
      <c r="J976" s="22" t="str">
        <f t="shared" si="76"/>
        <v/>
      </c>
      <c r="K976" s="22" t="str">
        <f t="shared" si="77"/>
        <v/>
      </c>
      <c r="M976" s="22" t="str">
        <f>IFERROR(VLOOKUP(A976,Sheet1!B:F,5,0),"")</f>
        <v/>
      </c>
      <c r="N976" s="22" t="str">
        <f>IFERROR(VLOOKUP(A976,Sheet1!B:F,4,0),"")</f>
        <v/>
      </c>
      <c r="O976" s="22" t="str">
        <f t="shared" si="79"/>
        <v xml:space="preserve"> </v>
      </c>
    </row>
    <row r="977" spans="1:15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78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75"/>
        <v/>
      </c>
      <c r="J977" s="22" t="str">
        <f t="shared" si="76"/>
        <v/>
      </c>
      <c r="K977" s="22" t="str">
        <f t="shared" si="77"/>
        <v/>
      </c>
      <c r="M977" s="22" t="str">
        <f>IFERROR(VLOOKUP(A977,Sheet1!B:F,5,0),"")</f>
        <v/>
      </c>
      <c r="N977" s="22" t="str">
        <f>IFERROR(VLOOKUP(A977,Sheet1!B:F,4,0),"")</f>
        <v/>
      </c>
      <c r="O977" s="22" t="str">
        <f t="shared" si="79"/>
        <v xml:space="preserve"> </v>
      </c>
    </row>
    <row r="978" spans="1:15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78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75"/>
        <v/>
      </c>
      <c r="J978" s="22" t="str">
        <f t="shared" si="76"/>
        <v/>
      </c>
      <c r="K978" s="22" t="str">
        <f t="shared" si="77"/>
        <v/>
      </c>
      <c r="M978" s="22" t="str">
        <f>IFERROR(VLOOKUP(A978,Sheet1!B:F,5,0),"")</f>
        <v/>
      </c>
      <c r="N978" s="22" t="str">
        <f>IFERROR(VLOOKUP(A978,Sheet1!B:F,4,0),"")</f>
        <v/>
      </c>
      <c r="O978" s="22" t="str">
        <f t="shared" si="79"/>
        <v xml:space="preserve"> </v>
      </c>
    </row>
    <row r="979" spans="1:15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78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80">CONCATENATE(E979,A979)</f>
        <v/>
      </c>
      <c r="J979" s="22" t="str">
        <f t="shared" ref="J979:J1042" si="81">B979</f>
        <v/>
      </c>
      <c r="K979" s="22" t="str">
        <f t="shared" ref="K979:K1042" si="82">C979</f>
        <v/>
      </c>
      <c r="M979" s="22" t="str">
        <f>IFERROR(VLOOKUP(A979,Sheet1!B:F,5,0),"")</f>
        <v/>
      </c>
      <c r="N979" s="22" t="str">
        <f>IFERROR(VLOOKUP(A979,Sheet1!B:F,4,0),"")</f>
        <v/>
      </c>
      <c r="O979" s="22" t="str">
        <f t="shared" si="79"/>
        <v xml:space="preserve"> </v>
      </c>
    </row>
    <row r="980" spans="1:15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78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80"/>
        <v/>
      </c>
      <c r="J980" s="22" t="str">
        <f t="shared" si="81"/>
        <v/>
      </c>
      <c r="K980" s="22" t="str">
        <f t="shared" si="82"/>
        <v/>
      </c>
      <c r="M980" s="22" t="str">
        <f>IFERROR(VLOOKUP(A980,Sheet1!B:F,5,0),"")</f>
        <v/>
      </c>
      <c r="N980" s="22" t="str">
        <f>IFERROR(VLOOKUP(A980,Sheet1!B:F,4,0),"")</f>
        <v/>
      </c>
      <c r="O980" s="22" t="str">
        <f t="shared" si="79"/>
        <v xml:space="preserve"> </v>
      </c>
    </row>
    <row r="981" spans="1:15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78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80"/>
        <v/>
      </c>
      <c r="J981" s="22" t="str">
        <f t="shared" si="81"/>
        <v/>
      </c>
      <c r="K981" s="22" t="str">
        <f t="shared" si="82"/>
        <v/>
      </c>
      <c r="M981" s="22" t="str">
        <f>IFERROR(VLOOKUP(A981,Sheet1!B:F,5,0),"")</f>
        <v/>
      </c>
      <c r="N981" s="22" t="str">
        <f>IFERROR(VLOOKUP(A981,Sheet1!B:F,4,0),"")</f>
        <v/>
      </c>
      <c r="O981" s="22" t="str">
        <f t="shared" si="79"/>
        <v xml:space="preserve"> </v>
      </c>
    </row>
    <row r="982" spans="1:15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78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80"/>
        <v/>
      </c>
      <c r="J982" s="22" t="str">
        <f t="shared" si="81"/>
        <v/>
      </c>
      <c r="K982" s="22" t="str">
        <f t="shared" si="82"/>
        <v/>
      </c>
      <c r="M982" s="22" t="str">
        <f>IFERROR(VLOOKUP(A982,Sheet1!B:F,5,0),"")</f>
        <v/>
      </c>
      <c r="N982" s="22" t="str">
        <f>IFERROR(VLOOKUP(A982,Sheet1!B:F,4,0),"")</f>
        <v/>
      </c>
      <c r="O982" s="22" t="str">
        <f t="shared" si="79"/>
        <v xml:space="preserve"> </v>
      </c>
    </row>
    <row r="983" spans="1:15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78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80"/>
        <v/>
      </c>
      <c r="J983" s="22" t="str">
        <f t="shared" si="81"/>
        <v/>
      </c>
      <c r="K983" s="22" t="str">
        <f t="shared" si="82"/>
        <v/>
      </c>
      <c r="M983" s="22" t="str">
        <f>IFERROR(VLOOKUP(A983,Sheet1!B:F,5,0),"")</f>
        <v/>
      </c>
      <c r="N983" s="22" t="str">
        <f>IFERROR(VLOOKUP(A983,Sheet1!B:F,4,0),"")</f>
        <v/>
      </c>
      <c r="O983" s="22" t="str">
        <f t="shared" si="79"/>
        <v xml:space="preserve"> </v>
      </c>
    </row>
    <row r="984" spans="1:15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78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80"/>
        <v/>
      </c>
      <c r="J984" s="22" t="str">
        <f t="shared" si="81"/>
        <v/>
      </c>
      <c r="K984" s="22" t="str">
        <f t="shared" si="82"/>
        <v/>
      </c>
      <c r="M984" s="22" t="str">
        <f>IFERROR(VLOOKUP(A984,Sheet1!B:F,5,0),"")</f>
        <v/>
      </c>
      <c r="N984" s="22" t="str">
        <f>IFERROR(VLOOKUP(A984,Sheet1!B:F,4,0),"")</f>
        <v/>
      </c>
      <c r="O984" s="22" t="str">
        <f t="shared" si="79"/>
        <v xml:space="preserve"> </v>
      </c>
    </row>
    <row r="985" spans="1:15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78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80"/>
        <v/>
      </c>
      <c r="J985" s="22" t="str">
        <f t="shared" si="81"/>
        <v/>
      </c>
      <c r="K985" s="22" t="str">
        <f t="shared" si="82"/>
        <v/>
      </c>
      <c r="M985" s="22" t="str">
        <f>IFERROR(VLOOKUP(A985,Sheet1!B:F,5,0),"")</f>
        <v/>
      </c>
      <c r="N985" s="22" t="str">
        <f>IFERROR(VLOOKUP(A985,Sheet1!B:F,4,0),"")</f>
        <v/>
      </c>
      <c r="O985" s="22" t="str">
        <f t="shared" si="79"/>
        <v xml:space="preserve"> </v>
      </c>
    </row>
    <row r="986" spans="1:15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78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80"/>
        <v/>
      </c>
      <c r="J986" s="22" t="str">
        <f t="shared" si="81"/>
        <v/>
      </c>
      <c r="K986" s="22" t="str">
        <f t="shared" si="82"/>
        <v/>
      </c>
      <c r="M986" s="22" t="str">
        <f>IFERROR(VLOOKUP(A986,Sheet1!B:F,5,0),"")</f>
        <v/>
      </c>
      <c r="N986" s="22" t="str">
        <f>IFERROR(VLOOKUP(A986,Sheet1!B:F,4,0),"")</f>
        <v/>
      </c>
      <c r="O986" s="22" t="str">
        <f t="shared" si="79"/>
        <v xml:space="preserve"> </v>
      </c>
    </row>
    <row r="987" spans="1:15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78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80"/>
        <v/>
      </c>
      <c r="J987" s="22" t="str">
        <f t="shared" si="81"/>
        <v/>
      </c>
      <c r="K987" s="22" t="str">
        <f t="shared" si="82"/>
        <v/>
      </c>
      <c r="M987" s="22" t="str">
        <f>IFERROR(VLOOKUP(A987,Sheet1!B:F,5,0),"")</f>
        <v/>
      </c>
      <c r="N987" s="22" t="str">
        <f>IFERROR(VLOOKUP(A987,Sheet1!B:F,4,0),"")</f>
        <v/>
      </c>
      <c r="O987" s="22" t="str">
        <f t="shared" si="79"/>
        <v xml:space="preserve"> </v>
      </c>
    </row>
    <row r="988" spans="1:15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78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80"/>
        <v/>
      </c>
      <c r="J988" s="22" t="str">
        <f t="shared" si="81"/>
        <v/>
      </c>
      <c r="K988" s="22" t="str">
        <f t="shared" si="82"/>
        <v/>
      </c>
      <c r="M988" s="22" t="str">
        <f>IFERROR(VLOOKUP(A988,Sheet1!B:F,5,0),"")</f>
        <v/>
      </c>
      <c r="N988" s="22" t="str">
        <f>IFERROR(VLOOKUP(A988,Sheet1!B:F,4,0),"")</f>
        <v/>
      </c>
      <c r="O988" s="22" t="str">
        <f t="shared" si="79"/>
        <v xml:space="preserve"> </v>
      </c>
    </row>
    <row r="989" spans="1:15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78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80"/>
        <v/>
      </c>
      <c r="J989" s="22" t="str">
        <f t="shared" si="81"/>
        <v/>
      </c>
      <c r="K989" s="22" t="str">
        <f t="shared" si="82"/>
        <v/>
      </c>
      <c r="M989" s="22" t="str">
        <f>IFERROR(VLOOKUP(A989,Sheet1!B:F,5,0),"")</f>
        <v/>
      </c>
      <c r="N989" s="22" t="str">
        <f>IFERROR(VLOOKUP(A989,Sheet1!B:F,4,0),"")</f>
        <v/>
      </c>
      <c r="O989" s="22" t="str">
        <f t="shared" si="79"/>
        <v xml:space="preserve"> </v>
      </c>
    </row>
    <row r="990" spans="1:15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78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80"/>
        <v/>
      </c>
      <c r="J990" s="22" t="str">
        <f t="shared" si="81"/>
        <v/>
      </c>
      <c r="K990" s="22" t="str">
        <f t="shared" si="82"/>
        <v/>
      </c>
      <c r="M990" s="22" t="str">
        <f>IFERROR(VLOOKUP(A990,Sheet1!B:F,5,0),"")</f>
        <v/>
      </c>
      <c r="N990" s="22" t="str">
        <f>IFERROR(VLOOKUP(A990,Sheet1!B:F,4,0),"")</f>
        <v/>
      </c>
      <c r="O990" s="22" t="str">
        <f t="shared" si="79"/>
        <v xml:space="preserve"> </v>
      </c>
    </row>
    <row r="991" spans="1:15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78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80"/>
        <v/>
      </c>
      <c r="J991" s="22" t="str">
        <f t="shared" si="81"/>
        <v/>
      </c>
      <c r="K991" s="22" t="str">
        <f t="shared" si="82"/>
        <v/>
      </c>
      <c r="M991" s="22" t="str">
        <f>IFERROR(VLOOKUP(A991,Sheet1!B:F,5,0),"")</f>
        <v/>
      </c>
      <c r="N991" s="22" t="str">
        <f>IFERROR(VLOOKUP(A991,Sheet1!B:F,4,0),"")</f>
        <v/>
      </c>
      <c r="O991" s="22" t="str">
        <f t="shared" si="79"/>
        <v xml:space="preserve"> </v>
      </c>
    </row>
    <row r="992" spans="1:15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78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80"/>
        <v/>
      </c>
      <c r="J992" s="22" t="str">
        <f t="shared" si="81"/>
        <v/>
      </c>
      <c r="K992" s="22" t="str">
        <f t="shared" si="82"/>
        <v/>
      </c>
      <c r="M992" s="22" t="str">
        <f>IFERROR(VLOOKUP(A992,Sheet1!B:F,5,0),"")</f>
        <v/>
      </c>
      <c r="N992" s="22" t="str">
        <f>IFERROR(VLOOKUP(A992,Sheet1!B:F,4,0),"")</f>
        <v/>
      </c>
      <c r="O992" s="22" t="str">
        <f t="shared" si="79"/>
        <v xml:space="preserve"> </v>
      </c>
    </row>
    <row r="993" spans="1:15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78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80"/>
        <v/>
      </c>
      <c r="J993" s="22" t="str">
        <f t="shared" si="81"/>
        <v/>
      </c>
      <c r="K993" s="22" t="str">
        <f t="shared" si="82"/>
        <v/>
      </c>
      <c r="M993" s="22" t="str">
        <f>IFERROR(VLOOKUP(A993,Sheet1!B:F,5,0),"")</f>
        <v/>
      </c>
      <c r="N993" s="22" t="str">
        <f>IFERROR(VLOOKUP(A993,Sheet1!B:F,4,0),"")</f>
        <v/>
      </c>
      <c r="O993" s="22" t="str">
        <f t="shared" si="79"/>
        <v xml:space="preserve"> </v>
      </c>
    </row>
    <row r="994" spans="1:15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78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80"/>
        <v/>
      </c>
      <c r="J994" s="22" t="str">
        <f t="shared" si="81"/>
        <v/>
      </c>
      <c r="K994" s="22" t="str">
        <f t="shared" si="82"/>
        <v/>
      </c>
      <c r="M994" s="22" t="str">
        <f>IFERROR(VLOOKUP(A994,Sheet1!B:F,5,0),"")</f>
        <v/>
      </c>
      <c r="N994" s="22" t="str">
        <f>IFERROR(VLOOKUP(A994,Sheet1!B:F,4,0),"")</f>
        <v/>
      </c>
      <c r="O994" s="22" t="str">
        <f t="shared" si="79"/>
        <v xml:space="preserve"> </v>
      </c>
    </row>
    <row r="995" spans="1:15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78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80"/>
        <v/>
      </c>
      <c r="J995" s="22" t="str">
        <f t="shared" si="81"/>
        <v/>
      </c>
      <c r="K995" s="22" t="str">
        <f t="shared" si="82"/>
        <v/>
      </c>
      <c r="M995" s="22" t="str">
        <f>IFERROR(VLOOKUP(A995,Sheet1!B:F,5,0),"")</f>
        <v/>
      </c>
      <c r="N995" s="22" t="str">
        <f>IFERROR(VLOOKUP(A995,Sheet1!B:F,4,0),"")</f>
        <v/>
      </c>
      <c r="O995" s="22" t="str">
        <f t="shared" si="79"/>
        <v xml:space="preserve"> </v>
      </c>
    </row>
    <row r="996" spans="1:15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78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80"/>
        <v/>
      </c>
      <c r="J996" s="22" t="str">
        <f t="shared" si="81"/>
        <v/>
      </c>
      <c r="K996" s="22" t="str">
        <f t="shared" si="82"/>
        <v/>
      </c>
      <c r="M996" s="22" t="str">
        <f>IFERROR(VLOOKUP(A996,Sheet1!B:F,5,0),"")</f>
        <v/>
      </c>
      <c r="N996" s="22" t="str">
        <f>IFERROR(VLOOKUP(A996,Sheet1!B:F,4,0),"")</f>
        <v/>
      </c>
      <c r="O996" s="22" t="str">
        <f t="shared" si="79"/>
        <v xml:space="preserve"> </v>
      </c>
    </row>
    <row r="997" spans="1:15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78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80"/>
        <v/>
      </c>
      <c r="J997" s="22" t="str">
        <f t="shared" si="81"/>
        <v/>
      </c>
      <c r="K997" s="22" t="str">
        <f t="shared" si="82"/>
        <v/>
      </c>
      <c r="M997" s="22" t="str">
        <f>IFERROR(VLOOKUP(A997,Sheet1!B:F,5,0),"")</f>
        <v/>
      </c>
      <c r="N997" s="22" t="str">
        <f>IFERROR(VLOOKUP(A997,Sheet1!B:F,4,0),"")</f>
        <v/>
      </c>
      <c r="O997" s="22" t="str">
        <f t="shared" si="79"/>
        <v xml:space="preserve"> </v>
      </c>
    </row>
    <row r="998" spans="1:15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78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80"/>
        <v/>
      </c>
      <c r="J998" s="22" t="str">
        <f t="shared" si="81"/>
        <v/>
      </c>
      <c r="K998" s="22" t="str">
        <f t="shared" si="82"/>
        <v/>
      </c>
      <c r="M998" s="22" t="str">
        <f>IFERROR(VLOOKUP(A998,Sheet1!B:F,5,0),"")</f>
        <v/>
      </c>
      <c r="N998" s="22" t="str">
        <f>IFERROR(VLOOKUP(A998,Sheet1!B:F,4,0),"")</f>
        <v/>
      </c>
      <c r="O998" s="22" t="str">
        <f t="shared" si="79"/>
        <v xml:space="preserve"> </v>
      </c>
    </row>
    <row r="999" spans="1:15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78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80"/>
        <v/>
      </c>
      <c r="J999" s="22" t="str">
        <f t="shared" si="81"/>
        <v/>
      </c>
      <c r="K999" s="22" t="str">
        <f t="shared" si="82"/>
        <v/>
      </c>
      <c r="M999" s="22" t="str">
        <f>IFERROR(VLOOKUP(A999,Sheet1!B:F,5,0),"")</f>
        <v/>
      </c>
      <c r="N999" s="22" t="str">
        <f>IFERROR(VLOOKUP(A999,Sheet1!B:F,4,0),"")</f>
        <v/>
      </c>
      <c r="O999" s="22" t="str">
        <f t="shared" si="79"/>
        <v xml:space="preserve"> </v>
      </c>
    </row>
    <row r="1000" spans="1:15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78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80"/>
        <v/>
      </c>
      <c r="J1000" s="22" t="str">
        <f t="shared" si="81"/>
        <v/>
      </c>
      <c r="K1000" s="22" t="str">
        <f t="shared" si="82"/>
        <v/>
      </c>
      <c r="M1000" s="22" t="str">
        <f>IFERROR(VLOOKUP(A1000,Sheet1!B:F,5,0),"")</f>
        <v/>
      </c>
      <c r="N1000" s="22" t="str">
        <f>IFERROR(VLOOKUP(A1000,Sheet1!B:F,4,0),"")</f>
        <v/>
      </c>
      <c r="O1000" s="22" t="str">
        <f t="shared" si="79"/>
        <v xml:space="preserve"> </v>
      </c>
    </row>
    <row r="1001" spans="1:15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78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80"/>
        <v/>
      </c>
      <c r="J1001" s="22" t="str">
        <f t="shared" si="81"/>
        <v/>
      </c>
      <c r="K1001" s="22" t="str">
        <f t="shared" si="82"/>
        <v/>
      </c>
      <c r="M1001" s="22" t="str">
        <f>IFERROR(VLOOKUP(A1001,Sheet1!B:F,5,0),"")</f>
        <v/>
      </c>
      <c r="N1001" s="22" t="str">
        <f>IFERROR(VLOOKUP(A1001,Sheet1!B:F,4,0),"")</f>
        <v/>
      </c>
      <c r="O1001" s="22" t="str">
        <f t="shared" si="79"/>
        <v xml:space="preserve"> </v>
      </c>
    </row>
    <row r="1002" spans="1:15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78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80"/>
        <v/>
      </c>
      <c r="J1002" s="22" t="str">
        <f t="shared" si="81"/>
        <v/>
      </c>
      <c r="K1002" s="22" t="str">
        <f t="shared" si="82"/>
        <v/>
      </c>
      <c r="M1002" s="22" t="str">
        <f>IFERROR(VLOOKUP(A1002,Sheet1!B:F,5,0),"")</f>
        <v/>
      </c>
      <c r="N1002" s="22" t="str">
        <f>IFERROR(VLOOKUP(A1002,Sheet1!B:F,4,0),"")</f>
        <v/>
      </c>
      <c r="O1002" s="22" t="str">
        <f t="shared" si="79"/>
        <v xml:space="preserve"> </v>
      </c>
    </row>
    <row r="1003" spans="1:15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78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80"/>
        <v/>
      </c>
      <c r="J1003" s="22" t="str">
        <f t="shared" si="81"/>
        <v/>
      </c>
      <c r="K1003" s="22" t="str">
        <f t="shared" si="82"/>
        <v/>
      </c>
      <c r="M1003" s="22" t="str">
        <f>IFERROR(VLOOKUP(A1003,Sheet1!B:F,5,0),"")</f>
        <v/>
      </c>
      <c r="N1003" s="22" t="str">
        <f>IFERROR(VLOOKUP(A1003,Sheet1!B:F,4,0),"")</f>
        <v/>
      </c>
      <c r="O1003" s="22" t="str">
        <f t="shared" si="79"/>
        <v xml:space="preserve"> </v>
      </c>
    </row>
    <row r="1004" spans="1:15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78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80"/>
        <v/>
      </c>
      <c r="J1004" s="22" t="str">
        <f t="shared" si="81"/>
        <v/>
      </c>
      <c r="K1004" s="22" t="str">
        <f t="shared" si="82"/>
        <v/>
      </c>
      <c r="M1004" s="22" t="str">
        <f>IFERROR(VLOOKUP(A1004,Sheet1!B:F,5,0),"")</f>
        <v/>
      </c>
      <c r="N1004" s="22" t="str">
        <f>IFERROR(VLOOKUP(A1004,Sheet1!B:F,4,0),"")</f>
        <v/>
      </c>
      <c r="O1004" s="22" t="str">
        <f t="shared" si="79"/>
        <v xml:space="preserve"> </v>
      </c>
    </row>
    <row r="1005" spans="1:15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78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80"/>
        <v/>
      </c>
      <c r="J1005" s="22" t="str">
        <f t="shared" si="81"/>
        <v/>
      </c>
      <c r="K1005" s="22" t="str">
        <f t="shared" si="82"/>
        <v/>
      </c>
      <c r="M1005" s="22" t="str">
        <f>IFERROR(VLOOKUP(A1005,Sheet1!B:F,5,0),"")</f>
        <v/>
      </c>
      <c r="N1005" s="22" t="str">
        <f>IFERROR(VLOOKUP(A1005,Sheet1!B:F,4,0),"")</f>
        <v/>
      </c>
      <c r="O1005" s="22" t="str">
        <f t="shared" si="79"/>
        <v xml:space="preserve"> </v>
      </c>
    </row>
    <row r="1006" spans="1:15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78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80"/>
        <v/>
      </c>
      <c r="J1006" s="22" t="str">
        <f t="shared" si="81"/>
        <v/>
      </c>
      <c r="K1006" s="22" t="str">
        <f t="shared" si="82"/>
        <v/>
      </c>
      <c r="M1006" s="22" t="str">
        <f>IFERROR(VLOOKUP(A1006,Sheet1!B:F,5,0),"")</f>
        <v/>
      </c>
      <c r="N1006" s="22" t="str">
        <f>IFERROR(VLOOKUP(A1006,Sheet1!B:F,4,0),"")</f>
        <v/>
      </c>
      <c r="O1006" s="22" t="str">
        <f t="shared" si="79"/>
        <v xml:space="preserve"> </v>
      </c>
    </row>
    <row r="1007" spans="1:15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78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80"/>
        <v/>
      </c>
      <c r="J1007" s="22" t="str">
        <f t="shared" si="81"/>
        <v/>
      </c>
      <c r="K1007" s="22" t="str">
        <f t="shared" si="82"/>
        <v/>
      </c>
      <c r="M1007" s="22" t="str">
        <f>IFERROR(VLOOKUP(A1007,Sheet1!B:F,5,0),"")</f>
        <v/>
      </c>
      <c r="N1007" s="22" t="str">
        <f>IFERROR(VLOOKUP(A1007,Sheet1!B:F,4,0),"")</f>
        <v/>
      </c>
      <c r="O1007" s="22" t="str">
        <f t="shared" si="79"/>
        <v xml:space="preserve"> </v>
      </c>
    </row>
    <row r="1008" spans="1:15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78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80"/>
        <v/>
      </c>
      <c r="J1008" s="22" t="str">
        <f t="shared" si="81"/>
        <v/>
      </c>
      <c r="K1008" s="22" t="str">
        <f t="shared" si="82"/>
        <v/>
      </c>
      <c r="M1008" s="22" t="str">
        <f>IFERROR(VLOOKUP(A1008,Sheet1!B:F,5,0),"")</f>
        <v/>
      </c>
      <c r="N1008" s="22" t="str">
        <f>IFERROR(VLOOKUP(A1008,Sheet1!B:F,4,0),"")</f>
        <v/>
      </c>
      <c r="O1008" s="22" t="str">
        <f t="shared" si="79"/>
        <v xml:space="preserve"> </v>
      </c>
    </row>
    <row r="1009" spans="1:15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78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80"/>
        <v/>
      </c>
      <c r="J1009" s="22" t="str">
        <f t="shared" si="81"/>
        <v/>
      </c>
      <c r="K1009" s="22" t="str">
        <f t="shared" si="82"/>
        <v/>
      </c>
      <c r="M1009" s="22" t="str">
        <f>IFERROR(VLOOKUP(A1009,Sheet1!B:F,5,0),"")</f>
        <v/>
      </c>
      <c r="N1009" s="22" t="str">
        <f>IFERROR(VLOOKUP(A1009,Sheet1!B:F,4,0),"")</f>
        <v/>
      </c>
      <c r="O1009" s="22" t="str">
        <f t="shared" si="79"/>
        <v xml:space="preserve"> </v>
      </c>
    </row>
    <row r="1010" spans="1:15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78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80"/>
        <v/>
      </c>
      <c r="J1010" s="22" t="str">
        <f t="shared" si="81"/>
        <v/>
      </c>
      <c r="K1010" s="22" t="str">
        <f t="shared" si="82"/>
        <v/>
      </c>
      <c r="M1010" s="22" t="str">
        <f>IFERROR(VLOOKUP(A1010,Sheet1!B:F,5,0),"")</f>
        <v/>
      </c>
      <c r="N1010" s="22" t="str">
        <f>IFERROR(VLOOKUP(A1010,Sheet1!B:F,4,0),"")</f>
        <v/>
      </c>
      <c r="O1010" s="22" t="str">
        <f t="shared" si="79"/>
        <v xml:space="preserve"> </v>
      </c>
    </row>
    <row r="1011" spans="1:15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78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80"/>
        <v/>
      </c>
      <c r="J1011" s="22" t="str">
        <f t="shared" si="81"/>
        <v/>
      </c>
      <c r="K1011" s="22" t="str">
        <f t="shared" si="82"/>
        <v/>
      </c>
      <c r="M1011" s="22" t="str">
        <f>IFERROR(VLOOKUP(A1011,Sheet1!B:F,5,0),"")</f>
        <v/>
      </c>
      <c r="N1011" s="22" t="str">
        <f>IFERROR(VLOOKUP(A1011,Sheet1!B:F,4,0),"")</f>
        <v/>
      </c>
      <c r="O1011" s="22" t="str">
        <f t="shared" si="79"/>
        <v xml:space="preserve"> </v>
      </c>
    </row>
    <row r="1012" spans="1:15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78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80"/>
        <v/>
      </c>
      <c r="J1012" s="22" t="str">
        <f t="shared" si="81"/>
        <v/>
      </c>
      <c r="K1012" s="22" t="str">
        <f t="shared" si="82"/>
        <v/>
      </c>
      <c r="M1012" s="22" t="str">
        <f>IFERROR(VLOOKUP(A1012,Sheet1!B:F,5,0),"")</f>
        <v/>
      </c>
      <c r="N1012" s="22" t="str">
        <f>IFERROR(VLOOKUP(A1012,Sheet1!B:F,4,0),"")</f>
        <v/>
      </c>
      <c r="O1012" s="22" t="str">
        <f t="shared" si="79"/>
        <v xml:space="preserve"> </v>
      </c>
    </row>
    <row r="1013" spans="1:15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78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80"/>
        <v/>
      </c>
      <c r="J1013" s="22" t="str">
        <f t="shared" si="81"/>
        <v/>
      </c>
      <c r="K1013" s="22" t="str">
        <f t="shared" si="82"/>
        <v/>
      </c>
      <c r="M1013" s="22" t="str">
        <f>IFERROR(VLOOKUP(A1013,Sheet1!B:F,5,0),"")</f>
        <v/>
      </c>
      <c r="N1013" s="22" t="str">
        <f>IFERROR(VLOOKUP(A1013,Sheet1!B:F,4,0),"")</f>
        <v/>
      </c>
      <c r="O1013" s="22" t="str">
        <f t="shared" si="79"/>
        <v xml:space="preserve"> </v>
      </c>
    </row>
    <row r="1014" spans="1:15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78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80"/>
        <v/>
      </c>
      <c r="J1014" s="22" t="str">
        <f t="shared" si="81"/>
        <v/>
      </c>
      <c r="K1014" s="22" t="str">
        <f t="shared" si="82"/>
        <v/>
      </c>
      <c r="M1014" s="22" t="str">
        <f>IFERROR(VLOOKUP(A1014,Sheet1!B:F,5,0),"")</f>
        <v/>
      </c>
      <c r="N1014" s="22" t="str">
        <f>IFERROR(VLOOKUP(A1014,Sheet1!B:F,4,0),"")</f>
        <v/>
      </c>
      <c r="O1014" s="22" t="str">
        <f t="shared" si="79"/>
        <v xml:space="preserve"> </v>
      </c>
    </row>
    <row r="1015" spans="1:15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78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80"/>
        <v/>
      </c>
      <c r="J1015" s="22" t="str">
        <f t="shared" si="81"/>
        <v/>
      </c>
      <c r="K1015" s="22" t="str">
        <f t="shared" si="82"/>
        <v/>
      </c>
      <c r="M1015" s="22" t="str">
        <f>IFERROR(VLOOKUP(A1015,Sheet1!B:F,5,0),"")</f>
        <v/>
      </c>
      <c r="N1015" s="22" t="str">
        <f>IFERROR(VLOOKUP(A1015,Sheet1!B:F,4,0),"")</f>
        <v/>
      </c>
      <c r="O1015" s="22" t="str">
        <f t="shared" si="79"/>
        <v xml:space="preserve"> </v>
      </c>
    </row>
    <row r="1016" spans="1:15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78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80"/>
        <v/>
      </c>
      <c r="J1016" s="22" t="str">
        <f t="shared" si="81"/>
        <v/>
      </c>
      <c r="K1016" s="22" t="str">
        <f t="shared" si="82"/>
        <v/>
      </c>
      <c r="M1016" s="22" t="str">
        <f>IFERROR(VLOOKUP(A1016,Sheet1!B:F,5,0),"")</f>
        <v/>
      </c>
      <c r="N1016" s="22" t="str">
        <f>IFERROR(VLOOKUP(A1016,Sheet1!B:F,4,0),"")</f>
        <v/>
      </c>
      <c r="O1016" s="22" t="str">
        <f t="shared" si="79"/>
        <v xml:space="preserve"> </v>
      </c>
    </row>
    <row r="1017" spans="1:15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78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80"/>
        <v/>
      </c>
      <c r="J1017" s="22" t="str">
        <f t="shared" si="81"/>
        <v/>
      </c>
      <c r="K1017" s="22" t="str">
        <f t="shared" si="82"/>
        <v/>
      </c>
      <c r="M1017" s="22" t="str">
        <f>IFERROR(VLOOKUP(A1017,Sheet1!B:F,5,0),"")</f>
        <v/>
      </c>
      <c r="N1017" s="22" t="str">
        <f>IFERROR(VLOOKUP(A1017,Sheet1!B:F,4,0),"")</f>
        <v/>
      </c>
      <c r="O1017" s="22" t="str">
        <f t="shared" si="79"/>
        <v xml:space="preserve"> </v>
      </c>
    </row>
    <row r="1018" spans="1:15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78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80"/>
        <v/>
      </c>
      <c r="J1018" s="22" t="str">
        <f t="shared" si="81"/>
        <v/>
      </c>
      <c r="K1018" s="22" t="str">
        <f t="shared" si="82"/>
        <v/>
      </c>
      <c r="M1018" s="22" t="str">
        <f>IFERROR(VLOOKUP(A1018,Sheet1!B:F,5,0),"")</f>
        <v/>
      </c>
      <c r="N1018" s="22" t="str">
        <f>IFERROR(VLOOKUP(A1018,Sheet1!B:F,4,0),"")</f>
        <v/>
      </c>
      <c r="O1018" s="22" t="str">
        <f t="shared" si="79"/>
        <v xml:space="preserve"> </v>
      </c>
    </row>
    <row r="1019" spans="1:15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78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80"/>
        <v/>
      </c>
      <c r="J1019" s="22" t="str">
        <f t="shared" si="81"/>
        <v/>
      </c>
      <c r="K1019" s="22" t="str">
        <f t="shared" si="82"/>
        <v/>
      </c>
      <c r="M1019" s="22" t="str">
        <f>IFERROR(VLOOKUP(A1019,Sheet1!B:F,5,0),"")</f>
        <v/>
      </c>
      <c r="N1019" s="22" t="str">
        <f>IFERROR(VLOOKUP(A1019,Sheet1!B:F,4,0),"")</f>
        <v/>
      </c>
      <c r="O1019" s="22" t="str">
        <f t="shared" si="79"/>
        <v xml:space="preserve"> </v>
      </c>
    </row>
    <row r="1020" spans="1:15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78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80"/>
        <v/>
      </c>
      <c r="J1020" s="22" t="str">
        <f t="shared" si="81"/>
        <v/>
      </c>
      <c r="K1020" s="22" t="str">
        <f t="shared" si="82"/>
        <v/>
      </c>
      <c r="M1020" s="22" t="str">
        <f>IFERROR(VLOOKUP(A1020,Sheet1!B:F,5,0),"")</f>
        <v/>
      </c>
      <c r="N1020" s="22" t="str">
        <f>IFERROR(VLOOKUP(A1020,Sheet1!B:F,4,0),"")</f>
        <v/>
      </c>
      <c r="O1020" s="22" t="str">
        <f t="shared" si="79"/>
        <v xml:space="preserve"> </v>
      </c>
    </row>
    <row r="1021" spans="1:15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78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80"/>
        <v/>
      </c>
      <c r="J1021" s="22" t="str">
        <f t="shared" si="81"/>
        <v/>
      </c>
      <c r="K1021" s="22" t="str">
        <f t="shared" si="82"/>
        <v/>
      </c>
      <c r="M1021" s="22" t="str">
        <f>IFERROR(VLOOKUP(A1021,Sheet1!B:F,5,0),"")</f>
        <v/>
      </c>
      <c r="N1021" s="22" t="str">
        <f>IFERROR(VLOOKUP(A1021,Sheet1!B:F,4,0),"")</f>
        <v/>
      </c>
      <c r="O1021" s="22" t="str">
        <f t="shared" si="79"/>
        <v xml:space="preserve"> </v>
      </c>
    </row>
    <row r="1022" spans="1:15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78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80"/>
        <v/>
      </c>
      <c r="J1022" s="22" t="str">
        <f t="shared" si="81"/>
        <v/>
      </c>
      <c r="K1022" s="22" t="str">
        <f t="shared" si="82"/>
        <v/>
      </c>
      <c r="M1022" s="22" t="str">
        <f>IFERROR(VLOOKUP(A1022,Sheet1!B:F,5,0),"")</f>
        <v/>
      </c>
      <c r="N1022" s="22" t="str">
        <f>IFERROR(VLOOKUP(A1022,Sheet1!B:F,4,0),"")</f>
        <v/>
      </c>
      <c r="O1022" s="22" t="str">
        <f t="shared" si="79"/>
        <v xml:space="preserve"> </v>
      </c>
    </row>
    <row r="1023" spans="1:15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78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80"/>
        <v/>
      </c>
      <c r="J1023" s="22" t="str">
        <f t="shared" si="81"/>
        <v/>
      </c>
      <c r="K1023" s="22" t="str">
        <f t="shared" si="82"/>
        <v/>
      </c>
      <c r="M1023" s="22" t="str">
        <f>IFERROR(VLOOKUP(A1023,Sheet1!B:F,5,0),"")</f>
        <v/>
      </c>
      <c r="N1023" s="22" t="str">
        <f>IFERROR(VLOOKUP(A1023,Sheet1!B:F,4,0),"")</f>
        <v/>
      </c>
      <c r="O1023" s="22" t="str">
        <f t="shared" si="79"/>
        <v xml:space="preserve"> </v>
      </c>
    </row>
    <row r="1024" spans="1:15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78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80"/>
        <v/>
      </c>
      <c r="J1024" s="22" t="str">
        <f t="shared" si="81"/>
        <v/>
      </c>
      <c r="K1024" s="22" t="str">
        <f t="shared" si="82"/>
        <v/>
      </c>
      <c r="M1024" s="22" t="str">
        <f>IFERROR(VLOOKUP(A1024,Sheet1!B:F,5,0),"")</f>
        <v/>
      </c>
      <c r="N1024" s="22" t="str">
        <f>IFERROR(VLOOKUP(A1024,Sheet1!B:F,4,0),"")</f>
        <v/>
      </c>
      <c r="O1024" s="22" t="str">
        <f t="shared" si="79"/>
        <v xml:space="preserve"> </v>
      </c>
    </row>
    <row r="1025" spans="1:15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78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80"/>
        <v/>
      </c>
      <c r="J1025" s="22" t="str">
        <f t="shared" si="81"/>
        <v/>
      </c>
      <c r="K1025" s="22" t="str">
        <f t="shared" si="82"/>
        <v/>
      </c>
      <c r="M1025" s="22" t="str">
        <f>IFERROR(VLOOKUP(A1025,Sheet1!B:F,5,0),"")</f>
        <v/>
      </c>
      <c r="N1025" s="22" t="str">
        <f>IFERROR(VLOOKUP(A1025,Sheet1!B:F,4,0),"")</f>
        <v/>
      </c>
      <c r="O1025" s="22" t="str">
        <f t="shared" si="79"/>
        <v xml:space="preserve"> </v>
      </c>
    </row>
    <row r="1026" spans="1:15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78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80"/>
        <v/>
      </c>
      <c r="J1026" s="22" t="str">
        <f t="shared" si="81"/>
        <v/>
      </c>
      <c r="K1026" s="22" t="str">
        <f t="shared" si="82"/>
        <v/>
      </c>
      <c r="M1026" s="22" t="str">
        <f>IFERROR(VLOOKUP(A1026,Sheet1!B:F,5,0),"")</f>
        <v/>
      </c>
      <c r="N1026" s="22" t="str">
        <f>IFERROR(VLOOKUP(A1026,Sheet1!B:F,4,0),"")</f>
        <v/>
      </c>
      <c r="O1026" s="22" t="str">
        <f t="shared" si="79"/>
        <v xml:space="preserve"> </v>
      </c>
    </row>
    <row r="1027" spans="1:15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83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80"/>
        <v/>
      </c>
      <c r="J1027" s="22" t="str">
        <f t="shared" si="81"/>
        <v/>
      </c>
      <c r="K1027" s="22" t="str">
        <f t="shared" si="82"/>
        <v/>
      </c>
      <c r="M1027" s="22" t="str">
        <f>IFERROR(VLOOKUP(A1027,Sheet1!B:F,5,0),"")</f>
        <v/>
      </c>
      <c r="N1027" s="22" t="str">
        <f>IFERROR(VLOOKUP(A1027,Sheet1!B:F,4,0),"")</f>
        <v/>
      </c>
      <c r="O1027" s="22" t="str">
        <f t="shared" ref="O1027:O1090" si="84">CONCATENATE(M1027," ",N1027)</f>
        <v xml:space="preserve"> </v>
      </c>
    </row>
    <row r="1028" spans="1:15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83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80"/>
        <v/>
      </c>
      <c r="J1028" s="22" t="str">
        <f t="shared" si="81"/>
        <v/>
      </c>
      <c r="K1028" s="22" t="str">
        <f t="shared" si="82"/>
        <v/>
      </c>
      <c r="M1028" s="22" t="str">
        <f>IFERROR(VLOOKUP(A1028,Sheet1!B:F,5,0),"")</f>
        <v/>
      </c>
      <c r="N1028" s="22" t="str">
        <f>IFERROR(VLOOKUP(A1028,Sheet1!B:F,4,0),"")</f>
        <v/>
      </c>
      <c r="O1028" s="22" t="str">
        <f t="shared" si="84"/>
        <v xml:space="preserve"> </v>
      </c>
    </row>
    <row r="1029" spans="1:15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83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80"/>
        <v/>
      </c>
      <c r="J1029" s="22" t="str">
        <f t="shared" si="81"/>
        <v/>
      </c>
      <c r="K1029" s="22" t="str">
        <f t="shared" si="82"/>
        <v/>
      </c>
      <c r="M1029" s="22" t="str">
        <f>IFERROR(VLOOKUP(A1029,Sheet1!B:F,5,0),"")</f>
        <v/>
      </c>
      <c r="N1029" s="22" t="str">
        <f>IFERROR(VLOOKUP(A1029,Sheet1!B:F,4,0),"")</f>
        <v/>
      </c>
      <c r="O1029" s="22" t="str">
        <f t="shared" si="84"/>
        <v xml:space="preserve"> </v>
      </c>
    </row>
    <row r="1030" spans="1:15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83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80"/>
        <v/>
      </c>
      <c r="J1030" s="22" t="str">
        <f t="shared" si="81"/>
        <v/>
      </c>
      <c r="K1030" s="22" t="str">
        <f t="shared" si="82"/>
        <v/>
      </c>
      <c r="M1030" s="22" t="str">
        <f>IFERROR(VLOOKUP(A1030,Sheet1!B:F,5,0),"")</f>
        <v/>
      </c>
      <c r="N1030" s="22" t="str">
        <f>IFERROR(VLOOKUP(A1030,Sheet1!B:F,4,0),"")</f>
        <v/>
      </c>
      <c r="O1030" s="22" t="str">
        <f t="shared" si="84"/>
        <v xml:space="preserve"> </v>
      </c>
    </row>
    <row r="1031" spans="1:15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83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80"/>
        <v/>
      </c>
      <c r="J1031" s="22" t="str">
        <f t="shared" si="81"/>
        <v/>
      </c>
      <c r="K1031" s="22" t="str">
        <f t="shared" si="82"/>
        <v/>
      </c>
      <c r="M1031" s="22" t="str">
        <f>IFERROR(VLOOKUP(A1031,Sheet1!B:F,5,0),"")</f>
        <v/>
      </c>
      <c r="N1031" s="22" t="str">
        <f>IFERROR(VLOOKUP(A1031,Sheet1!B:F,4,0),"")</f>
        <v/>
      </c>
      <c r="O1031" s="22" t="str">
        <f t="shared" si="84"/>
        <v xml:space="preserve"> </v>
      </c>
    </row>
    <row r="1032" spans="1:15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83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80"/>
        <v/>
      </c>
      <c r="J1032" s="22" t="str">
        <f t="shared" si="81"/>
        <v/>
      </c>
      <c r="K1032" s="22" t="str">
        <f t="shared" si="82"/>
        <v/>
      </c>
      <c r="M1032" s="22" t="str">
        <f>IFERROR(VLOOKUP(A1032,Sheet1!B:F,5,0),"")</f>
        <v/>
      </c>
      <c r="N1032" s="22" t="str">
        <f>IFERROR(VLOOKUP(A1032,Sheet1!B:F,4,0),"")</f>
        <v/>
      </c>
      <c r="O1032" s="22" t="str">
        <f t="shared" si="84"/>
        <v xml:space="preserve"> </v>
      </c>
    </row>
    <row r="1033" spans="1:15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83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80"/>
        <v/>
      </c>
      <c r="J1033" s="22" t="str">
        <f t="shared" si="81"/>
        <v/>
      </c>
      <c r="K1033" s="22" t="str">
        <f t="shared" si="82"/>
        <v/>
      </c>
      <c r="M1033" s="22" t="str">
        <f>IFERROR(VLOOKUP(A1033,Sheet1!B:F,5,0),"")</f>
        <v/>
      </c>
      <c r="N1033" s="22" t="str">
        <f>IFERROR(VLOOKUP(A1033,Sheet1!B:F,4,0),"")</f>
        <v/>
      </c>
      <c r="O1033" s="22" t="str">
        <f t="shared" si="84"/>
        <v xml:space="preserve"> </v>
      </c>
    </row>
    <row r="1034" spans="1:15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83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80"/>
        <v/>
      </c>
      <c r="J1034" s="22" t="str">
        <f t="shared" si="81"/>
        <v/>
      </c>
      <c r="K1034" s="22" t="str">
        <f t="shared" si="82"/>
        <v/>
      </c>
      <c r="M1034" s="22" t="str">
        <f>IFERROR(VLOOKUP(A1034,Sheet1!B:F,5,0),"")</f>
        <v/>
      </c>
      <c r="N1034" s="22" t="str">
        <f>IFERROR(VLOOKUP(A1034,Sheet1!B:F,4,0),"")</f>
        <v/>
      </c>
      <c r="O1034" s="22" t="str">
        <f t="shared" si="84"/>
        <v xml:space="preserve"> </v>
      </c>
    </row>
    <row r="1035" spans="1:15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83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80"/>
        <v/>
      </c>
      <c r="J1035" s="22" t="str">
        <f t="shared" si="81"/>
        <v/>
      </c>
      <c r="K1035" s="22" t="str">
        <f t="shared" si="82"/>
        <v/>
      </c>
      <c r="M1035" s="22" t="str">
        <f>IFERROR(VLOOKUP(A1035,Sheet1!B:F,5,0),"")</f>
        <v/>
      </c>
      <c r="N1035" s="22" t="str">
        <f>IFERROR(VLOOKUP(A1035,Sheet1!B:F,4,0),"")</f>
        <v/>
      </c>
      <c r="O1035" s="22" t="str">
        <f t="shared" si="84"/>
        <v xml:space="preserve"> </v>
      </c>
    </row>
    <row r="1036" spans="1:15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83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80"/>
        <v/>
      </c>
      <c r="J1036" s="22" t="str">
        <f t="shared" si="81"/>
        <v/>
      </c>
      <c r="K1036" s="22" t="str">
        <f t="shared" si="82"/>
        <v/>
      </c>
      <c r="M1036" s="22" t="str">
        <f>IFERROR(VLOOKUP(A1036,Sheet1!B:F,5,0),"")</f>
        <v/>
      </c>
      <c r="N1036" s="22" t="str">
        <f>IFERROR(VLOOKUP(A1036,Sheet1!B:F,4,0),"")</f>
        <v/>
      </c>
      <c r="O1036" s="22" t="str">
        <f t="shared" si="84"/>
        <v xml:space="preserve"> </v>
      </c>
    </row>
    <row r="1037" spans="1:15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83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80"/>
        <v/>
      </c>
      <c r="J1037" s="22" t="str">
        <f t="shared" si="81"/>
        <v/>
      </c>
      <c r="K1037" s="22" t="str">
        <f t="shared" si="82"/>
        <v/>
      </c>
      <c r="M1037" s="22" t="str">
        <f>IFERROR(VLOOKUP(A1037,Sheet1!B:F,5,0),"")</f>
        <v/>
      </c>
      <c r="N1037" s="22" t="str">
        <f>IFERROR(VLOOKUP(A1037,Sheet1!B:F,4,0),"")</f>
        <v/>
      </c>
      <c r="O1037" s="22" t="str">
        <f t="shared" si="84"/>
        <v xml:space="preserve"> </v>
      </c>
    </row>
    <row r="1038" spans="1:15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83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80"/>
        <v/>
      </c>
      <c r="J1038" s="22" t="str">
        <f t="shared" si="81"/>
        <v/>
      </c>
      <c r="K1038" s="22" t="str">
        <f t="shared" si="82"/>
        <v/>
      </c>
      <c r="M1038" s="22" t="str">
        <f>IFERROR(VLOOKUP(A1038,Sheet1!B:F,5,0),"")</f>
        <v/>
      </c>
      <c r="N1038" s="22" t="str">
        <f>IFERROR(VLOOKUP(A1038,Sheet1!B:F,4,0),"")</f>
        <v/>
      </c>
      <c r="O1038" s="22" t="str">
        <f t="shared" si="84"/>
        <v xml:space="preserve"> </v>
      </c>
    </row>
    <row r="1039" spans="1:15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83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80"/>
        <v/>
      </c>
      <c r="J1039" s="22" t="str">
        <f t="shared" si="81"/>
        <v/>
      </c>
      <c r="K1039" s="22" t="str">
        <f t="shared" si="82"/>
        <v/>
      </c>
      <c r="M1039" s="22" t="str">
        <f>IFERROR(VLOOKUP(A1039,Sheet1!B:F,5,0),"")</f>
        <v/>
      </c>
      <c r="N1039" s="22" t="str">
        <f>IFERROR(VLOOKUP(A1039,Sheet1!B:F,4,0),"")</f>
        <v/>
      </c>
      <c r="O1039" s="22" t="str">
        <f t="shared" si="84"/>
        <v xml:space="preserve"> </v>
      </c>
    </row>
    <row r="1040" spans="1:15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83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80"/>
        <v/>
      </c>
      <c r="J1040" s="22" t="str">
        <f t="shared" si="81"/>
        <v/>
      </c>
      <c r="K1040" s="22" t="str">
        <f t="shared" si="82"/>
        <v/>
      </c>
      <c r="M1040" s="22" t="str">
        <f>IFERROR(VLOOKUP(A1040,Sheet1!B:F,5,0),"")</f>
        <v/>
      </c>
      <c r="N1040" s="22" t="str">
        <f>IFERROR(VLOOKUP(A1040,Sheet1!B:F,4,0),"")</f>
        <v/>
      </c>
      <c r="O1040" s="22" t="str">
        <f t="shared" si="84"/>
        <v xml:space="preserve"> </v>
      </c>
    </row>
    <row r="1041" spans="1:15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83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80"/>
        <v/>
      </c>
      <c r="J1041" s="22" t="str">
        <f t="shared" si="81"/>
        <v/>
      </c>
      <c r="K1041" s="22" t="str">
        <f t="shared" si="82"/>
        <v/>
      </c>
      <c r="M1041" s="22" t="str">
        <f>IFERROR(VLOOKUP(A1041,Sheet1!B:F,5,0),"")</f>
        <v/>
      </c>
      <c r="N1041" s="22" t="str">
        <f>IFERROR(VLOOKUP(A1041,Sheet1!B:F,4,0),"")</f>
        <v/>
      </c>
      <c r="O1041" s="22" t="str">
        <f t="shared" si="84"/>
        <v xml:space="preserve"> </v>
      </c>
    </row>
    <row r="1042" spans="1:15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85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80"/>
        <v/>
      </c>
      <c r="J1042" s="22" t="str">
        <f t="shared" si="81"/>
        <v/>
      </c>
      <c r="K1042" s="22" t="str">
        <f t="shared" si="82"/>
        <v/>
      </c>
      <c r="M1042" s="22" t="str">
        <f>IFERROR(VLOOKUP(A1042,Sheet1!B:F,5,0),"")</f>
        <v/>
      </c>
      <c r="N1042" s="22" t="str">
        <f>IFERROR(VLOOKUP(A1042,Sheet1!B:F,4,0),"")</f>
        <v/>
      </c>
      <c r="O1042" s="22" t="str">
        <f t="shared" si="84"/>
        <v xml:space="preserve"> </v>
      </c>
    </row>
    <row r="1043" spans="1:15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85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86">CONCATENATE(E1043,A1043)</f>
        <v/>
      </c>
      <c r="J1043" s="22" t="str">
        <f t="shared" ref="J1043:J1106" si="87">B1043</f>
        <v/>
      </c>
      <c r="K1043" s="22" t="str">
        <f t="shared" ref="K1043:K1106" si="88">C1043</f>
        <v/>
      </c>
      <c r="M1043" s="22" t="str">
        <f>IFERROR(VLOOKUP(A1043,Sheet1!B:F,5,0),"")</f>
        <v/>
      </c>
      <c r="N1043" s="22" t="str">
        <f>IFERROR(VLOOKUP(A1043,Sheet1!B:F,4,0),"")</f>
        <v/>
      </c>
      <c r="O1043" s="22" t="str">
        <f t="shared" si="84"/>
        <v xml:space="preserve"> </v>
      </c>
    </row>
    <row r="1044" spans="1:15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85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86"/>
        <v/>
      </c>
      <c r="J1044" s="22" t="str">
        <f t="shared" si="87"/>
        <v/>
      </c>
      <c r="K1044" s="22" t="str">
        <f t="shared" si="88"/>
        <v/>
      </c>
      <c r="M1044" s="22" t="str">
        <f>IFERROR(VLOOKUP(A1044,Sheet1!B:F,5,0),"")</f>
        <v/>
      </c>
      <c r="N1044" s="22" t="str">
        <f>IFERROR(VLOOKUP(A1044,Sheet1!B:F,4,0),"")</f>
        <v/>
      </c>
      <c r="O1044" s="22" t="str">
        <f t="shared" si="84"/>
        <v xml:space="preserve"> </v>
      </c>
    </row>
    <row r="1045" spans="1:15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85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86"/>
        <v/>
      </c>
      <c r="J1045" s="22" t="str">
        <f t="shared" si="87"/>
        <v/>
      </c>
      <c r="K1045" s="22" t="str">
        <f t="shared" si="88"/>
        <v/>
      </c>
      <c r="M1045" s="22" t="str">
        <f>IFERROR(VLOOKUP(A1045,Sheet1!B:F,5,0),"")</f>
        <v/>
      </c>
      <c r="N1045" s="22" t="str">
        <f>IFERROR(VLOOKUP(A1045,Sheet1!B:F,4,0),"")</f>
        <v/>
      </c>
      <c r="O1045" s="22" t="str">
        <f t="shared" si="84"/>
        <v xml:space="preserve"> </v>
      </c>
    </row>
    <row r="1046" spans="1:15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85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86"/>
        <v/>
      </c>
      <c r="J1046" s="22" t="str">
        <f t="shared" si="87"/>
        <v/>
      </c>
      <c r="K1046" s="22" t="str">
        <f t="shared" si="88"/>
        <v/>
      </c>
      <c r="M1046" s="22" t="str">
        <f>IFERROR(VLOOKUP(A1046,Sheet1!B:F,5,0),"")</f>
        <v/>
      </c>
      <c r="N1046" s="22" t="str">
        <f>IFERROR(VLOOKUP(A1046,Sheet1!B:F,4,0),"")</f>
        <v/>
      </c>
      <c r="O1046" s="22" t="str">
        <f t="shared" si="84"/>
        <v xml:space="preserve"> </v>
      </c>
    </row>
    <row r="1047" spans="1:15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85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86"/>
        <v/>
      </c>
      <c r="J1047" s="22" t="str">
        <f t="shared" si="87"/>
        <v/>
      </c>
      <c r="K1047" s="22" t="str">
        <f t="shared" si="88"/>
        <v/>
      </c>
      <c r="M1047" s="22" t="str">
        <f>IFERROR(VLOOKUP(A1047,Sheet1!B:F,5,0),"")</f>
        <v/>
      </c>
      <c r="N1047" s="22" t="str">
        <f>IFERROR(VLOOKUP(A1047,Sheet1!B:F,4,0),"")</f>
        <v/>
      </c>
      <c r="O1047" s="22" t="str">
        <f t="shared" si="84"/>
        <v xml:space="preserve"> </v>
      </c>
    </row>
    <row r="1048" spans="1:15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85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86"/>
        <v/>
      </c>
      <c r="J1048" s="22" t="str">
        <f t="shared" si="87"/>
        <v/>
      </c>
      <c r="K1048" s="22" t="str">
        <f t="shared" si="88"/>
        <v/>
      </c>
      <c r="M1048" s="22" t="str">
        <f>IFERROR(VLOOKUP(A1048,Sheet1!B:F,5,0),"")</f>
        <v/>
      </c>
      <c r="N1048" s="22" t="str">
        <f>IFERROR(VLOOKUP(A1048,Sheet1!B:F,4,0),"")</f>
        <v/>
      </c>
      <c r="O1048" s="22" t="str">
        <f t="shared" si="84"/>
        <v xml:space="preserve"> </v>
      </c>
    </row>
    <row r="1049" spans="1:15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85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86"/>
        <v/>
      </c>
      <c r="J1049" s="22" t="str">
        <f t="shared" si="87"/>
        <v/>
      </c>
      <c r="K1049" s="22" t="str">
        <f t="shared" si="88"/>
        <v/>
      </c>
      <c r="M1049" s="22" t="str">
        <f>IFERROR(VLOOKUP(A1049,Sheet1!B:F,5,0),"")</f>
        <v/>
      </c>
      <c r="N1049" s="22" t="str">
        <f>IFERROR(VLOOKUP(A1049,Sheet1!B:F,4,0),"")</f>
        <v/>
      </c>
      <c r="O1049" s="22" t="str">
        <f t="shared" si="84"/>
        <v xml:space="preserve"> </v>
      </c>
    </row>
    <row r="1050" spans="1:15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85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86"/>
        <v/>
      </c>
      <c r="J1050" s="22" t="str">
        <f t="shared" si="87"/>
        <v/>
      </c>
      <c r="K1050" s="22" t="str">
        <f t="shared" si="88"/>
        <v/>
      </c>
      <c r="M1050" s="22" t="str">
        <f>IFERROR(VLOOKUP(A1050,Sheet1!B:F,5,0),"")</f>
        <v/>
      </c>
      <c r="N1050" s="22" t="str">
        <f>IFERROR(VLOOKUP(A1050,Sheet1!B:F,4,0),"")</f>
        <v/>
      </c>
      <c r="O1050" s="22" t="str">
        <f t="shared" si="84"/>
        <v xml:space="preserve"> </v>
      </c>
    </row>
    <row r="1051" spans="1:15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85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86"/>
        <v/>
      </c>
      <c r="J1051" s="22" t="str">
        <f t="shared" si="87"/>
        <v/>
      </c>
      <c r="K1051" s="22" t="str">
        <f t="shared" si="88"/>
        <v/>
      </c>
      <c r="M1051" s="22" t="str">
        <f>IFERROR(VLOOKUP(A1051,Sheet1!B:F,5,0),"")</f>
        <v/>
      </c>
      <c r="N1051" s="22" t="str">
        <f>IFERROR(VLOOKUP(A1051,Sheet1!B:F,4,0),"")</f>
        <v/>
      </c>
      <c r="O1051" s="22" t="str">
        <f t="shared" si="84"/>
        <v xml:space="preserve"> </v>
      </c>
    </row>
    <row r="1052" spans="1:15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85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86"/>
        <v/>
      </c>
      <c r="J1052" s="22" t="str">
        <f t="shared" si="87"/>
        <v/>
      </c>
      <c r="K1052" s="22" t="str">
        <f t="shared" si="88"/>
        <v/>
      </c>
      <c r="M1052" s="22" t="str">
        <f>IFERROR(VLOOKUP(A1052,Sheet1!B:F,5,0),"")</f>
        <v/>
      </c>
      <c r="N1052" s="22" t="str">
        <f>IFERROR(VLOOKUP(A1052,Sheet1!B:F,4,0),"")</f>
        <v/>
      </c>
      <c r="O1052" s="22" t="str">
        <f t="shared" si="84"/>
        <v xml:space="preserve"> </v>
      </c>
    </row>
    <row r="1053" spans="1:15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85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86"/>
        <v/>
      </c>
      <c r="J1053" s="22" t="str">
        <f t="shared" si="87"/>
        <v/>
      </c>
      <c r="K1053" s="22" t="str">
        <f t="shared" si="88"/>
        <v/>
      </c>
      <c r="M1053" s="22" t="str">
        <f>IFERROR(VLOOKUP(A1053,Sheet1!B:F,5,0),"")</f>
        <v/>
      </c>
      <c r="N1053" s="22" t="str">
        <f>IFERROR(VLOOKUP(A1053,Sheet1!B:F,4,0),"")</f>
        <v/>
      </c>
      <c r="O1053" s="22" t="str">
        <f t="shared" si="84"/>
        <v xml:space="preserve"> </v>
      </c>
    </row>
    <row r="1054" spans="1:15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85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86"/>
        <v/>
      </c>
      <c r="J1054" s="22" t="str">
        <f t="shared" si="87"/>
        <v/>
      </c>
      <c r="K1054" s="22" t="str">
        <f t="shared" si="88"/>
        <v/>
      </c>
      <c r="M1054" s="22" t="str">
        <f>IFERROR(VLOOKUP(A1054,Sheet1!B:F,5,0),"")</f>
        <v/>
      </c>
      <c r="N1054" s="22" t="str">
        <f>IFERROR(VLOOKUP(A1054,Sheet1!B:F,4,0),"")</f>
        <v/>
      </c>
      <c r="O1054" s="22" t="str">
        <f t="shared" si="84"/>
        <v xml:space="preserve"> </v>
      </c>
    </row>
    <row r="1055" spans="1:15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85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86"/>
        <v/>
      </c>
      <c r="J1055" s="22" t="str">
        <f t="shared" si="87"/>
        <v/>
      </c>
      <c r="K1055" s="22" t="str">
        <f t="shared" si="88"/>
        <v/>
      </c>
      <c r="M1055" s="22" t="str">
        <f>IFERROR(VLOOKUP(A1055,Sheet1!B:F,5,0),"")</f>
        <v/>
      </c>
      <c r="N1055" s="22" t="str">
        <f>IFERROR(VLOOKUP(A1055,Sheet1!B:F,4,0),"")</f>
        <v/>
      </c>
      <c r="O1055" s="22" t="str">
        <f t="shared" si="84"/>
        <v xml:space="preserve"> </v>
      </c>
    </row>
    <row r="1056" spans="1:15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85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86"/>
        <v/>
      </c>
      <c r="J1056" s="22" t="str">
        <f t="shared" si="87"/>
        <v/>
      </c>
      <c r="K1056" s="22" t="str">
        <f t="shared" si="88"/>
        <v/>
      </c>
      <c r="M1056" s="22" t="str">
        <f>IFERROR(VLOOKUP(A1056,Sheet1!B:F,5,0),"")</f>
        <v/>
      </c>
      <c r="N1056" s="22" t="str">
        <f>IFERROR(VLOOKUP(A1056,Sheet1!B:F,4,0),"")</f>
        <v/>
      </c>
      <c r="O1056" s="22" t="str">
        <f t="shared" si="84"/>
        <v xml:space="preserve"> </v>
      </c>
    </row>
    <row r="1057" spans="1:15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85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86"/>
        <v/>
      </c>
      <c r="J1057" s="22" t="str">
        <f t="shared" si="87"/>
        <v/>
      </c>
      <c r="K1057" s="22" t="str">
        <f t="shared" si="88"/>
        <v/>
      </c>
      <c r="M1057" s="22" t="str">
        <f>IFERROR(VLOOKUP(A1057,Sheet1!B:F,5,0),"")</f>
        <v/>
      </c>
      <c r="N1057" s="22" t="str">
        <f>IFERROR(VLOOKUP(A1057,Sheet1!B:F,4,0),"")</f>
        <v/>
      </c>
      <c r="O1057" s="22" t="str">
        <f t="shared" si="84"/>
        <v xml:space="preserve"> </v>
      </c>
    </row>
    <row r="1058" spans="1:15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85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86"/>
        <v/>
      </c>
      <c r="J1058" s="22" t="str">
        <f t="shared" si="87"/>
        <v/>
      </c>
      <c r="K1058" s="22" t="str">
        <f t="shared" si="88"/>
        <v/>
      </c>
      <c r="M1058" s="22" t="str">
        <f>IFERROR(VLOOKUP(A1058,Sheet1!B:F,5,0),"")</f>
        <v/>
      </c>
      <c r="N1058" s="22" t="str">
        <f>IFERROR(VLOOKUP(A1058,Sheet1!B:F,4,0),"")</f>
        <v/>
      </c>
      <c r="O1058" s="22" t="str">
        <f t="shared" si="84"/>
        <v xml:space="preserve"> </v>
      </c>
    </row>
    <row r="1059" spans="1:15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85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86"/>
        <v/>
      </c>
      <c r="J1059" s="22" t="str">
        <f t="shared" si="87"/>
        <v/>
      </c>
      <c r="K1059" s="22" t="str">
        <f t="shared" si="88"/>
        <v/>
      </c>
      <c r="M1059" s="22" t="str">
        <f>IFERROR(VLOOKUP(A1059,Sheet1!B:F,5,0),"")</f>
        <v/>
      </c>
      <c r="N1059" s="22" t="str">
        <f>IFERROR(VLOOKUP(A1059,Sheet1!B:F,4,0),"")</f>
        <v/>
      </c>
      <c r="O1059" s="22" t="str">
        <f t="shared" si="84"/>
        <v xml:space="preserve"> </v>
      </c>
    </row>
    <row r="1060" spans="1:15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85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86"/>
        <v/>
      </c>
      <c r="J1060" s="22" t="str">
        <f t="shared" si="87"/>
        <v/>
      </c>
      <c r="K1060" s="22" t="str">
        <f t="shared" si="88"/>
        <v/>
      </c>
      <c r="M1060" s="22" t="str">
        <f>IFERROR(VLOOKUP(A1060,Sheet1!B:F,5,0),"")</f>
        <v/>
      </c>
      <c r="N1060" s="22" t="str">
        <f>IFERROR(VLOOKUP(A1060,Sheet1!B:F,4,0),"")</f>
        <v/>
      </c>
      <c r="O1060" s="22" t="str">
        <f t="shared" si="84"/>
        <v xml:space="preserve"> </v>
      </c>
    </row>
    <row r="1061" spans="1:15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85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86"/>
        <v/>
      </c>
      <c r="J1061" s="22" t="str">
        <f t="shared" si="87"/>
        <v/>
      </c>
      <c r="K1061" s="22" t="str">
        <f t="shared" si="88"/>
        <v/>
      </c>
      <c r="M1061" s="22" t="str">
        <f>IFERROR(VLOOKUP(A1061,Sheet1!B:F,5,0),"")</f>
        <v/>
      </c>
      <c r="N1061" s="22" t="str">
        <f>IFERROR(VLOOKUP(A1061,Sheet1!B:F,4,0),"")</f>
        <v/>
      </c>
      <c r="O1061" s="22" t="str">
        <f t="shared" si="84"/>
        <v xml:space="preserve"> </v>
      </c>
    </row>
    <row r="1062" spans="1:15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85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86"/>
        <v/>
      </c>
      <c r="J1062" s="22" t="str">
        <f t="shared" si="87"/>
        <v/>
      </c>
      <c r="K1062" s="22" t="str">
        <f t="shared" si="88"/>
        <v/>
      </c>
      <c r="M1062" s="22" t="str">
        <f>IFERROR(VLOOKUP(A1062,Sheet1!B:F,5,0),"")</f>
        <v/>
      </c>
      <c r="N1062" s="22" t="str">
        <f>IFERROR(VLOOKUP(A1062,Sheet1!B:F,4,0),"")</f>
        <v/>
      </c>
      <c r="O1062" s="22" t="str">
        <f t="shared" si="84"/>
        <v xml:space="preserve"> </v>
      </c>
    </row>
    <row r="1063" spans="1:15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85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86"/>
        <v/>
      </c>
      <c r="J1063" s="22" t="str">
        <f t="shared" si="87"/>
        <v/>
      </c>
      <c r="K1063" s="22" t="str">
        <f t="shared" si="88"/>
        <v/>
      </c>
      <c r="M1063" s="22" t="str">
        <f>IFERROR(VLOOKUP(A1063,Sheet1!B:F,5,0),"")</f>
        <v/>
      </c>
      <c r="N1063" s="22" t="str">
        <f>IFERROR(VLOOKUP(A1063,Sheet1!B:F,4,0),"")</f>
        <v/>
      </c>
      <c r="O1063" s="22" t="str">
        <f t="shared" si="84"/>
        <v xml:space="preserve"> </v>
      </c>
    </row>
    <row r="1064" spans="1:15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85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86"/>
        <v/>
      </c>
      <c r="J1064" s="22" t="str">
        <f t="shared" si="87"/>
        <v/>
      </c>
      <c r="K1064" s="22" t="str">
        <f t="shared" si="88"/>
        <v/>
      </c>
      <c r="M1064" s="22" t="str">
        <f>IFERROR(VLOOKUP(A1064,Sheet1!B:F,5,0),"")</f>
        <v/>
      </c>
      <c r="N1064" s="22" t="str">
        <f>IFERROR(VLOOKUP(A1064,Sheet1!B:F,4,0),"")</f>
        <v/>
      </c>
      <c r="O1064" s="22" t="str">
        <f t="shared" si="84"/>
        <v xml:space="preserve"> </v>
      </c>
    </row>
    <row r="1065" spans="1:15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85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86"/>
        <v/>
      </c>
      <c r="J1065" s="22" t="str">
        <f t="shared" si="87"/>
        <v/>
      </c>
      <c r="K1065" s="22" t="str">
        <f t="shared" si="88"/>
        <v/>
      </c>
      <c r="M1065" s="22" t="str">
        <f>IFERROR(VLOOKUP(A1065,Sheet1!B:F,5,0),"")</f>
        <v/>
      </c>
      <c r="N1065" s="22" t="str">
        <f>IFERROR(VLOOKUP(A1065,Sheet1!B:F,4,0),"")</f>
        <v/>
      </c>
      <c r="O1065" s="22" t="str">
        <f t="shared" si="84"/>
        <v xml:space="preserve"> </v>
      </c>
    </row>
    <row r="1066" spans="1:15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85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86"/>
        <v/>
      </c>
      <c r="J1066" s="22" t="str">
        <f t="shared" si="87"/>
        <v/>
      </c>
      <c r="K1066" s="22" t="str">
        <f t="shared" si="88"/>
        <v/>
      </c>
      <c r="M1066" s="22" t="str">
        <f>IFERROR(VLOOKUP(A1066,Sheet1!B:F,5,0),"")</f>
        <v/>
      </c>
      <c r="N1066" s="22" t="str">
        <f>IFERROR(VLOOKUP(A1066,Sheet1!B:F,4,0),"")</f>
        <v/>
      </c>
      <c r="O1066" s="22" t="str">
        <f t="shared" si="84"/>
        <v xml:space="preserve"> </v>
      </c>
    </row>
    <row r="1067" spans="1:15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85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86"/>
        <v/>
      </c>
      <c r="J1067" s="22" t="str">
        <f t="shared" si="87"/>
        <v/>
      </c>
      <c r="K1067" s="22" t="str">
        <f t="shared" si="88"/>
        <v/>
      </c>
      <c r="M1067" s="22" t="str">
        <f>IFERROR(VLOOKUP(A1067,Sheet1!B:F,5,0),"")</f>
        <v/>
      </c>
      <c r="N1067" s="22" t="str">
        <f>IFERROR(VLOOKUP(A1067,Sheet1!B:F,4,0),"")</f>
        <v/>
      </c>
      <c r="O1067" s="22" t="str">
        <f t="shared" si="84"/>
        <v xml:space="preserve"> </v>
      </c>
    </row>
    <row r="1068" spans="1:15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85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86"/>
        <v/>
      </c>
      <c r="J1068" s="22" t="str">
        <f t="shared" si="87"/>
        <v/>
      </c>
      <c r="K1068" s="22" t="str">
        <f t="shared" si="88"/>
        <v/>
      </c>
      <c r="M1068" s="22" t="str">
        <f>IFERROR(VLOOKUP(A1068,Sheet1!B:F,5,0),"")</f>
        <v/>
      </c>
      <c r="N1068" s="22" t="str">
        <f>IFERROR(VLOOKUP(A1068,Sheet1!B:F,4,0),"")</f>
        <v/>
      </c>
      <c r="O1068" s="22" t="str">
        <f t="shared" si="84"/>
        <v xml:space="preserve"> </v>
      </c>
    </row>
    <row r="1069" spans="1:15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85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86"/>
        <v/>
      </c>
      <c r="J1069" s="22" t="str">
        <f t="shared" si="87"/>
        <v/>
      </c>
      <c r="K1069" s="22" t="str">
        <f t="shared" si="88"/>
        <v/>
      </c>
      <c r="M1069" s="22" t="str">
        <f>IFERROR(VLOOKUP(A1069,Sheet1!B:F,5,0),"")</f>
        <v/>
      </c>
      <c r="N1069" s="22" t="str">
        <f>IFERROR(VLOOKUP(A1069,Sheet1!B:F,4,0),"")</f>
        <v/>
      </c>
      <c r="O1069" s="22" t="str">
        <f t="shared" si="84"/>
        <v xml:space="preserve"> </v>
      </c>
    </row>
    <row r="1070" spans="1:15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85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86"/>
        <v/>
      </c>
      <c r="J1070" s="22" t="str">
        <f t="shared" si="87"/>
        <v/>
      </c>
      <c r="K1070" s="22" t="str">
        <f t="shared" si="88"/>
        <v/>
      </c>
      <c r="M1070" s="22" t="str">
        <f>IFERROR(VLOOKUP(A1070,Sheet1!B:F,5,0),"")</f>
        <v/>
      </c>
      <c r="N1070" s="22" t="str">
        <f>IFERROR(VLOOKUP(A1070,Sheet1!B:F,4,0),"")</f>
        <v/>
      </c>
      <c r="O1070" s="22" t="str">
        <f t="shared" si="84"/>
        <v xml:space="preserve"> </v>
      </c>
    </row>
    <row r="1071" spans="1:15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85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86"/>
        <v/>
      </c>
      <c r="J1071" s="22" t="str">
        <f t="shared" si="87"/>
        <v/>
      </c>
      <c r="K1071" s="22" t="str">
        <f t="shared" si="88"/>
        <v/>
      </c>
      <c r="M1071" s="22" t="str">
        <f>IFERROR(VLOOKUP(A1071,Sheet1!B:F,5,0),"")</f>
        <v/>
      </c>
      <c r="N1071" s="22" t="str">
        <f>IFERROR(VLOOKUP(A1071,Sheet1!B:F,4,0),"")</f>
        <v/>
      </c>
      <c r="O1071" s="22" t="str">
        <f t="shared" si="84"/>
        <v xml:space="preserve"> </v>
      </c>
    </row>
    <row r="1072" spans="1:15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85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86"/>
        <v/>
      </c>
      <c r="J1072" s="22" t="str">
        <f t="shared" si="87"/>
        <v/>
      </c>
      <c r="K1072" s="22" t="str">
        <f t="shared" si="88"/>
        <v/>
      </c>
      <c r="M1072" s="22" t="str">
        <f>IFERROR(VLOOKUP(A1072,Sheet1!B:F,5,0),"")</f>
        <v/>
      </c>
      <c r="N1072" s="22" t="str">
        <f>IFERROR(VLOOKUP(A1072,Sheet1!B:F,4,0),"")</f>
        <v/>
      </c>
      <c r="O1072" s="22" t="str">
        <f t="shared" si="84"/>
        <v xml:space="preserve"> </v>
      </c>
    </row>
    <row r="1073" spans="1:15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85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86"/>
        <v/>
      </c>
      <c r="J1073" s="22" t="str">
        <f t="shared" si="87"/>
        <v/>
      </c>
      <c r="K1073" s="22" t="str">
        <f t="shared" si="88"/>
        <v/>
      </c>
      <c r="M1073" s="22" t="str">
        <f>IFERROR(VLOOKUP(A1073,Sheet1!B:F,5,0),"")</f>
        <v/>
      </c>
      <c r="N1073" s="22" t="str">
        <f>IFERROR(VLOOKUP(A1073,Sheet1!B:F,4,0),"")</f>
        <v/>
      </c>
      <c r="O1073" s="22" t="str">
        <f t="shared" si="84"/>
        <v xml:space="preserve"> </v>
      </c>
    </row>
    <row r="1074" spans="1:15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85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86"/>
        <v/>
      </c>
      <c r="J1074" s="22" t="str">
        <f t="shared" si="87"/>
        <v/>
      </c>
      <c r="K1074" s="22" t="str">
        <f t="shared" si="88"/>
        <v/>
      </c>
      <c r="M1074" s="22" t="str">
        <f>IFERROR(VLOOKUP(A1074,Sheet1!B:F,5,0),"")</f>
        <v/>
      </c>
      <c r="N1074" s="22" t="str">
        <f>IFERROR(VLOOKUP(A1074,Sheet1!B:F,4,0),"")</f>
        <v/>
      </c>
      <c r="O1074" s="22" t="str">
        <f t="shared" si="84"/>
        <v xml:space="preserve"> </v>
      </c>
    </row>
    <row r="1075" spans="1:15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85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86"/>
        <v/>
      </c>
      <c r="J1075" s="22" t="str">
        <f t="shared" si="87"/>
        <v/>
      </c>
      <c r="K1075" s="22" t="str">
        <f t="shared" si="88"/>
        <v/>
      </c>
      <c r="M1075" s="22" t="str">
        <f>IFERROR(VLOOKUP(A1075,Sheet1!B:F,5,0),"")</f>
        <v/>
      </c>
      <c r="N1075" s="22" t="str">
        <f>IFERROR(VLOOKUP(A1075,Sheet1!B:F,4,0),"")</f>
        <v/>
      </c>
      <c r="O1075" s="22" t="str">
        <f t="shared" si="84"/>
        <v xml:space="preserve"> </v>
      </c>
    </row>
    <row r="1076" spans="1:15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85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86"/>
        <v/>
      </c>
      <c r="J1076" s="22" t="str">
        <f t="shared" si="87"/>
        <v/>
      </c>
      <c r="K1076" s="22" t="str">
        <f t="shared" si="88"/>
        <v/>
      </c>
      <c r="M1076" s="22" t="str">
        <f>IFERROR(VLOOKUP(A1076,Sheet1!B:F,5,0),"")</f>
        <v/>
      </c>
      <c r="N1076" s="22" t="str">
        <f>IFERROR(VLOOKUP(A1076,Sheet1!B:F,4,0),"")</f>
        <v/>
      </c>
      <c r="O1076" s="22" t="str">
        <f t="shared" si="84"/>
        <v xml:space="preserve"> </v>
      </c>
    </row>
    <row r="1077" spans="1:15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85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86"/>
        <v/>
      </c>
      <c r="J1077" s="22" t="str">
        <f t="shared" si="87"/>
        <v/>
      </c>
      <c r="K1077" s="22" t="str">
        <f t="shared" si="88"/>
        <v/>
      </c>
      <c r="M1077" s="22" t="str">
        <f>IFERROR(VLOOKUP(A1077,Sheet1!B:F,5,0),"")</f>
        <v/>
      </c>
      <c r="N1077" s="22" t="str">
        <f>IFERROR(VLOOKUP(A1077,Sheet1!B:F,4,0),"")</f>
        <v/>
      </c>
      <c r="O1077" s="22" t="str">
        <f t="shared" si="84"/>
        <v xml:space="preserve"> </v>
      </c>
    </row>
    <row r="1078" spans="1:15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85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86"/>
        <v/>
      </c>
      <c r="J1078" s="22" t="str">
        <f t="shared" si="87"/>
        <v/>
      </c>
      <c r="K1078" s="22" t="str">
        <f t="shared" si="88"/>
        <v/>
      </c>
      <c r="M1078" s="22" t="str">
        <f>IFERROR(VLOOKUP(A1078,Sheet1!B:F,5,0),"")</f>
        <v/>
      </c>
      <c r="N1078" s="22" t="str">
        <f>IFERROR(VLOOKUP(A1078,Sheet1!B:F,4,0),"")</f>
        <v/>
      </c>
      <c r="O1078" s="22" t="str">
        <f t="shared" si="84"/>
        <v xml:space="preserve"> </v>
      </c>
    </row>
    <row r="1079" spans="1:15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85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86"/>
        <v/>
      </c>
      <c r="J1079" s="22" t="str">
        <f t="shared" si="87"/>
        <v/>
      </c>
      <c r="K1079" s="22" t="str">
        <f t="shared" si="88"/>
        <v/>
      </c>
      <c r="M1079" s="22" t="str">
        <f>IFERROR(VLOOKUP(A1079,Sheet1!B:F,5,0),"")</f>
        <v/>
      </c>
      <c r="N1079" s="22" t="str">
        <f>IFERROR(VLOOKUP(A1079,Sheet1!B:F,4,0),"")</f>
        <v/>
      </c>
      <c r="O1079" s="22" t="str">
        <f t="shared" si="84"/>
        <v xml:space="preserve"> </v>
      </c>
    </row>
    <row r="1080" spans="1:15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85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86"/>
        <v/>
      </c>
      <c r="J1080" s="22" t="str">
        <f t="shared" si="87"/>
        <v/>
      </c>
      <c r="K1080" s="22" t="str">
        <f t="shared" si="88"/>
        <v/>
      </c>
      <c r="M1080" s="22" t="str">
        <f>IFERROR(VLOOKUP(A1080,Sheet1!B:F,5,0),"")</f>
        <v/>
      </c>
      <c r="N1080" s="22" t="str">
        <f>IFERROR(VLOOKUP(A1080,Sheet1!B:F,4,0),"")</f>
        <v/>
      </c>
      <c r="O1080" s="22" t="str">
        <f t="shared" si="84"/>
        <v xml:space="preserve"> </v>
      </c>
    </row>
    <row r="1081" spans="1:15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85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86"/>
        <v/>
      </c>
      <c r="J1081" s="22" t="str">
        <f t="shared" si="87"/>
        <v/>
      </c>
      <c r="K1081" s="22" t="str">
        <f t="shared" si="88"/>
        <v/>
      </c>
      <c r="M1081" s="22" t="str">
        <f>IFERROR(VLOOKUP(A1081,Sheet1!B:F,5,0),"")</f>
        <v/>
      </c>
      <c r="N1081" s="22" t="str">
        <f>IFERROR(VLOOKUP(A1081,Sheet1!B:F,4,0),"")</f>
        <v/>
      </c>
      <c r="O1081" s="22" t="str">
        <f t="shared" si="84"/>
        <v xml:space="preserve"> </v>
      </c>
    </row>
    <row r="1082" spans="1:15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85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86"/>
        <v/>
      </c>
      <c r="J1082" s="22" t="str">
        <f t="shared" si="87"/>
        <v/>
      </c>
      <c r="K1082" s="22" t="str">
        <f t="shared" si="88"/>
        <v/>
      </c>
      <c r="M1082" s="22" t="str">
        <f>IFERROR(VLOOKUP(A1082,Sheet1!B:F,5,0),"")</f>
        <v/>
      </c>
      <c r="N1082" s="22" t="str">
        <f>IFERROR(VLOOKUP(A1082,Sheet1!B:F,4,0),"")</f>
        <v/>
      </c>
      <c r="O1082" s="22" t="str">
        <f t="shared" si="84"/>
        <v xml:space="preserve"> </v>
      </c>
    </row>
    <row r="1083" spans="1:15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85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86"/>
        <v/>
      </c>
      <c r="J1083" s="22" t="str">
        <f t="shared" si="87"/>
        <v/>
      </c>
      <c r="K1083" s="22" t="str">
        <f t="shared" si="88"/>
        <v/>
      </c>
      <c r="M1083" s="22" t="str">
        <f>IFERROR(VLOOKUP(A1083,Sheet1!B:F,5,0),"")</f>
        <v/>
      </c>
      <c r="N1083" s="22" t="str">
        <f>IFERROR(VLOOKUP(A1083,Sheet1!B:F,4,0),"")</f>
        <v/>
      </c>
      <c r="O1083" s="22" t="str">
        <f t="shared" si="84"/>
        <v xml:space="preserve"> </v>
      </c>
    </row>
    <row r="1084" spans="1:15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85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86"/>
        <v/>
      </c>
      <c r="J1084" s="22" t="str">
        <f t="shared" si="87"/>
        <v/>
      </c>
      <c r="K1084" s="22" t="str">
        <f t="shared" si="88"/>
        <v/>
      </c>
      <c r="M1084" s="22" t="str">
        <f>IFERROR(VLOOKUP(A1084,Sheet1!B:F,5,0),"")</f>
        <v/>
      </c>
      <c r="N1084" s="22" t="str">
        <f>IFERROR(VLOOKUP(A1084,Sheet1!B:F,4,0),"")</f>
        <v/>
      </c>
      <c r="O1084" s="22" t="str">
        <f t="shared" si="84"/>
        <v xml:space="preserve"> </v>
      </c>
    </row>
    <row r="1085" spans="1:15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85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86"/>
        <v/>
      </c>
      <c r="J1085" s="22" t="str">
        <f t="shared" si="87"/>
        <v/>
      </c>
      <c r="K1085" s="22" t="str">
        <f t="shared" si="88"/>
        <v/>
      </c>
      <c r="M1085" s="22" t="str">
        <f>IFERROR(VLOOKUP(A1085,Sheet1!B:F,5,0),"")</f>
        <v/>
      </c>
      <c r="N1085" s="22" t="str">
        <f>IFERROR(VLOOKUP(A1085,Sheet1!B:F,4,0),"")</f>
        <v/>
      </c>
      <c r="O1085" s="22" t="str">
        <f t="shared" si="84"/>
        <v xml:space="preserve"> </v>
      </c>
    </row>
    <row r="1086" spans="1:15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85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86"/>
        <v/>
      </c>
      <c r="J1086" s="22" t="str">
        <f t="shared" si="87"/>
        <v/>
      </c>
      <c r="K1086" s="22" t="str">
        <f t="shared" si="88"/>
        <v/>
      </c>
      <c r="M1086" s="22" t="str">
        <f>IFERROR(VLOOKUP(A1086,Sheet1!B:F,5,0),"")</f>
        <v/>
      </c>
      <c r="N1086" s="22" t="str">
        <f>IFERROR(VLOOKUP(A1086,Sheet1!B:F,4,0),"")</f>
        <v/>
      </c>
      <c r="O1086" s="22" t="str">
        <f t="shared" si="84"/>
        <v xml:space="preserve"> </v>
      </c>
    </row>
    <row r="1087" spans="1:15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85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86"/>
        <v/>
      </c>
      <c r="J1087" s="22" t="str">
        <f t="shared" si="87"/>
        <v/>
      </c>
      <c r="K1087" s="22" t="str">
        <f t="shared" si="88"/>
        <v/>
      </c>
      <c r="M1087" s="22" t="str">
        <f>IFERROR(VLOOKUP(A1087,Sheet1!B:F,5,0),"")</f>
        <v/>
      </c>
      <c r="N1087" s="22" t="str">
        <f>IFERROR(VLOOKUP(A1087,Sheet1!B:F,4,0),"")</f>
        <v/>
      </c>
      <c r="O1087" s="22" t="str">
        <f t="shared" si="84"/>
        <v xml:space="preserve"> </v>
      </c>
    </row>
    <row r="1088" spans="1:15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85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86"/>
        <v/>
      </c>
      <c r="J1088" s="22" t="str">
        <f t="shared" si="87"/>
        <v/>
      </c>
      <c r="K1088" s="22" t="str">
        <f t="shared" si="88"/>
        <v/>
      </c>
      <c r="M1088" s="22" t="str">
        <f>IFERROR(VLOOKUP(A1088,Sheet1!B:F,5,0),"")</f>
        <v/>
      </c>
      <c r="N1088" s="22" t="str">
        <f>IFERROR(VLOOKUP(A1088,Sheet1!B:F,4,0),"")</f>
        <v/>
      </c>
      <c r="O1088" s="22" t="str">
        <f t="shared" si="84"/>
        <v xml:space="preserve"> </v>
      </c>
    </row>
    <row r="1089" spans="1:15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85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86"/>
        <v/>
      </c>
      <c r="J1089" s="22" t="str">
        <f t="shared" si="87"/>
        <v/>
      </c>
      <c r="K1089" s="22" t="str">
        <f t="shared" si="88"/>
        <v/>
      </c>
      <c r="M1089" s="22" t="str">
        <f>IFERROR(VLOOKUP(A1089,Sheet1!B:F,5,0),"")</f>
        <v/>
      </c>
      <c r="N1089" s="22" t="str">
        <f>IFERROR(VLOOKUP(A1089,Sheet1!B:F,4,0),"")</f>
        <v/>
      </c>
      <c r="O1089" s="22" t="str">
        <f t="shared" si="84"/>
        <v xml:space="preserve"> </v>
      </c>
    </row>
    <row r="1090" spans="1:15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85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86"/>
        <v/>
      </c>
      <c r="J1090" s="22" t="str">
        <f t="shared" si="87"/>
        <v/>
      </c>
      <c r="K1090" s="22" t="str">
        <f t="shared" si="88"/>
        <v/>
      </c>
      <c r="M1090" s="22" t="str">
        <f>IFERROR(VLOOKUP(A1090,Sheet1!B:F,5,0),"")</f>
        <v/>
      </c>
      <c r="N1090" s="22" t="str">
        <f>IFERROR(VLOOKUP(A1090,Sheet1!B:F,4,0),"")</f>
        <v/>
      </c>
      <c r="O1090" s="22" t="str">
        <f t="shared" si="84"/>
        <v xml:space="preserve"> </v>
      </c>
    </row>
    <row r="1091" spans="1:15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85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86"/>
        <v/>
      </c>
      <c r="J1091" s="22" t="str">
        <f t="shared" si="87"/>
        <v/>
      </c>
      <c r="K1091" s="22" t="str">
        <f t="shared" si="88"/>
        <v/>
      </c>
      <c r="M1091" s="22" t="str">
        <f>IFERROR(VLOOKUP(A1091,Sheet1!B:F,5,0),"")</f>
        <v/>
      </c>
      <c r="N1091" s="22" t="str">
        <f>IFERROR(VLOOKUP(A1091,Sheet1!B:F,4,0),"")</f>
        <v/>
      </c>
      <c r="O1091" s="22" t="str">
        <f t="shared" ref="O1091:O1154" si="89">CONCATENATE(M1091," ",N1091)</f>
        <v xml:space="preserve"> </v>
      </c>
    </row>
    <row r="1092" spans="1:15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85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86"/>
        <v/>
      </c>
      <c r="J1092" s="22" t="str">
        <f t="shared" si="87"/>
        <v/>
      </c>
      <c r="K1092" s="22" t="str">
        <f t="shared" si="88"/>
        <v/>
      </c>
      <c r="M1092" s="22" t="str">
        <f>IFERROR(VLOOKUP(A1092,Sheet1!B:F,5,0),"")</f>
        <v/>
      </c>
      <c r="N1092" s="22" t="str">
        <f>IFERROR(VLOOKUP(A1092,Sheet1!B:F,4,0),"")</f>
        <v/>
      </c>
      <c r="O1092" s="22" t="str">
        <f t="shared" si="89"/>
        <v xml:space="preserve"> </v>
      </c>
    </row>
    <row r="1093" spans="1:15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85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86"/>
        <v/>
      </c>
      <c r="J1093" s="22" t="str">
        <f t="shared" si="87"/>
        <v/>
      </c>
      <c r="K1093" s="22" t="str">
        <f t="shared" si="88"/>
        <v/>
      </c>
      <c r="M1093" s="22" t="str">
        <f>IFERROR(VLOOKUP(A1093,Sheet1!B:F,5,0),"")</f>
        <v/>
      </c>
      <c r="N1093" s="22" t="str">
        <f>IFERROR(VLOOKUP(A1093,Sheet1!B:F,4,0),"")</f>
        <v/>
      </c>
      <c r="O1093" s="22" t="str">
        <f t="shared" si="89"/>
        <v xml:space="preserve"> </v>
      </c>
    </row>
    <row r="1094" spans="1:15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85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86"/>
        <v/>
      </c>
      <c r="J1094" s="22" t="str">
        <f t="shared" si="87"/>
        <v/>
      </c>
      <c r="K1094" s="22" t="str">
        <f t="shared" si="88"/>
        <v/>
      </c>
      <c r="M1094" s="22" t="str">
        <f>IFERROR(VLOOKUP(A1094,Sheet1!B:F,5,0),"")</f>
        <v/>
      </c>
      <c r="N1094" s="22" t="str">
        <f>IFERROR(VLOOKUP(A1094,Sheet1!B:F,4,0),"")</f>
        <v/>
      </c>
      <c r="O1094" s="22" t="str">
        <f t="shared" si="89"/>
        <v xml:space="preserve"> </v>
      </c>
    </row>
    <row r="1095" spans="1:15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85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86"/>
        <v/>
      </c>
      <c r="J1095" s="22" t="str">
        <f t="shared" si="87"/>
        <v/>
      </c>
      <c r="K1095" s="22" t="str">
        <f t="shared" si="88"/>
        <v/>
      </c>
      <c r="M1095" s="22" t="str">
        <f>IFERROR(VLOOKUP(A1095,Sheet1!B:F,5,0),"")</f>
        <v/>
      </c>
      <c r="N1095" s="22" t="str">
        <f>IFERROR(VLOOKUP(A1095,Sheet1!B:F,4,0),"")</f>
        <v/>
      </c>
      <c r="O1095" s="22" t="str">
        <f t="shared" si="89"/>
        <v xml:space="preserve"> </v>
      </c>
    </row>
    <row r="1096" spans="1:15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85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86"/>
        <v/>
      </c>
      <c r="J1096" s="22" t="str">
        <f t="shared" si="87"/>
        <v/>
      </c>
      <c r="K1096" s="22" t="str">
        <f t="shared" si="88"/>
        <v/>
      </c>
      <c r="M1096" s="22" t="str">
        <f>IFERROR(VLOOKUP(A1096,Sheet1!B:F,5,0),"")</f>
        <v/>
      </c>
      <c r="N1096" s="22" t="str">
        <f>IFERROR(VLOOKUP(A1096,Sheet1!B:F,4,0),"")</f>
        <v/>
      </c>
      <c r="O1096" s="22" t="str">
        <f t="shared" si="89"/>
        <v xml:space="preserve"> </v>
      </c>
    </row>
    <row r="1097" spans="1:15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85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86"/>
        <v/>
      </c>
      <c r="J1097" s="22" t="str">
        <f t="shared" si="87"/>
        <v/>
      </c>
      <c r="K1097" s="22" t="str">
        <f t="shared" si="88"/>
        <v/>
      </c>
      <c r="M1097" s="22" t="str">
        <f>IFERROR(VLOOKUP(A1097,Sheet1!B:F,5,0),"")</f>
        <v/>
      </c>
      <c r="N1097" s="22" t="str">
        <f>IFERROR(VLOOKUP(A1097,Sheet1!B:F,4,0),"")</f>
        <v/>
      </c>
      <c r="O1097" s="22" t="str">
        <f t="shared" si="89"/>
        <v xml:space="preserve"> </v>
      </c>
    </row>
    <row r="1098" spans="1:15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85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86"/>
        <v/>
      </c>
      <c r="J1098" s="22" t="str">
        <f t="shared" si="87"/>
        <v/>
      </c>
      <c r="K1098" s="22" t="str">
        <f t="shared" si="88"/>
        <v/>
      </c>
      <c r="M1098" s="22" t="str">
        <f>IFERROR(VLOOKUP(A1098,Sheet1!B:F,5,0),"")</f>
        <v/>
      </c>
      <c r="N1098" s="22" t="str">
        <f>IFERROR(VLOOKUP(A1098,Sheet1!B:F,4,0),"")</f>
        <v/>
      </c>
      <c r="O1098" s="22" t="str">
        <f t="shared" si="89"/>
        <v xml:space="preserve"> </v>
      </c>
    </row>
    <row r="1099" spans="1:15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85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86"/>
        <v/>
      </c>
      <c r="J1099" s="22" t="str">
        <f t="shared" si="87"/>
        <v/>
      </c>
      <c r="K1099" s="22" t="str">
        <f t="shared" si="88"/>
        <v/>
      </c>
      <c r="M1099" s="22" t="str">
        <f>IFERROR(VLOOKUP(A1099,Sheet1!B:F,5,0),"")</f>
        <v/>
      </c>
      <c r="N1099" s="22" t="str">
        <f>IFERROR(VLOOKUP(A1099,Sheet1!B:F,4,0),"")</f>
        <v/>
      </c>
      <c r="O1099" s="22" t="str">
        <f t="shared" si="89"/>
        <v xml:space="preserve"> </v>
      </c>
    </row>
    <row r="1100" spans="1:15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85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86"/>
        <v/>
      </c>
      <c r="J1100" s="22" t="str">
        <f t="shared" si="87"/>
        <v/>
      </c>
      <c r="K1100" s="22" t="str">
        <f t="shared" si="88"/>
        <v/>
      </c>
      <c r="M1100" s="22" t="str">
        <f>IFERROR(VLOOKUP(A1100,Sheet1!B:F,5,0),"")</f>
        <v/>
      </c>
      <c r="N1100" s="22" t="str">
        <f>IFERROR(VLOOKUP(A1100,Sheet1!B:F,4,0),"")</f>
        <v/>
      </c>
      <c r="O1100" s="22" t="str">
        <f t="shared" si="89"/>
        <v xml:space="preserve"> </v>
      </c>
    </row>
    <row r="1101" spans="1:15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85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86"/>
        <v/>
      </c>
      <c r="J1101" s="22" t="str">
        <f t="shared" si="87"/>
        <v/>
      </c>
      <c r="K1101" s="22" t="str">
        <f t="shared" si="88"/>
        <v/>
      </c>
      <c r="M1101" s="22" t="str">
        <f>IFERROR(VLOOKUP(A1101,Sheet1!B:F,5,0),"")</f>
        <v/>
      </c>
      <c r="N1101" s="22" t="str">
        <f>IFERROR(VLOOKUP(A1101,Sheet1!B:F,4,0),"")</f>
        <v/>
      </c>
      <c r="O1101" s="22" t="str">
        <f t="shared" si="89"/>
        <v xml:space="preserve"> </v>
      </c>
    </row>
    <row r="1102" spans="1:15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85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86"/>
        <v/>
      </c>
      <c r="J1102" s="22" t="str">
        <f t="shared" si="87"/>
        <v/>
      </c>
      <c r="K1102" s="22" t="str">
        <f t="shared" si="88"/>
        <v/>
      </c>
      <c r="M1102" s="22" t="str">
        <f>IFERROR(VLOOKUP(A1102,Sheet1!B:F,5,0),"")</f>
        <v/>
      </c>
      <c r="N1102" s="22" t="str">
        <f>IFERROR(VLOOKUP(A1102,Sheet1!B:F,4,0),"")</f>
        <v/>
      </c>
      <c r="O1102" s="22" t="str">
        <f t="shared" si="89"/>
        <v xml:space="preserve"> </v>
      </c>
    </row>
    <row r="1103" spans="1:15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85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86"/>
        <v/>
      </c>
      <c r="J1103" s="22" t="str">
        <f t="shared" si="87"/>
        <v/>
      </c>
      <c r="K1103" s="22" t="str">
        <f t="shared" si="88"/>
        <v/>
      </c>
      <c r="M1103" s="22" t="str">
        <f>IFERROR(VLOOKUP(A1103,Sheet1!B:F,5,0),"")</f>
        <v/>
      </c>
      <c r="N1103" s="22" t="str">
        <f>IFERROR(VLOOKUP(A1103,Sheet1!B:F,4,0),"")</f>
        <v/>
      </c>
      <c r="O1103" s="22" t="str">
        <f t="shared" si="89"/>
        <v xml:space="preserve"> </v>
      </c>
    </row>
    <row r="1104" spans="1:15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85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86"/>
        <v/>
      </c>
      <c r="J1104" s="22" t="str">
        <f t="shared" si="87"/>
        <v/>
      </c>
      <c r="K1104" s="22" t="str">
        <f t="shared" si="88"/>
        <v/>
      </c>
      <c r="M1104" s="22" t="str">
        <f>IFERROR(VLOOKUP(A1104,Sheet1!B:F,5,0),"")</f>
        <v/>
      </c>
      <c r="N1104" s="22" t="str">
        <f>IFERROR(VLOOKUP(A1104,Sheet1!B:F,4,0),"")</f>
        <v/>
      </c>
      <c r="O1104" s="22" t="str">
        <f t="shared" si="89"/>
        <v xml:space="preserve"> </v>
      </c>
    </row>
    <row r="1105" spans="1:15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85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86"/>
        <v/>
      </c>
      <c r="J1105" s="22" t="str">
        <f t="shared" si="87"/>
        <v/>
      </c>
      <c r="K1105" s="22" t="str">
        <f t="shared" si="88"/>
        <v/>
      </c>
      <c r="M1105" s="22" t="str">
        <f>IFERROR(VLOOKUP(A1105,Sheet1!B:F,5,0),"")</f>
        <v/>
      </c>
      <c r="N1105" s="22" t="str">
        <f>IFERROR(VLOOKUP(A1105,Sheet1!B:F,4,0),"")</f>
        <v/>
      </c>
      <c r="O1105" s="22" t="str">
        <f t="shared" si="89"/>
        <v xml:space="preserve"> </v>
      </c>
    </row>
    <row r="1106" spans="1:15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90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86"/>
        <v/>
      </c>
      <c r="J1106" s="22" t="str">
        <f t="shared" si="87"/>
        <v/>
      </c>
      <c r="K1106" s="22" t="str">
        <f t="shared" si="88"/>
        <v/>
      </c>
      <c r="M1106" s="22" t="str">
        <f>IFERROR(VLOOKUP(A1106,Sheet1!B:F,5,0),"")</f>
        <v/>
      </c>
      <c r="N1106" s="22" t="str">
        <f>IFERROR(VLOOKUP(A1106,Sheet1!B:F,4,0),"")</f>
        <v/>
      </c>
      <c r="O1106" s="22" t="str">
        <f t="shared" si="89"/>
        <v xml:space="preserve"> </v>
      </c>
    </row>
    <row r="1107" spans="1:15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90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91">CONCATENATE(E1107,A1107)</f>
        <v/>
      </c>
      <c r="J1107" s="22" t="str">
        <f t="shared" ref="J1107:J1170" si="92">B1107</f>
        <v/>
      </c>
      <c r="K1107" s="22" t="str">
        <f t="shared" ref="K1107:K1170" si="93">C1107</f>
        <v/>
      </c>
      <c r="M1107" s="22" t="str">
        <f>IFERROR(VLOOKUP(A1107,Sheet1!B:F,5,0),"")</f>
        <v/>
      </c>
      <c r="N1107" s="22" t="str">
        <f>IFERROR(VLOOKUP(A1107,Sheet1!B:F,4,0),"")</f>
        <v/>
      </c>
      <c r="O1107" s="22" t="str">
        <f t="shared" si="89"/>
        <v xml:space="preserve"> </v>
      </c>
    </row>
    <row r="1108" spans="1:15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90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91"/>
        <v/>
      </c>
      <c r="J1108" s="22" t="str">
        <f t="shared" si="92"/>
        <v/>
      </c>
      <c r="K1108" s="22" t="str">
        <f t="shared" si="93"/>
        <v/>
      </c>
      <c r="M1108" s="22" t="str">
        <f>IFERROR(VLOOKUP(A1108,Sheet1!B:F,5,0),"")</f>
        <v/>
      </c>
      <c r="N1108" s="22" t="str">
        <f>IFERROR(VLOOKUP(A1108,Sheet1!B:F,4,0),"")</f>
        <v/>
      </c>
      <c r="O1108" s="22" t="str">
        <f t="shared" si="89"/>
        <v xml:space="preserve"> </v>
      </c>
    </row>
    <row r="1109" spans="1:15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90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91"/>
        <v/>
      </c>
      <c r="J1109" s="22" t="str">
        <f t="shared" si="92"/>
        <v/>
      </c>
      <c r="K1109" s="22" t="str">
        <f t="shared" si="93"/>
        <v/>
      </c>
      <c r="M1109" s="22" t="str">
        <f>IFERROR(VLOOKUP(A1109,Sheet1!B:F,5,0),"")</f>
        <v/>
      </c>
      <c r="N1109" s="22" t="str">
        <f>IFERROR(VLOOKUP(A1109,Sheet1!B:F,4,0),"")</f>
        <v/>
      </c>
      <c r="O1109" s="22" t="str">
        <f t="shared" si="89"/>
        <v xml:space="preserve"> </v>
      </c>
    </row>
    <row r="1110" spans="1:15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90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91"/>
        <v/>
      </c>
      <c r="J1110" s="22" t="str">
        <f t="shared" si="92"/>
        <v/>
      </c>
      <c r="K1110" s="22" t="str">
        <f t="shared" si="93"/>
        <v/>
      </c>
      <c r="M1110" s="22" t="str">
        <f>IFERROR(VLOOKUP(A1110,Sheet1!B:F,5,0),"")</f>
        <v/>
      </c>
      <c r="N1110" s="22" t="str">
        <f>IFERROR(VLOOKUP(A1110,Sheet1!B:F,4,0),"")</f>
        <v/>
      </c>
      <c r="O1110" s="22" t="str">
        <f t="shared" si="89"/>
        <v xml:space="preserve"> </v>
      </c>
    </row>
    <row r="1111" spans="1:15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90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91"/>
        <v/>
      </c>
      <c r="J1111" s="22" t="str">
        <f t="shared" si="92"/>
        <v/>
      </c>
      <c r="K1111" s="22" t="str">
        <f t="shared" si="93"/>
        <v/>
      </c>
      <c r="M1111" s="22" t="str">
        <f>IFERROR(VLOOKUP(A1111,Sheet1!B:F,5,0),"")</f>
        <v/>
      </c>
      <c r="N1111" s="22" t="str">
        <f>IFERROR(VLOOKUP(A1111,Sheet1!B:F,4,0),"")</f>
        <v/>
      </c>
      <c r="O1111" s="22" t="str">
        <f t="shared" si="89"/>
        <v xml:space="preserve"> </v>
      </c>
    </row>
    <row r="1112" spans="1:15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90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91"/>
        <v/>
      </c>
      <c r="J1112" s="22" t="str">
        <f t="shared" si="92"/>
        <v/>
      </c>
      <c r="K1112" s="22" t="str">
        <f t="shared" si="93"/>
        <v/>
      </c>
      <c r="M1112" s="22" t="str">
        <f>IFERROR(VLOOKUP(A1112,Sheet1!B:F,5,0),"")</f>
        <v/>
      </c>
      <c r="N1112" s="22" t="str">
        <f>IFERROR(VLOOKUP(A1112,Sheet1!B:F,4,0),"")</f>
        <v/>
      </c>
      <c r="O1112" s="22" t="str">
        <f t="shared" si="89"/>
        <v xml:space="preserve"> </v>
      </c>
    </row>
    <row r="1113" spans="1:15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90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91"/>
        <v/>
      </c>
      <c r="J1113" s="22" t="str">
        <f t="shared" si="92"/>
        <v/>
      </c>
      <c r="K1113" s="22" t="str">
        <f t="shared" si="93"/>
        <v/>
      </c>
      <c r="M1113" s="22" t="str">
        <f>IFERROR(VLOOKUP(A1113,Sheet1!B:F,5,0),"")</f>
        <v/>
      </c>
      <c r="N1113" s="22" t="str">
        <f>IFERROR(VLOOKUP(A1113,Sheet1!B:F,4,0),"")</f>
        <v/>
      </c>
      <c r="O1113" s="22" t="str">
        <f t="shared" si="89"/>
        <v xml:space="preserve"> </v>
      </c>
    </row>
    <row r="1114" spans="1:15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90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91"/>
        <v/>
      </c>
      <c r="J1114" s="22" t="str">
        <f t="shared" si="92"/>
        <v/>
      </c>
      <c r="K1114" s="22" t="str">
        <f t="shared" si="93"/>
        <v/>
      </c>
      <c r="M1114" s="22" t="str">
        <f>IFERROR(VLOOKUP(A1114,Sheet1!B:F,5,0),"")</f>
        <v/>
      </c>
      <c r="N1114" s="22" t="str">
        <f>IFERROR(VLOOKUP(A1114,Sheet1!B:F,4,0),"")</f>
        <v/>
      </c>
      <c r="O1114" s="22" t="str">
        <f t="shared" si="89"/>
        <v xml:space="preserve"> </v>
      </c>
    </row>
    <row r="1115" spans="1:15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90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91"/>
        <v/>
      </c>
      <c r="J1115" s="22" t="str">
        <f t="shared" si="92"/>
        <v/>
      </c>
      <c r="K1115" s="22" t="str">
        <f t="shared" si="93"/>
        <v/>
      </c>
      <c r="M1115" s="22" t="str">
        <f>IFERROR(VLOOKUP(A1115,Sheet1!B:F,5,0),"")</f>
        <v/>
      </c>
      <c r="N1115" s="22" t="str">
        <f>IFERROR(VLOOKUP(A1115,Sheet1!B:F,4,0),"")</f>
        <v/>
      </c>
      <c r="O1115" s="22" t="str">
        <f t="shared" si="89"/>
        <v xml:space="preserve"> </v>
      </c>
    </row>
    <row r="1116" spans="1:15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90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91"/>
        <v/>
      </c>
      <c r="J1116" s="22" t="str">
        <f t="shared" si="92"/>
        <v/>
      </c>
      <c r="K1116" s="22" t="str">
        <f t="shared" si="93"/>
        <v/>
      </c>
      <c r="M1116" s="22" t="str">
        <f>IFERROR(VLOOKUP(A1116,Sheet1!B:F,5,0),"")</f>
        <v/>
      </c>
      <c r="N1116" s="22" t="str">
        <f>IFERROR(VLOOKUP(A1116,Sheet1!B:F,4,0),"")</f>
        <v/>
      </c>
      <c r="O1116" s="22" t="str">
        <f t="shared" si="89"/>
        <v xml:space="preserve"> </v>
      </c>
    </row>
    <row r="1117" spans="1:15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90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91"/>
        <v/>
      </c>
      <c r="J1117" s="22" t="str">
        <f t="shared" si="92"/>
        <v/>
      </c>
      <c r="K1117" s="22" t="str">
        <f t="shared" si="93"/>
        <v/>
      </c>
      <c r="M1117" s="22" t="str">
        <f>IFERROR(VLOOKUP(A1117,Sheet1!B:F,5,0),"")</f>
        <v/>
      </c>
      <c r="N1117" s="22" t="str">
        <f>IFERROR(VLOOKUP(A1117,Sheet1!B:F,4,0),"")</f>
        <v/>
      </c>
      <c r="O1117" s="22" t="str">
        <f t="shared" si="89"/>
        <v xml:space="preserve"> </v>
      </c>
    </row>
    <row r="1118" spans="1:15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90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91"/>
        <v/>
      </c>
      <c r="J1118" s="22" t="str">
        <f t="shared" si="92"/>
        <v/>
      </c>
      <c r="K1118" s="22" t="str">
        <f t="shared" si="93"/>
        <v/>
      </c>
      <c r="M1118" s="22" t="str">
        <f>IFERROR(VLOOKUP(A1118,Sheet1!B:F,5,0),"")</f>
        <v/>
      </c>
      <c r="N1118" s="22" t="str">
        <f>IFERROR(VLOOKUP(A1118,Sheet1!B:F,4,0),"")</f>
        <v/>
      </c>
      <c r="O1118" s="22" t="str">
        <f t="shared" si="89"/>
        <v xml:space="preserve"> </v>
      </c>
    </row>
    <row r="1119" spans="1:15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90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91"/>
        <v/>
      </c>
      <c r="J1119" s="22" t="str">
        <f t="shared" si="92"/>
        <v/>
      </c>
      <c r="K1119" s="22" t="str">
        <f t="shared" si="93"/>
        <v/>
      </c>
      <c r="M1119" s="22" t="str">
        <f>IFERROR(VLOOKUP(A1119,Sheet1!B:F,5,0),"")</f>
        <v/>
      </c>
      <c r="N1119" s="22" t="str">
        <f>IFERROR(VLOOKUP(A1119,Sheet1!B:F,4,0),"")</f>
        <v/>
      </c>
      <c r="O1119" s="22" t="str">
        <f t="shared" si="89"/>
        <v xml:space="preserve"> </v>
      </c>
    </row>
    <row r="1120" spans="1:15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90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91"/>
        <v/>
      </c>
      <c r="J1120" s="22" t="str">
        <f t="shared" si="92"/>
        <v/>
      </c>
      <c r="K1120" s="22" t="str">
        <f t="shared" si="93"/>
        <v/>
      </c>
      <c r="M1120" s="22" t="str">
        <f>IFERROR(VLOOKUP(A1120,Sheet1!B:F,5,0),"")</f>
        <v/>
      </c>
      <c r="N1120" s="22" t="str">
        <f>IFERROR(VLOOKUP(A1120,Sheet1!B:F,4,0),"")</f>
        <v/>
      </c>
      <c r="O1120" s="22" t="str">
        <f t="shared" si="89"/>
        <v xml:space="preserve"> </v>
      </c>
    </row>
    <row r="1121" spans="1:15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90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91"/>
        <v/>
      </c>
      <c r="J1121" s="22" t="str">
        <f t="shared" si="92"/>
        <v/>
      </c>
      <c r="K1121" s="22" t="str">
        <f t="shared" si="93"/>
        <v/>
      </c>
      <c r="M1121" s="22" t="str">
        <f>IFERROR(VLOOKUP(A1121,Sheet1!B:F,5,0),"")</f>
        <v/>
      </c>
      <c r="N1121" s="22" t="str">
        <f>IFERROR(VLOOKUP(A1121,Sheet1!B:F,4,0),"")</f>
        <v/>
      </c>
      <c r="O1121" s="22" t="str">
        <f t="shared" si="89"/>
        <v xml:space="preserve"> </v>
      </c>
    </row>
    <row r="1122" spans="1:15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90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91"/>
        <v/>
      </c>
      <c r="J1122" s="22" t="str">
        <f t="shared" si="92"/>
        <v/>
      </c>
      <c r="K1122" s="22" t="str">
        <f t="shared" si="93"/>
        <v/>
      </c>
      <c r="M1122" s="22" t="str">
        <f>IFERROR(VLOOKUP(A1122,Sheet1!B:F,5,0),"")</f>
        <v/>
      </c>
      <c r="N1122" s="22" t="str">
        <f>IFERROR(VLOOKUP(A1122,Sheet1!B:F,4,0),"")</f>
        <v/>
      </c>
      <c r="O1122" s="22" t="str">
        <f t="shared" si="89"/>
        <v xml:space="preserve"> </v>
      </c>
    </row>
    <row r="1123" spans="1:15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90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91"/>
        <v/>
      </c>
      <c r="J1123" s="22" t="str">
        <f t="shared" si="92"/>
        <v/>
      </c>
      <c r="K1123" s="22" t="str">
        <f t="shared" si="93"/>
        <v/>
      </c>
      <c r="M1123" s="22" t="str">
        <f>IFERROR(VLOOKUP(A1123,Sheet1!B:F,5,0),"")</f>
        <v/>
      </c>
      <c r="N1123" s="22" t="str">
        <f>IFERROR(VLOOKUP(A1123,Sheet1!B:F,4,0),"")</f>
        <v/>
      </c>
      <c r="O1123" s="22" t="str">
        <f t="shared" si="89"/>
        <v xml:space="preserve"> </v>
      </c>
    </row>
    <row r="1124" spans="1:15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90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91"/>
        <v/>
      </c>
      <c r="J1124" s="22" t="str">
        <f t="shared" si="92"/>
        <v/>
      </c>
      <c r="K1124" s="22" t="str">
        <f t="shared" si="93"/>
        <v/>
      </c>
      <c r="M1124" s="22" t="str">
        <f>IFERROR(VLOOKUP(A1124,Sheet1!B:F,5,0),"")</f>
        <v/>
      </c>
      <c r="N1124" s="22" t="str">
        <f>IFERROR(VLOOKUP(A1124,Sheet1!B:F,4,0),"")</f>
        <v/>
      </c>
      <c r="O1124" s="22" t="str">
        <f t="shared" si="89"/>
        <v xml:space="preserve"> </v>
      </c>
    </row>
    <row r="1125" spans="1:15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90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91"/>
        <v/>
      </c>
      <c r="J1125" s="22" t="str">
        <f t="shared" si="92"/>
        <v/>
      </c>
      <c r="K1125" s="22" t="str">
        <f t="shared" si="93"/>
        <v/>
      </c>
      <c r="M1125" s="22" t="str">
        <f>IFERROR(VLOOKUP(A1125,Sheet1!B:F,5,0),"")</f>
        <v/>
      </c>
      <c r="N1125" s="22" t="str">
        <f>IFERROR(VLOOKUP(A1125,Sheet1!B:F,4,0),"")</f>
        <v/>
      </c>
      <c r="O1125" s="22" t="str">
        <f t="shared" si="89"/>
        <v xml:space="preserve"> </v>
      </c>
    </row>
    <row r="1126" spans="1:15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90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91"/>
        <v/>
      </c>
      <c r="J1126" s="22" t="str">
        <f t="shared" si="92"/>
        <v/>
      </c>
      <c r="K1126" s="22" t="str">
        <f t="shared" si="93"/>
        <v/>
      </c>
      <c r="M1126" s="22" t="str">
        <f>IFERROR(VLOOKUP(A1126,Sheet1!B:F,5,0),"")</f>
        <v/>
      </c>
      <c r="N1126" s="22" t="str">
        <f>IFERROR(VLOOKUP(A1126,Sheet1!B:F,4,0),"")</f>
        <v/>
      </c>
      <c r="O1126" s="22" t="str">
        <f t="shared" si="89"/>
        <v xml:space="preserve"> </v>
      </c>
    </row>
    <row r="1127" spans="1:15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90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91"/>
        <v/>
      </c>
      <c r="J1127" s="22" t="str">
        <f t="shared" si="92"/>
        <v/>
      </c>
      <c r="K1127" s="22" t="str">
        <f t="shared" si="93"/>
        <v/>
      </c>
      <c r="M1127" s="22" t="str">
        <f>IFERROR(VLOOKUP(A1127,Sheet1!B:F,5,0),"")</f>
        <v/>
      </c>
      <c r="N1127" s="22" t="str">
        <f>IFERROR(VLOOKUP(A1127,Sheet1!B:F,4,0),"")</f>
        <v/>
      </c>
      <c r="O1127" s="22" t="str">
        <f t="shared" si="89"/>
        <v xml:space="preserve"> </v>
      </c>
    </row>
    <row r="1128" spans="1:15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90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91"/>
        <v/>
      </c>
      <c r="J1128" s="22" t="str">
        <f t="shared" si="92"/>
        <v/>
      </c>
      <c r="K1128" s="22" t="str">
        <f t="shared" si="93"/>
        <v/>
      </c>
      <c r="M1128" s="22" t="str">
        <f>IFERROR(VLOOKUP(A1128,Sheet1!B:F,5,0),"")</f>
        <v/>
      </c>
      <c r="N1128" s="22" t="str">
        <f>IFERROR(VLOOKUP(A1128,Sheet1!B:F,4,0),"")</f>
        <v/>
      </c>
      <c r="O1128" s="22" t="str">
        <f t="shared" si="89"/>
        <v xml:space="preserve"> </v>
      </c>
    </row>
    <row r="1129" spans="1:15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90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91"/>
        <v/>
      </c>
      <c r="J1129" s="22" t="str">
        <f t="shared" si="92"/>
        <v/>
      </c>
      <c r="K1129" s="22" t="str">
        <f t="shared" si="93"/>
        <v/>
      </c>
      <c r="M1129" s="22" t="str">
        <f>IFERROR(VLOOKUP(A1129,Sheet1!B:F,5,0),"")</f>
        <v/>
      </c>
      <c r="N1129" s="22" t="str">
        <f>IFERROR(VLOOKUP(A1129,Sheet1!B:F,4,0),"")</f>
        <v/>
      </c>
      <c r="O1129" s="22" t="str">
        <f t="shared" si="89"/>
        <v xml:space="preserve"> </v>
      </c>
    </row>
    <row r="1130" spans="1:15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90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91"/>
        <v/>
      </c>
      <c r="J1130" s="22" t="str">
        <f t="shared" si="92"/>
        <v/>
      </c>
      <c r="K1130" s="22" t="str">
        <f t="shared" si="93"/>
        <v/>
      </c>
      <c r="M1130" s="22" t="str">
        <f>IFERROR(VLOOKUP(A1130,Sheet1!B:F,5,0),"")</f>
        <v/>
      </c>
      <c r="N1130" s="22" t="str">
        <f>IFERROR(VLOOKUP(A1130,Sheet1!B:F,4,0),"")</f>
        <v/>
      </c>
      <c r="O1130" s="22" t="str">
        <f t="shared" si="89"/>
        <v xml:space="preserve"> </v>
      </c>
    </row>
    <row r="1131" spans="1:15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90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91"/>
        <v/>
      </c>
      <c r="J1131" s="22" t="str">
        <f t="shared" si="92"/>
        <v/>
      </c>
      <c r="K1131" s="22" t="str">
        <f t="shared" si="93"/>
        <v/>
      </c>
      <c r="M1131" s="22" t="str">
        <f>IFERROR(VLOOKUP(A1131,Sheet1!B:F,5,0),"")</f>
        <v/>
      </c>
      <c r="N1131" s="22" t="str">
        <f>IFERROR(VLOOKUP(A1131,Sheet1!B:F,4,0),"")</f>
        <v/>
      </c>
      <c r="O1131" s="22" t="str">
        <f t="shared" si="89"/>
        <v xml:space="preserve"> </v>
      </c>
    </row>
    <row r="1132" spans="1:15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90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91"/>
        <v/>
      </c>
      <c r="J1132" s="22" t="str">
        <f t="shared" si="92"/>
        <v/>
      </c>
      <c r="K1132" s="22" t="str">
        <f t="shared" si="93"/>
        <v/>
      </c>
      <c r="M1132" s="22" t="str">
        <f>IFERROR(VLOOKUP(A1132,Sheet1!B:F,5,0),"")</f>
        <v/>
      </c>
      <c r="N1132" s="22" t="str">
        <f>IFERROR(VLOOKUP(A1132,Sheet1!B:F,4,0),"")</f>
        <v/>
      </c>
      <c r="O1132" s="22" t="str">
        <f t="shared" si="89"/>
        <v xml:space="preserve"> </v>
      </c>
    </row>
    <row r="1133" spans="1:15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90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91"/>
        <v/>
      </c>
      <c r="J1133" s="22" t="str">
        <f t="shared" si="92"/>
        <v/>
      </c>
      <c r="K1133" s="22" t="str">
        <f t="shared" si="93"/>
        <v/>
      </c>
      <c r="M1133" s="22" t="str">
        <f>IFERROR(VLOOKUP(A1133,Sheet1!B:F,5,0),"")</f>
        <v/>
      </c>
      <c r="N1133" s="22" t="str">
        <f>IFERROR(VLOOKUP(A1133,Sheet1!B:F,4,0),"")</f>
        <v/>
      </c>
      <c r="O1133" s="22" t="str">
        <f t="shared" si="89"/>
        <v xml:space="preserve"> </v>
      </c>
    </row>
    <row r="1134" spans="1:15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90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91"/>
        <v/>
      </c>
      <c r="J1134" s="22" t="str">
        <f t="shared" si="92"/>
        <v/>
      </c>
      <c r="K1134" s="22" t="str">
        <f t="shared" si="93"/>
        <v/>
      </c>
      <c r="M1134" s="22" t="str">
        <f>IFERROR(VLOOKUP(A1134,Sheet1!B:F,5,0),"")</f>
        <v/>
      </c>
      <c r="N1134" s="22" t="str">
        <f>IFERROR(VLOOKUP(A1134,Sheet1!B:F,4,0),"")</f>
        <v/>
      </c>
      <c r="O1134" s="22" t="str">
        <f t="shared" si="89"/>
        <v xml:space="preserve"> </v>
      </c>
    </row>
    <row r="1135" spans="1:15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90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91"/>
        <v/>
      </c>
      <c r="J1135" s="22" t="str">
        <f t="shared" si="92"/>
        <v/>
      </c>
      <c r="K1135" s="22" t="str">
        <f t="shared" si="93"/>
        <v/>
      </c>
      <c r="M1135" s="22" t="str">
        <f>IFERROR(VLOOKUP(A1135,Sheet1!B:F,5,0),"")</f>
        <v/>
      </c>
      <c r="N1135" s="22" t="str">
        <f>IFERROR(VLOOKUP(A1135,Sheet1!B:F,4,0),"")</f>
        <v/>
      </c>
      <c r="O1135" s="22" t="str">
        <f t="shared" si="89"/>
        <v xml:space="preserve"> </v>
      </c>
    </row>
    <row r="1136" spans="1:15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90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91"/>
        <v/>
      </c>
      <c r="J1136" s="22" t="str">
        <f t="shared" si="92"/>
        <v/>
      </c>
      <c r="K1136" s="22" t="str">
        <f t="shared" si="93"/>
        <v/>
      </c>
      <c r="M1136" s="22" t="str">
        <f>IFERROR(VLOOKUP(A1136,Sheet1!B:F,5,0),"")</f>
        <v/>
      </c>
      <c r="N1136" s="22" t="str">
        <f>IFERROR(VLOOKUP(A1136,Sheet1!B:F,4,0),"")</f>
        <v/>
      </c>
      <c r="O1136" s="22" t="str">
        <f t="shared" si="89"/>
        <v xml:space="preserve"> </v>
      </c>
    </row>
    <row r="1137" spans="1:15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90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91"/>
        <v/>
      </c>
      <c r="J1137" s="22" t="str">
        <f t="shared" si="92"/>
        <v/>
      </c>
      <c r="K1137" s="22" t="str">
        <f t="shared" si="93"/>
        <v/>
      </c>
      <c r="M1137" s="22" t="str">
        <f>IFERROR(VLOOKUP(A1137,Sheet1!B:F,5,0),"")</f>
        <v/>
      </c>
      <c r="N1137" s="22" t="str">
        <f>IFERROR(VLOOKUP(A1137,Sheet1!B:F,4,0),"")</f>
        <v/>
      </c>
      <c r="O1137" s="22" t="str">
        <f t="shared" si="89"/>
        <v xml:space="preserve"> </v>
      </c>
    </row>
    <row r="1138" spans="1:15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90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91"/>
        <v/>
      </c>
      <c r="J1138" s="22" t="str">
        <f t="shared" si="92"/>
        <v/>
      </c>
      <c r="K1138" s="22" t="str">
        <f t="shared" si="93"/>
        <v/>
      </c>
      <c r="M1138" s="22" t="str">
        <f>IFERROR(VLOOKUP(A1138,Sheet1!B:F,5,0),"")</f>
        <v/>
      </c>
      <c r="N1138" s="22" t="str">
        <f>IFERROR(VLOOKUP(A1138,Sheet1!B:F,4,0),"")</f>
        <v/>
      </c>
      <c r="O1138" s="22" t="str">
        <f t="shared" si="89"/>
        <v xml:space="preserve"> </v>
      </c>
    </row>
    <row r="1139" spans="1:15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90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91"/>
        <v/>
      </c>
      <c r="J1139" s="22" t="str">
        <f t="shared" si="92"/>
        <v/>
      </c>
      <c r="K1139" s="22" t="str">
        <f t="shared" si="93"/>
        <v/>
      </c>
      <c r="M1139" s="22" t="str">
        <f>IFERROR(VLOOKUP(A1139,Sheet1!B:F,5,0),"")</f>
        <v/>
      </c>
      <c r="N1139" s="22" t="str">
        <f>IFERROR(VLOOKUP(A1139,Sheet1!B:F,4,0),"")</f>
        <v/>
      </c>
      <c r="O1139" s="22" t="str">
        <f t="shared" si="89"/>
        <v xml:space="preserve"> </v>
      </c>
    </row>
    <row r="1140" spans="1:15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90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91"/>
        <v/>
      </c>
      <c r="J1140" s="22" t="str">
        <f t="shared" si="92"/>
        <v/>
      </c>
      <c r="K1140" s="22" t="str">
        <f t="shared" si="93"/>
        <v/>
      </c>
      <c r="M1140" s="22" t="str">
        <f>IFERROR(VLOOKUP(A1140,Sheet1!B:F,5,0),"")</f>
        <v/>
      </c>
      <c r="N1140" s="22" t="str">
        <f>IFERROR(VLOOKUP(A1140,Sheet1!B:F,4,0),"")</f>
        <v/>
      </c>
      <c r="O1140" s="22" t="str">
        <f t="shared" si="89"/>
        <v xml:space="preserve"> </v>
      </c>
    </row>
    <row r="1141" spans="1:15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90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91"/>
        <v/>
      </c>
      <c r="J1141" s="22" t="str">
        <f t="shared" si="92"/>
        <v/>
      </c>
      <c r="K1141" s="22" t="str">
        <f t="shared" si="93"/>
        <v/>
      </c>
      <c r="M1141" s="22" t="str">
        <f>IFERROR(VLOOKUP(A1141,Sheet1!B:F,5,0),"")</f>
        <v/>
      </c>
      <c r="N1141" s="22" t="str">
        <f>IFERROR(VLOOKUP(A1141,Sheet1!B:F,4,0),"")</f>
        <v/>
      </c>
      <c r="O1141" s="22" t="str">
        <f t="shared" si="89"/>
        <v xml:space="preserve"> </v>
      </c>
    </row>
    <row r="1142" spans="1:15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90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91"/>
        <v/>
      </c>
      <c r="J1142" s="22" t="str">
        <f t="shared" si="92"/>
        <v/>
      </c>
      <c r="K1142" s="22" t="str">
        <f t="shared" si="93"/>
        <v/>
      </c>
      <c r="M1142" s="22" t="str">
        <f>IFERROR(VLOOKUP(A1142,Sheet1!B:F,5,0),"")</f>
        <v/>
      </c>
      <c r="N1142" s="22" t="str">
        <f>IFERROR(VLOOKUP(A1142,Sheet1!B:F,4,0),"")</f>
        <v/>
      </c>
      <c r="O1142" s="22" t="str">
        <f t="shared" si="89"/>
        <v xml:space="preserve"> </v>
      </c>
    </row>
    <row r="1143" spans="1:15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90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91"/>
        <v/>
      </c>
      <c r="J1143" s="22" t="str">
        <f t="shared" si="92"/>
        <v/>
      </c>
      <c r="K1143" s="22" t="str">
        <f t="shared" si="93"/>
        <v/>
      </c>
      <c r="M1143" s="22" t="str">
        <f>IFERROR(VLOOKUP(A1143,Sheet1!B:F,5,0),"")</f>
        <v/>
      </c>
      <c r="N1143" s="22" t="str">
        <f>IFERROR(VLOOKUP(A1143,Sheet1!B:F,4,0),"")</f>
        <v/>
      </c>
      <c r="O1143" s="22" t="str">
        <f t="shared" si="89"/>
        <v xml:space="preserve"> </v>
      </c>
    </row>
    <row r="1144" spans="1:15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90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91"/>
        <v/>
      </c>
      <c r="J1144" s="22" t="str">
        <f t="shared" si="92"/>
        <v/>
      </c>
      <c r="K1144" s="22" t="str">
        <f t="shared" si="93"/>
        <v/>
      </c>
      <c r="M1144" s="22" t="str">
        <f>IFERROR(VLOOKUP(A1144,Sheet1!B:F,5,0),"")</f>
        <v/>
      </c>
      <c r="N1144" s="22" t="str">
        <f>IFERROR(VLOOKUP(A1144,Sheet1!B:F,4,0),"")</f>
        <v/>
      </c>
      <c r="O1144" s="22" t="str">
        <f t="shared" si="89"/>
        <v xml:space="preserve"> </v>
      </c>
    </row>
    <row r="1145" spans="1:15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90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91"/>
        <v/>
      </c>
      <c r="J1145" s="22" t="str">
        <f t="shared" si="92"/>
        <v/>
      </c>
      <c r="K1145" s="22" t="str">
        <f t="shared" si="93"/>
        <v/>
      </c>
      <c r="M1145" s="22" t="str">
        <f>IFERROR(VLOOKUP(A1145,Sheet1!B:F,5,0),"")</f>
        <v/>
      </c>
      <c r="N1145" s="22" t="str">
        <f>IFERROR(VLOOKUP(A1145,Sheet1!B:F,4,0),"")</f>
        <v/>
      </c>
      <c r="O1145" s="22" t="str">
        <f t="shared" si="89"/>
        <v xml:space="preserve"> </v>
      </c>
    </row>
    <row r="1146" spans="1:15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90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91"/>
        <v/>
      </c>
      <c r="J1146" s="22" t="str">
        <f t="shared" si="92"/>
        <v/>
      </c>
      <c r="K1146" s="22" t="str">
        <f t="shared" si="93"/>
        <v/>
      </c>
      <c r="M1146" s="22" t="str">
        <f>IFERROR(VLOOKUP(A1146,Sheet1!B:F,5,0),"")</f>
        <v/>
      </c>
      <c r="N1146" s="22" t="str">
        <f>IFERROR(VLOOKUP(A1146,Sheet1!B:F,4,0),"")</f>
        <v/>
      </c>
      <c r="O1146" s="22" t="str">
        <f t="shared" si="89"/>
        <v xml:space="preserve"> </v>
      </c>
    </row>
    <row r="1147" spans="1:15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90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91"/>
        <v/>
      </c>
      <c r="J1147" s="22" t="str">
        <f t="shared" si="92"/>
        <v/>
      </c>
      <c r="K1147" s="22" t="str">
        <f t="shared" si="93"/>
        <v/>
      </c>
      <c r="M1147" s="22" t="str">
        <f>IFERROR(VLOOKUP(A1147,Sheet1!B:F,5,0),"")</f>
        <v/>
      </c>
      <c r="N1147" s="22" t="str">
        <f>IFERROR(VLOOKUP(A1147,Sheet1!B:F,4,0),"")</f>
        <v/>
      </c>
      <c r="O1147" s="22" t="str">
        <f t="shared" si="89"/>
        <v xml:space="preserve"> </v>
      </c>
    </row>
    <row r="1148" spans="1:15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90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91"/>
        <v/>
      </c>
      <c r="J1148" s="22" t="str">
        <f t="shared" si="92"/>
        <v/>
      </c>
      <c r="K1148" s="22" t="str">
        <f t="shared" si="93"/>
        <v/>
      </c>
      <c r="M1148" s="22" t="str">
        <f>IFERROR(VLOOKUP(A1148,Sheet1!B:F,5,0),"")</f>
        <v/>
      </c>
      <c r="N1148" s="22" t="str">
        <f>IFERROR(VLOOKUP(A1148,Sheet1!B:F,4,0),"")</f>
        <v/>
      </c>
      <c r="O1148" s="22" t="str">
        <f t="shared" si="89"/>
        <v xml:space="preserve"> </v>
      </c>
    </row>
    <row r="1149" spans="1:15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90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91"/>
        <v/>
      </c>
      <c r="J1149" s="22" t="str">
        <f t="shared" si="92"/>
        <v/>
      </c>
      <c r="K1149" s="22" t="str">
        <f t="shared" si="93"/>
        <v/>
      </c>
      <c r="M1149" s="22" t="str">
        <f>IFERROR(VLOOKUP(A1149,Sheet1!B:F,5,0),"")</f>
        <v/>
      </c>
      <c r="N1149" s="22" t="str">
        <f>IFERROR(VLOOKUP(A1149,Sheet1!B:F,4,0),"")</f>
        <v/>
      </c>
      <c r="O1149" s="22" t="str">
        <f t="shared" si="89"/>
        <v xml:space="preserve"> </v>
      </c>
    </row>
    <row r="1150" spans="1:15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90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91"/>
        <v/>
      </c>
      <c r="J1150" s="22" t="str">
        <f t="shared" si="92"/>
        <v/>
      </c>
      <c r="K1150" s="22" t="str">
        <f t="shared" si="93"/>
        <v/>
      </c>
      <c r="M1150" s="22" t="str">
        <f>IFERROR(VLOOKUP(A1150,Sheet1!B:F,5,0),"")</f>
        <v/>
      </c>
      <c r="N1150" s="22" t="str">
        <f>IFERROR(VLOOKUP(A1150,Sheet1!B:F,4,0),"")</f>
        <v/>
      </c>
      <c r="O1150" s="22" t="str">
        <f t="shared" si="89"/>
        <v xml:space="preserve"> </v>
      </c>
    </row>
    <row r="1151" spans="1:15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90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91"/>
        <v/>
      </c>
      <c r="J1151" s="22" t="str">
        <f t="shared" si="92"/>
        <v/>
      </c>
      <c r="K1151" s="22" t="str">
        <f t="shared" si="93"/>
        <v/>
      </c>
      <c r="M1151" s="22" t="str">
        <f>IFERROR(VLOOKUP(A1151,Sheet1!B:F,5,0),"")</f>
        <v/>
      </c>
      <c r="N1151" s="22" t="str">
        <f>IFERROR(VLOOKUP(A1151,Sheet1!B:F,4,0),"")</f>
        <v/>
      </c>
      <c r="O1151" s="22" t="str">
        <f t="shared" si="89"/>
        <v xml:space="preserve"> </v>
      </c>
    </row>
    <row r="1152" spans="1:15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90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91"/>
        <v/>
      </c>
      <c r="J1152" s="22" t="str">
        <f t="shared" si="92"/>
        <v/>
      </c>
      <c r="K1152" s="22" t="str">
        <f t="shared" si="93"/>
        <v/>
      </c>
      <c r="M1152" s="22" t="str">
        <f>IFERROR(VLOOKUP(A1152,Sheet1!B:F,5,0),"")</f>
        <v/>
      </c>
      <c r="N1152" s="22" t="str">
        <f>IFERROR(VLOOKUP(A1152,Sheet1!B:F,4,0),"")</f>
        <v/>
      </c>
      <c r="O1152" s="22" t="str">
        <f t="shared" si="89"/>
        <v xml:space="preserve"> </v>
      </c>
    </row>
    <row r="1153" spans="1:15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90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91"/>
        <v/>
      </c>
      <c r="J1153" s="22" t="str">
        <f t="shared" si="92"/>
        <v/>
      </c>
      <c r="K1153" s="22" t="str">
        <f t="shared" si="93"/>
        <v/>
      </c>
      <c r="M1153" s="22" t="str">
        <f>IFERROR(VLOOKUP(A1153,Sheet1!B:F,5,0),"")</f>
        <v/>
      </c>
      <c r="N1153" s="22" t="str">
        <f>IFERROR(VLOOKUP(A1153,Sheet1!B:F,4,0),"")</f>
        <v/>
      </c>
      <c r="O1153" s="22" t="str">
        <f t="shared" si="89"/>
        <v xml:space="preserve"> </v>
      </c>
    </row>
    <row r="1154" spans="1:15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90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91"/>
        <v/>
      </c>
      <c r="J1154" s="22" t="str">
        <f t="shared" si="92"/>
        <v/>
      </c>
      <c r="K1154" s="22" t="str">
        <f t="shared" si="93"/>
        <v/>
      </c>
      <c r="M1154" s="22" t="str">
        <f>IFERROR(VLOOKUP(A1154,Sheet1!B:F,5,0),"")</f>
        <v/>
      </c>
      <c r="N1154" s="22" t="str">
        <f>IFERROR(VLOOKUP(A1154,Sheet1!B:F,4,0),"")</f>
        <v/>
      </c>
      <c r="O1154" s="22" t="str">
        <f t="shared" si="89"/>
        <v xml:space="preserve"> </v>
      </c>
    </row>
    <row r="1155" spans="1:15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90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91"/>
        <v/>
      </c>
      <c r="J1155" s="22" t="str">
        <f t="shared" si="92"/>
        <v/>
      </c>
      <c r="K1155" s="22" t="str">
        <f t="shared" si="93"/>
        <v/>
      </c>
      <c r="M1155" s="22" t="str">
        <f>IFERROR(VLOOKUP(A1155,Sheet1!B:F,5,0),"")</f>
        <v/>
      </c>
      <c r="N1155" s="22" t="str">
        <f>IFERROR(VLOOKUP(A1155,Sheet1!B:F,4,0),"")</f>
        <v/>
      </c>
      <c r="O1155" s="22" t="str">
        <f t="shared" ref="O1155:O1218" si="94">CONCATENATE(M1155," ",N1155)</f>
        <v xml:space="preserve"> </v>
      </c>
    </row>
    <row r="1156" spans="1:15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90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91"/>
        <v/>
      </c>
      <c r="J1156" s="22" t="str">
        <f t="shared" si="92"/>
        <v/>
      </c>
      <c r="K1156" s="22" t="str">
        <f t="shared" si="93"/>
        <v/>
      </c>
      <c r="M1156" s="22" t="str">
        <f>IFERROR(VLOOKUP(A1156,Sheet1!B:F,5,0),"")</f>
        <v/>
      </c>
      <c r="N1156" s="22" t="str">
        <f>IFERROR(VLOOKUP(A1156,Sheet1!B:F,4,0),"")</f>
        <v/>
      </c>
      <c r="O1156" s="22" t="str">
        <f t="shared" si="94"/>
        <v xml:space="preserve"> </v>
      </c>
    </row>
    <row r="1157" spans="1:15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90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91"/>
        <v/>
      </c>
      <c r="J1157" s="22" t="str">
        <f t="shared" si="92"/>
        <v/>
      </c>
      <c r="K1157" s="22" t="str">
        <f t="shared" si="93"/>
        <v/>
      </c>
      <c r="M1157" s="22" t="str">
        <f>IFERROR(VLOOKUP(A1157,Sheet1!B:F,5,0),"")</f>
        <v/>
      </c>
      <c r="N1157" s="22" t="str">
        <f>IFERROR(VLOOKUP(A1157,Sheet1!B:F,4,0),"")</f>
        <v/>
      </c>
      <c r="O1157" s="22" t="str">
        <f t="shared" si="94"/>
        <v xml:space="preserve"> </v>
      </c>
    </row>
    <row r="1158" spans="1:15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90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91"/>
        <v/>
      </c>
      <c r="J1158" s="22" t="str">
        <f t="shared" si="92"/>
        <v/>
      </c>
      <c r="K1158" s="22" t="str">
        <f t="shared" si="93"/>
        <v/>
      </c>
      <c r="M1158" s="22" t="str">
        <f>IFERROR(VLOOKUP(A1158,Sheet1!B:F,5,0),"")</f>
        <v/>
      </c>
      <c r="N1158" s="22" t="str">
        <f>IFERROR(VLOOKUP(A1158,Sheet1!B:F,4,0),"")</f>
        <v/>
      </c>
      <c r="O1158" s="22" t="str">
        <f t="shared" si="94"/>
        <v xml:space="preserve"> </v>
      </c>
    </row>
    <row r="1159" spans="1:15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90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91"/>
        <v/>
      </c>
      <c r="J1159" s="22" t="str">
        <f t="shared" si="92"/>
        <v/>
      </c>
      <c r="K1159" s="22" t="str">
        <f t="shared" si="93"/>
        <v/>
      </c>
      <c r="M1159" s="22" t="str">
        <f>IFERROR(VLOOKUP(A1159,Sheet1!B:F,5,0),"")</f>
        <v/>
      </c>
      <c r="N1159" s="22" t="str">
        <f>IFERROR(VLOOKUP(A1159,Sheet1!B:F,4,0),"")</f>
        <v/>
      </c>
      <c r="O1159" s="22" t="str">
        <f t="shared" si="94"/>
        <v xml:space="preserve"> </v>
      </c>
    </row>
    <row r="1160" spans="1:15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90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91"/>
        <v/>
      </c>
      <c r="J1160" s="22" t="str">
        <f t="shared" si="92"/>
        <v/>
      </c>
      <c r="K1160" s="22" t="str">
        <f t="shared" si="93"/>
        <v/>
      </c>
      <c r="M1160" s="22" t="str">
        <f>IFERROR(VLOOKUP(A1160,Sheet1!B:F,5,0),"")</f>
        <v/>
      </c>
      <c r="N1160" s="22" t="str">
        <f>IFERROR(VLOOKUP(A1160,Sheet1!B:F,4,0),"")</f>
        <v/>
      </c>
      <c r="O1160" s="22" t="str">
        <f t="shared" si="94"/>
        <v xml:space="preserve"> </v>
      </c>
    </row>
    <row r="1161" spans="1:15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90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91"/>
        <v/>
      </c>
      <c r="J1161" s="22" t="str">
        <f t="shared" si="92"/>
        <v/>
      </c>
      <c r="K1161" s="22" t="str">
        <f t="shared" si="93"/>
        <v/>
      </c>
      <c r="M1161" s="22" t="str">
        <f>IFERROR(VLOOKUP(A1161,Sheet1!B:F,5,0),"")</f>
        <v/>
      </c>
      <c r="N1161" s="22" t="str">
        <f>IFERROR(VLOOKUP(A1161,Sheet1!B:F,4,0),"")</f>
        <v/>
      </c>
      <c r="O1161" s="22" t="str">
        <f t="shared" si="94"/>
        <v xml:space="preserve"> </v>
      </c>
    </row>
    <row r="1162" spans="1:15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90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91"/>
        <v/>
      </c>
      <c r="J1162" s="22" t="str">
        <f t="shared" si="92"/>
        <v/>
      </c>
      <c r="K1162" s="22" t="str">
        <f t="shared" si="93"/>
        <v/>
      </c>
      <c r="M1162" s="22" t="str">
        <f>IFERROR(VLOOKUP(A1162,Sheet1!B:F,5,0),"")</f>
        <v/>
      </c>
      <c r="N1162" s="22" t="str">
        <f>IFERROR(VLOOKUP(A1162,Sheet1!B:F,4,0),"")</f>
        <v/>
      </c>
      <c r="O1162" s="22" t="str">
        <f t="shared" si="94"/>
        <v xml:space="preserve"> </v>
      </c>
    </row>
    <row r="1163" spans="1:15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90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91"/>
        <v/>
      </c>
      <c r="J1163" s="22" t="str">
        <f t="shared" si="92"/>
        <v/>
      </c>
      <c r="K1163" s="22" t="str">
        <f t="shared" si="93"/>
        <v/>
      </c>
      <c r="M1163" s="22" t="str">
        <f>IFERROR(VLOOKUP(A1163,Sheet1!B:F,5,0),"")</f>
        <v/>
      </c>
      <c r="N1163" s="22" t="str">
        <f>IFERROR(VLOOKUP(A1163,Sheet1!B:F,4,0),"")</f>
        <v/>
      </c>
      <c r="O1163" s="22" t="str">
        <f t="shared" si="94"/>
        <v xml:space="preserve"> </v>
      </c>
    </row>
    <row r="1164" spans="1:15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90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91"/>
        <v/>
      </c>
      <c r="J1164" s="22" t="str">
        <f t="shared" si="92"/>
        <v/>
      </c>
      <c r="K1164" s="22" t="str">
        <f t="shared" si="93"/>
        <v/>
      </c>
      <c r="M1164" s="22" t="str">
        <f>IFERROR(VLOOKUP(A1164,Sheet1!B:F,5,0),"")</f>
        <v/>
      </c>
      <c r="N1164" s="22" t="str">
        <f>IFERROR(VLOOKUP(A1164,Sheet1!B:F,4,0),"")</f>
        <v/>
      </c>
      <c r="O1164" s="22" t="str">
        <f t="shared" si="94"/>
        <v xml:space="preserve"> </v>
      </c>
    </row>
    <row r="1165" spans="1:15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90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91"/>
        <v/>
      </c>
      <c r="J1165" s="22" t="str">
        <f t="shared" si="92"/>
        <v/>
      </c>
      <c r="K1165" s="22" t="str">
        <f t="shared" si="93"/>
        <v/>
      </c>
      <c r="M1165" s="22" t="str">
        <f>IFERROR(VLOOKUP(A1165,Sheet1!B:F,5,0),"")</f>
        <v/>
      </c>
      <c r="N1165" s="22" t="str">
        <f>IFERROR(VLOOKUP(A1165,Sheet1!B:F,4,0),"")</f>
        <v/>
      </c>
      <c r="O1165" s="22" t="str">
        <f t="shared" si="94"/>
        <v xml:space="preserve"> </v>
      </c>
    </row>
    <row r="1166" spans="1:15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90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91"/>
        <v/>
      </c>
      <c r="J1166" s="22" t="str">
        <f t="shared" si="92"/>
        <v/>
      </c>
      <c r="K1166" s="22" t="str">
        <f t="shared" si="93"/>
        <v/>
      </c>
      <c r="M1166" s="22" t="str">
        <f>IFERROR(VLOOKUP(A1166,Sheet1!B:F,5,0),"")</f>
        <v/>
      </c>
      <c r="N1166" s="22" t="str">
        <f>IFERROR(VLOOKUP(A1166,Sheet1!B:F,4,0),"")</f>
        <v/>
      </c>
      <c r="O1166" s="22" t="str">
        <f t="shared" si="94"/>
        <v xml:space="preserve"> </v>
      </c>
    </row>
    <row r="1167" spans="1:15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90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91"/>
        <v/>
      </c>
      <c r="J1167" s="22" t="str">
        <f t="shared" si="92"/>
        <v/>
      </c>
      <c r="K1167" s="22" t="str">
        <f t="shared" si="93"/>
        <v/>
      </c>
      <c r="M1167" s="22" t="str">
        <f>IFERROR(VLOOKUP(A1167,Sheet1!B:F,5,0),"")</f>
        <v/>
      </c>
      <c r="N1167" s="22" t="str">
        <f>IFERROR(VLOOKUP(A1167,Sheet1!B:F,4,0),"")</f>
        <v/>
      </c>
      <c r="O1167" s="22" t="str">
        <f t="shared" si="94"/>
        <v xml:space="preserve"> </v>
      </c>
    </row>
    <row r="1168" spans="1:15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90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91"/>
        <v/>
      </c>
      <c r="J1168" s="22" t="str">
        <f t="shared" si="92"/>
        <v/>
      </c>
      <c r="K1168" s="22" t="str">
        <f t="shared" si="93"/>
        <v/>
      </c>
      <c r="M1168" s="22" t="str">
        <f>IFERROR(VLOOKUP(A1168,Sheet1!B:F,5,0),"")</f>
        <v/>
      </c>
      <c r="N1168" s="22" t="str">
        <f>IFERROR(VLOOKUP(A1168,Sheet1!B:F,4,0),"")</f>
        <v/>
      </c>
      <c r="O1168" s="22" t="str">
        <f t="shared" si="94"/>
        <v xml:space="preserve"> </v>
      </c>
    </row>
    <row r="1169" spans="1:15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90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91"/>
        <v/>
      </c>
      <c r="J1169" s="22" t="str">
        <f t="shared" si="92"/>
        <v/>
      </c>
      <c r="K1169" s="22" t="str">
        <f t="shared" si="93"/>
        <v/>
      </c>
      <c r="M1169" s="22" t="str">
        <f>IFERROR(VLOOKUP(A1169,Sheet1!B:F,5,0),"")</f>
        <v/>
      </c>
      <c r="N1169" s="22" t="str">
        <f>IFERROR(VLOOKUP(A1169,Sheet1!B:F,4,0),"")</f>
        <v/>
      </c>
      <c r="O1169" s="22" t="str">
        <f t="shared" si="94"/>
        <v xml:space="preserve"> </v>
      </c>
    </row>
    <row r="1170" spans="1:15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95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91"/>
        <v/>
      </c>
      <c r="J1170" s="22" t="str">
        <f t="shared" si="92"/>
        <v/>
      </c>
      <c r="K1170" s="22" t="str">
        <f t="shared" si="93"/>
        <v/>
      </c>
      <c r="M1170" s="22" t="str">
        <f>IFERROR(VLOOKUP(A1170,Sheet1!B:F,5,0),"")</f>
        <v/>
      </c>
      <c r="N1170" s="22" t="str">
        <f>IFERROR(VLOOKUP(A1170,Sheet1!B:F,4,0),"")</f>
        <v/>
      </c>
      <c r="O1170" s="22" t="str">
        <f t="shared" si="94"/>
        <v xml:space="preserve"> </v>
      </c>
    </row>
    <row r="1171" spans="1:15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95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96">CONCATENATE(E1171,A1171)</f>
        <v/>
      </c>
      <c r="J1171" s="22" t="str">
        <f t="shared" ref="J1171:J1234" si="97">B1171</f>
        <v/>
      </c>
      <c r="K1171" s="22" t="str">
        <f t="shared" ref="K1171:K1234" si="98">C1171</f>
        <v/>
      </c>
      <c r="M1171" s="22" t="str">
        <f>IFERROR(VLOOKUP(A1171,Sheet1!B:F,5,0),"")</f>
        <v/>
      </c>
      <c r="N1171" s="22" t="str">
        <f>IFERROR(VLOOKUP(A1171,Sheet1!B:F,4,0),"")</f>
        <v/>
      </c>
      <c r="O1171" s="22" t="str">
        <f t="shared" si="94"/>
        <v xml:space="preserve"> </v>
      </c>
    </row>
    <row r="1172" spans="1:15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95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96"/>
        <v/>
      </c>
      <c r="J1172" s="22" t="str">
        <f t="shared" si="97"/>
        <v/>
      </c>
      <c r="K1172" s="22" t="str">
        <f t="shared" si="98"/>
        <v/>
      </c>
      <c r="M1172" s="22" t="str">
        <f>IFERROR(VLOOKUP(A1172,Sheet1!B:F,5,0),"")</f>
        <v/>
      </c>
      <c r="N1172" s="22" t="str">
        <f>IFERROR(VLOOKUP(A1172,Sheet1!B:F,4,0),"")</f>
        <v/>
      </c>
      <c r="O1172" s="22" t="str">
        <f t="shared" si="94"/>
        <v xml:space="preserve"> </v>
      </c>
    </row>
    <row r="1173" spans="1:15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95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96"/>
        <v/>
      </c>
      <c r="J1173" s="22" t="str">
        <f t="shared" si="97"/>
        <v/>
      </c>
      <c r="K1173" s="22" t="str">
        <f t="shared" si="98"/>
        <v/>
      </c>
      <c r="M1173" s="22" t="str">
        <f>IFERROR(VLOOKUP(A1173,Sheet1!B:F,5,0),"")</f>
        <v/>
      </c>
      <c r="N1173" s="22" t="str">
        <f>IFERROR(VLOOKUP(A1173,Sheet1!B:F,4,0),"")</f>
        <v/>
      </c>
      <c r="O1173" s="22" t="str">
        <f t="shared" si="94"/>
        <v xml:space="preserve"> </v>
      </c>
    </row>
    <row r="1174" spans="1:15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95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96"/>
        <v/>
      </c>
      <c r="J1174" s="22" t="str">
        <f t="shared" si="97"/>
        <v/>
      </c>
      <c r="K1174" s="22" t="str">
        <f t="shared" si="98"/>
        <v/>
      </c>
      <c r="M1174" s="22" t="str">
        <f>IFERROR(VLOOKUP(A1174,Sheet1!B:F,5,0),"")</f>
        <v/>
      </c>
      <c r="N1174" s="22" t="str">
        <f>IFERROR(VLOOKUP(A1174,Sheet1!B:F,4,0),"")</f>
        <v/>
      </c>
      <c r="O1174" s="22" t="str">
        <f t="shared" si="94"/>
        <v xml:space="preserve"> </v>
      </c>
    </row>
    <row r="1175" spans="1:15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95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96"/>
        <v/>
      </c>
      <c r="J1175" s="22" t="str">
        <f t="shared" si="97"/>
        <v/>
      </c>
      <c r="K1175" s="22" t="str">
        <f t="shared" si="98"/>
        <v/>
      </c>
      <c r="M1175" s="22" t="str">
        <f>IFERROR(VLOOKUP(A1175,Sheet1!B:F,5,0),"")</f>
        <v/>
      </c>
      <c r="N1175" s="22" t="str">
        <f>IFERROR(VLOOKUP(A1175,Sheet1!B:F,4,0),"")</f>
        <v/>
      </c>
      <c r="O1175" s="22" t="str">
        <f t="shared" si="94"/>
        <v xml:space="preserve"> </v>
      </c>
    </row>
    <row r="1176" spans="1:15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95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96"/>
        <v/>
      </c>
      <c r="J1176" s="22" t="str">
        <f t="shared" si="97"/>
        <v/>
      </c>
      <c r="K1176" s="22" t="str">
        <f t="shared" si="98"/>
        <v/>
      </c>
      <c r="M1176" s="22" t="str">
        <f>IFERROR(VLOOKUP(A1176,Sheet1!B:F,5,0),"")</f>
        <v/>
      </c>
      <c r="N1176" s="22" t="str">
        <f>IFERROR(VLOOKUP(A1176,Sheet1!B:F,4,0),"")</f>
        <v/>
      </c>
      <c r="O1176" s="22" t="str">
        <f t="shared" si="94"/>
        <v xml:space="preserve"> </v>
      </c>
    </row>
    <row r="1177" spans="1:15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95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96"/>
        <v/>
      </c>
      <c r="J1177" s="22" t="str">
        <f t="shared" si="97"/>
        <v/>
      </c>
      <c r="K1177" s="22" t="str">
        <f t="shared" si="98"/>
        <v/>
      </c>
      <c r="M1177" s="22" t="str">
        <f>IFERROR(VLOOKUP(A1177,Sheet1!B:F,5,0),"")</f>
        <v/>
      </c>
      <c r="N1177" s="22" t="str">
        <f>IFERROR(VLOOKUP(A1177,Sheet1!B:F,4,0),"")</f>
        <v/>
      </c>
      <c r="O1177" s="22" t="str">
        <f t="shared" si="94"/>
        <v xml:space="preserve"> </v>
      </c>
    </row>
    <row r="1178" spans="1:15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95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96"/>
        <v/>
      </c>
      <c r="J1178" s="22" t="str">
        <f t="shared" si="97"/>
        <v/>
      </c>
      <c r="K1178" s="22" t="str">
        <f t="shared" si="98"/>
        <v/>
      </c>
      <c r="M1178" s="22" t="str">
        <f>IFERROR(VLOOKUP(A1178,Sheet1!B:F,5,0),"")</f>
        <v/>
      </c>
      <c r="N1178" s="22" t="str">
        <f>IFERROR(VLOOKUP(A1178,Sheet1!B:F,4,0),"")</f>
        <v/>
      </c>
      <c r="O1178" s="22" t="str">
        <f t="shared" si="94"/>
        <v xml:space="preserve"> </v>
      </c>
    </row>
    <row r="1179" spans="1:15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95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96"/>
        <v/>
      </c>
      <c r="J1179" s="22" t="str">
        <f t="shared" si="97"/>
        <v/>
      </c>
      <c r="K1179" s="22" t="str">
        <f t="shared" si="98"/>
        <v/>
      </c>
      <c r="M1179" s="22" t="str">
        <f>IFERROR(VLOOKUP(A1179,Sheet1!B:F,5,0),"")</f>
        <v/>
      </c>
      <c r="N1179" s="22" t="str">
        <f>IFERROR(VLOOKUP(A1179,Sheet1!B:F,4,0),"")</f>
        <v/>
      </c>
      <c r="O1179" s="22" t="str">
        <f t="shared" si="94"/>
        <v xml:space="preserve"> </v>
      </c>
    </row>
    <row r="1180" spans="1:15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95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96"/>
        <v/>
      </c>
      <c r="J1180" s="22" t="str">
        <f t="shared" si="97"/>
        <v/>
      </c>
      <c r="K1180" s="22" t="str">
        <f t="shared" si="98"/>
        <v/>
      </c>
      <c r="M1180" s="22" t="str">
        <f>IFERROR(VLOOKUP(A1180,Sheet1!B:F,5,0),"")</f>
        <v/>
      </c>
      <c r="N1180" s="22" t="str">
        <f>IFERROR(VLOOKUP(A1180,Sheet1!B:F,4,0),"")</f>
        <v/>
      </c>
      <c r="O1180" s="22" t="str">
        <f t="shared" si="94"/>
        <v xml:space="preserve"> </v>
      </c>
    </row>
    <row r="1181" spans="1:15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95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96"/>
        <v/>
      </c>
      <c r="J1181" s="22" t="str">
        <f t="shared" si="97"/>
        <v/>
      </c>
      <c r="K1181" s="22" t="str">
        <f t="shared" si="98"/>
        <v/>
      </c>
      <c r="M1181" s="22" t="str">
        <f>IFERROR(VLOOKUP(A1181,Sheet1!B:F,5,0),"")</f>
        <v/>
      </c>
      <c r="N1181" s="22" t="str">
        <f>IFERROR(VLOOKUP(A1181,Sheet1!B:F,4,0),"")</f>
        <v/>
      </c>
      <c r="O1181" s="22" t="str">
        <f t="shared" si="94"/>
        <v xml:space="preserve"> </v>
      </c>
    </row>
    <row r="1182" spans="1:15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95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96"/>
        <v/>
      </c>
      <c r="J1182" s="22" t="str">
        <f t="shared" si="97"/>
        <v/>
      </c>
      <c r="K1182" s="22" t="str">
        <f t="shared" si="98"/>
        <v/>
      </c>
      <c r="M1182" s="22" t="str">
        <f>IFERROR(VLOOKUP(A1182,Sheet1!B:F,5,0),"")</f>
        <v/>
      </c>
      <c r="N1182" s="22" t="str">
        <f>IFERROR(VLOOKUP(A1182,Sheet1!B:F,4,0),"")</f>
        <v/>
      </c>
      <c r="O1182" s="22" t="str">
        <f t="shared" si="94"/>
        <v xml:space="preserve"> </v>
      </c>
    </row>
    <row r="1183" spans="1:15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95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96"/>
        <v/>
      </c>
      <c r="J1183" s="22" t="str">
        <f t="shared" si="97"/>
        <v/>
      </c>
      <c r="K1183" s="22" t="str">
        <f t="shared" si="98"/>
        <v/>
      </c>
      <c r="M1183" s="22" t="str">
        <f>IFERROR(VLOOKUP(A1183,Sheet1!B:F,5,0),"")</f>
        <v/>
      </c>
      <c r="N1183" s="22" t="str">
        <f>IFERROR(VLOOKUP(A1183,Sheet1!B:F,4,0),"")</f>
        <v/>
      </c>
      <c r="O1183" s="22" t="str">
        <f t="shared" si="94"/>
        <v xml:space="preserve"> </v>
      </c>
    </row>
    <row r="1184" spans="1:15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95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96"/>
        <v/>
      </c>
      <c r="J1184" s="22" t="str">
        <f t="shared" si="97"/>
        <v/>
      </c>
      <c r="K1184" s="22" t="str">
        <f t="shared" si="98"/>
        <v/>
      </c>
      <c r="M1184" s="22" t="str">
        <f>IFERROR(VLOOKUP(A1184,Sheet1!B:F,5,0),"")</f>
        <v/>
      </c>
      <c r="N1184" s="22" t="str">
        <f>IFERROR(VLOOKUP(A1184,Sheet1!B:F,4,0),"")</f>
        <v/>
      </c>
      <c r="O1184" s="22" t="str">
        <f t="shared" si="94"/>
        <v xml:space="preserve"> </v>
      </c>
    </row>
    <row r="1185" spans="1:15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95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96"/>
        <v/>
      </c>
      <c r="J1185" s="22" t="str">
        <f t="shared" si="97"/>
        <v/>
      </c>
      <c r="K1185" s="22" t="str">
        <f t="shared" si="98"/>
        <v/>
      </c>
      <c r="M1185" s="22" t="str">
        <f>IFERROR(VLOOKUP(A1185,Sheet1!B:F,5,0),"")</f>
        <v/>
      </c>
      <c r="N1185" s="22" t="str">
        <f>IFERROR(VLOOKUP(A1185,Sheet1!B:F,4,0),"")</f>
        <v/>
      </c>
      <c r="O1185" s="22" t="str">
        <f t="shared" si="94"/>
        <v xml:space="preserve"> </v>
      </c>
    </row>
    <row r="1186" spans="1:15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95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96"/>
        <v/>
      </c>
      <c r="J1186" s="22" t="str">
        <f t="shared" si="97"/>
        <v/>
      </c>
      <c r="K1186" s="22" t="str">
        <f t="shared" si="98"/>
        <v/>
      </c>
      <c r="M1186" s="22" t="str">
        <f>IFERROR(VLOOKUP(A1186,Sheet1!B:F,5,0),"")</f>
        <v/>
      </c>
      <c r="N1186" s="22" t="str">
        <f>IFERROR(VLOOKUP(A1186,Sheet1!B:F,4,0),"")</f>
        <v/>
      </c>
      <c r="O1186" s="22" t="str">
        <f t="shared" si="94"/>
        <v xml:space="preserve"> </v>
      </c>
    </row>
    <row r="1187" spans="1:15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95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96"/>
        <v/>
      </c>
      <c r="J1187" s="22" t="str">
        <f t="shared" si="97"/>
        <v/>
      </c>
      <c r="K1187" s="22" t="str">
        <f t="shared" si="98"/>
        <v/>
      </c>
      <c r="M1187" s="22" t="str">
        <f>IFERROR(VLOOKUP(A1187,Sheet1!B:F,5,0),"")</f>
        <v/>
      </c>
      <c r="N1187" s="22" t="str">
        <f>IFERROR(VLOOKUP(A1187,Sheet1!B:F,4,0),"")</f>
        <v/>
      </c>
      <c r="O1187" s="22" t="str">
        <f t="shared" si="94"/>
        <v xml:space="preserve"> </v>
      </c>
    </row>
    <row r="1188" spans="1:15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95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96"/>
        <v/>
      </c>
      <c r="J1188" s="22" t="str">
        <f t="shared" si="97"/>
        <v/>
      </c>
      <c r="K1188" s="22" t="str">
        <f t="shared" si="98"/>
        <v/>
      </c>
      <c r="M1188" s="22" t="str">
        <f>IFERROR(VLOOKUP(A1188,Sheet1!B:F,5,0),"")</f>
        <v/>
      </c>
      <c r="N1188" s="22" t="str">
        <f>IFERROR(VLOOKUP(A1188,Sheet1!B:F,4,0),"")</f>
        <v/>
      </c>
      <c r="O1188" s="22" t="str">
        <f t="shared" si="94"/>
        <v xml:space="preserve"> </v>
      </c>
    </row>
    <row r="1189" spans="1:15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95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96"/>
        <v/>
      </c>
      <c r="J1189" s="22" t="str">
        <f t="shared" si="97"/>
        <v/>
      </c>
      <c r="K1189" s="22" t="str">
        <f t="shared" si="98"/>
        <v/>
      </c>
      <c r="M1189" s="22" t="str">
        <f>IFERROR(VLOOKUP(A1189,Sheet1!B:F,5,0),"")</f>
        <v/>
      </c>
      <c r="N1189" s="22" t="str">
        <f>IFERROR(VLOOKUP(A1189,Sheet1!B:F,4,0),"")</f>
        <v/>
      </c>
      <c r="O1189" s="22" t="str">
        <f t="shared" si="94"/>
        <v xml:space="preserve"> </v>
      </c>
    </row>
    <row r="1190" spans="1:15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95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96"/>
        <v/>
      </c>
      <c r="J1190" s="22" t="str">
        <f t="shared" si="97"/>
        <v/>
      </c>
      <c r="K1190" s="22" t="str">
        <f t="shared" si="98"/>
        <v/>
      </c>
      <c r="M1190" s="22" t="str">
        <f>IFERROR(VLOOKUP(A1190,Sheet1!B:F,5,0),"")</f>
        <v/>
      </c>
      <c r="N1190" s="22" t="str">
        <f>IFERROR(VLOOKUP(A1190,Sheet1!B:F,4,0),"")</f>
        <v/>
      </c>
      <c r="O1190" s="22" t="str">
        <f t="shared" si="94"/>
        <v xml:space="preserve"> </v>
      </c>
    </row>
    <row r="1191" spans="1:15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95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96"/>
        <v/>
      </c>
      <c r="J1191" s="22" t="str">
        <f t="shared" si="97"/>
        <v/>
      </c>
      <c r="K1191" s="22" t="str">
        <f t="shared" si="98"/>
        <v/>
      </c>
      <c r="M1191" s="22" t="str">
        <f>IFERROR(VLOOKUP(A1191,Sheet1!B:F,5,0),"")</f>
        <v/>
      </c>
      <c r="N1191" s="22" t="str">
        <f>IFERROR(VLOOKUP(A1191,Sheet1!B:F,4,0),"")</f>
        <v/>
      </c>
      <c r="O1191" s="22" t="str">
        <f t="shared" si="94"/>
        <v xml:space="preserve"> </v>
      </c>
    </row>
    <row r="1192" spans="1:15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95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96"/>
        <v/>
      </c>
      <c r="J1192" s="22" t="str">
        <f t="shared" si="97"/>
        <v/>
      </c>
      <c r="K1192" s="22" t="str">
        <f t="shared" si="98"/>
        <v/>
      </c>
      <c r="M1192" s="22" t="str">
        <f>IFERROR(VLOOKUP(A1192,Sheet1!B:F,5,0),"")</f>
        <v/>
      </c>
      <c r="N1192" s="22" t="str">
        <f>IFERROR(VLOOKUP(A1192,Sheet1!B:F,4,0),"")</f>
        <v/>
      </c>
      <c r="O1192" s="22" t="str">
        <f t="shared" si="94"/>
        <v xml:space="preserve"> </v>
      </c>
    </row>
    <row r="1193" spans="1:15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95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96"/>
        <v/>
      </c>
      <c r="J1193" s="22" t="str">
        <f t="shared" si="97"/>
        <v/>
      </c>
      <c r="K1193" s="22" t="str">
        <f t="shared" si="98"/>
        <v/>
      </c>
      <c r="M1193" s="22" t="str">
        <f>IFERROR(VLOOKUP(A1193,Sheet1!B:F,5,0),"")</f>
        <v/>
      </c>
      <c r="N1193" s="22" t="str">
        <f>IFERROR(VLOOKUP(A1193,Sheet1!B:F,4,0),"")</f>
        <v/>
      </c>
      <c r="O1193" s="22" t="str">
        <f t="shared" si="94"/>
        <v xml:space="preserve"> </v>
      </c>
    </row>
    <row r="1194" spans="1:15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95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96"/>
        <v/>
      </c>
      <c r="J1194" s="22" t="str">
        <f t="shared" si="97"/>
        <v/>
      </c>
      <c r="K1194" s="22" t="str">
        <f t="shared" si="98"/>
        <v/>
      </c>
      <c r="M1194" s="22" t="str">
        <f>IFERROR(VLOOKUP(A1194,Sheet1!B:F,5,0),"")</f>
        <v/>
      </c>
      <c r="N1194" s="22" t="str">
        <f>IFERROR(VLOOKUP(A1194,Sheet1!B:F,4,0),"")</f>
        <v/>
      </c>
      <c r="O1194" s="22" t="str">
        <f t="shared" si="94"/>
        <v xml:space="preserve"> </v>
      </c>
    </row>
    <row r="1195" spans="1:15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95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96"/>
        <v/>
      </c>
      <c r="J1195" s="22" t="str">
        <f t="shared" si="97"/>
        <v/>
      </c>
      <c r="K1195" s="22" t="str">
        <f t="shared" si="98"/>
        <v/>
      </c>
      <c r="M1195" s="22" t="str">
        <f>IFERROR(VLOOKUP(A1195,Sheet1!B:F,5,0),"")</f>
        <v/>
      </c>
      <c r="N1195" s="22" t="str">
        <f>IFERROR(VLOOKUP(A1195,Sheet1!B:F,4,0),"")</f>
        <v/>
      </c>
      <c r="O1195" s="22" t="str">
        <f t="shared" si="94"/>
        <v xml:space="preserve"> </v>
      </c>
    </row>
    <row r="1196" spans="1:15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95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96"/>
        <v/>
      </c>
      <c r="J1196" s="22" t="str">
        <f t="shared" si="97"/>
        <v/>
      </c>
      <c r="K1196" s="22" t="str">
        <f t="shared" si="98"/>
        <v/>
      </c>
      <c r="M1196" s="22" t="str">
        <f>IFERROR(VLOOKUP(A1196,Sheet1!B:F,5,0),"")</f>
        <v/>
      </c>
      <c r="N1196" s="22" t="str">
        <f>IFERROR(VLOOKUP(A1196,Sheet1!B:F,4,0),"")</f>
        <v/>
      </c>
      <c r="O1196" s="22" t="str">
        <f t="shared" si="94"/>
        <v xml:space="preserve"> </v>
      </c>
    </row>
    <row r="1197" spans="1:15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95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96"/>
        <v/>
      </c>
      <c r="J1197" s="22" t="str">
        <f t="shared" si="97"/>
        <v/>
      </c>
      <c r="K1197" s="22" t="str">
        <f t="shared" si="98"/>
        <v/>
      </c>
      <c r="M1197" s="22" t="str">
        <f>IFERROR(VLOOKUP(A1197,Sheet1!B:F,5,0),"")</f>
        <v/>
      </c>
      <c r="N1197" s="22" t="str">
        <f>IFERROR(VLOOKUP(A1197,Sheet1!B:F,4,0),"")</f>
        <v/>
      </c>
      <c r="O1197" s="22" t="str">
        <f t="shared" si="94"/>
        <v xml:space="preserve"> </v>
      </c>
    </row>
    <row r="1198" spans="1:15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95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96"/>
        <v/>
      </c>
      <c r="J1198" s="22" t="str">
        <f t="shared" si="97"/>
        <v/>
      </c>
      <c r="K1198" s="22" t="str">
        <f t="shared" si="98"/>
        <v/>
      </c>
      <c r="M1198" s="22" t="str">
        <f>IFERROR(VLOOKUP(A1198,Sheet1!B:F,5,0),"")</f>
        <v/>
      </c>
      <c r="N1198" s="22" t="str">
        <f>IFERROR(VLOOKUP(A1198,Sheet1!B:F,4,0),"")</f>
        <v/>
      </c>
      <c r="O1198" s="22" t="str">
        <f t="shared" si="94"/>
        <v xml:space="preserve"> </v>
      </c>
    </row>
    <row r="1199" spans="1:15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95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96"/>
        <v/>
      </c>
      <c r="J1199" s="22" t="str">
        <f t="shared" si="97"/>
        <v/>
      </c>
      <c r="K1199" s="22" t="str">
        <f t="shared" si="98"/>
        <v/>
      </c>
      <c r="M1199" s="22" t="str">
        <f>IFERROR(VLOOKUP(A1199,Sheet1!B:F,5,0),"")</f>
        <v/>
      </c>
      <c r="N1199" s="22" t="str">
        <f>IFERROR(VLOOKUP(A1199,Sheet1!B:F,4,0),"")</f>
        <v/>
      </c>
      <c r="O1199" s="22" t="str">
        <f t="shared" si="94"/>
        <v xml:space="preserve"> </v>
      </c>
    </row>
    <row r="1200" spans="1:15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95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96"/>
        <v/>
      </c>
      <c r="J1200" s="22" t="str">
        <f t="shared" si="97"/>
        <v/>
      </c>
      <c r="K1200" s="22" t="str">
        <f t="shared" si="98"/>
        <v/>
      </c>
      <c r="M1200" s="22" t="str">
        <f>IFERROR(VLOOKUP(A1200,Sheet1!B:F,5,0),"")</f>
        <v/>
      </c>
      <c r="N1200" s="22" t="str">
        <f>IFERROR(VLOOKUP(A1200,Sheet1!B:F,4,0),"")</f>
        <v/>
      </c>
      <c r="O1200" s="22" t="str">
        <f t="shared" si="94"/>
        <v xml:space="preserve"> </v>
      </c>
    </row>
    <row r="1201" spans="1:15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95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96"/>
        <v/>
      </c>
      <c r="J1201" s="22" t="str">
        <f t="shared" si="97"/>
        <v/>
      </c>
      <c r="K1201" s="22" t="str">
        <f t="shared" si="98"/>
        <v/>
      </c>
      <c r="M1201" s="22" t="str">
        <f>IFERROR(VLOOKUP(A1201,Sheet1!B:F,5,0),"")</f>
        <v/>
      </c>
      <c r="N1201" s="22" t="str">
        <f>IFERROR(VLOOKUP(A1201,Sheet1!B:F,4,0),"")</f>
        <v/>
      </c>
      <c r="O1201" s="22" t="str">
        <f t="shared" si="94"/>
        <v xml:space="preserve"> </v>
      </c>
    </row>
    <row r="1202" spans="1:15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95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96"/>
        <v/>
      </c>
      <c r="J1202" s="22" t="str">
        <f t="shared" si="97"/>
        <v/>
      </c>
      <c r="K1202" s="22" t="str">
        <f t="shared" si="98"/>
        <v/>
      </c>
      <c r="M1202" s="22" t="str">
        <f>IFERROR(VLOOKUP(A1202,Sheet1!B:F,5,0),"")</f>
        <v/>
      </c>
      <c r="N1202" s="22" t="str">
        <f>IFERROR(VLOOKUP(A1202,Sheet1!B:F,4,0),"")</f>
        <v/>
      </c>
      <c r="O1202" s="22" t="str">
        <f t="shared" si="94"/>
        <v xml:space="preserve"> </v>
      </c>
    </row>
    <row r="1203" spans="1:15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95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96"/>
        <v/>
      </c>
      <c r="J1203" s="22" t="str">
        <f t="shared" si="97"/>
        <v/>
      </c>
      <c r="K1203" s="22" t="str">
        <f t="shared" si="98"/>
        <v/>
      </c>
      <c r="M1203" s="22" t="str">
        <f>IFERROR(VLOOKUP(A1203,Sheet1!B:F,5,0),"")</f>
        <v/>
      </c>
      <c r="N1203" s="22" t="str">
        <f>IFERROR(VLOOKUP(A1203,Sheet1!B:F,4,0),"")</f>
        <v/>
      </c>
      <c r="O1203" s="22" t="str">
        <f t="shared" si="94"/>
        <v xml:space="preserve"> </v>
      </c>
    </row>
    <row r="1204" spans="1:15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95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96"/>
        <v/>
      </c>
      <c r="J1204" s="22" t="str">
        <f t="shared" si="97"/>
        <v/>
      </c>
      <c r="K1204" s="22" t="str">
        <f t="shared" si="98"/>
        <v/>
      </c>
      <c r="M1204" s="22" t="str">
        <f>IFERROR(VLOOKUP(A1204,Sheet1!B:F,5,0),"")</f>
        <v/>
      </c>
      <c r="N1204" s="22" t="str">
        <f>IFERROR(VLOOKUP(A1204,Sheet1!B:F,4,0),"")</f>
        <v/>
      </c>
      <c r="O1204" s="22" t="str">
        <f t="shared" si="94"/>
        <v xml:space="preserve"> </v>
      </c>
    </row>
    <row r="1205" spans="1:15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95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96"/>
        <v/>
      </c>
      <c r="J1205" s="22" t="str">
        <f t="shared" si="97"/>
        <v/>
      </c>
      <c r="K1205" s="22" t="str">
        <f t="shared" si="98"/>
        <v/>
      </c>
      <c r="M1205" s="22" t="str">
        <f>IFERROR(VLOOKUP(A1205,Sheet1!B:F,5,0),"")</f>
        <v/>
      </c>
      <c r="N1205" s="22" t="str">
        <f>IFERROR(VLOOKUP(A1205,Sheet1!B:F,4,0),"")</f>
        <v/>
      </c>
      <c r="O1205" s="22" t="str">
        <f t="shared" si="94"/>
        <v xml:space="preserve"> </v>
      </c>
    </row>
    <row r="1206" spans="1:15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95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96"/>
        <v/>
      </c>
      <c r="J1206" s="22" t="str">
        <f t="shared" si="97"/>
        <v/>
      </c>
      <c r="K1206" s="22" t="str">
        <f t="shared" si="98"/>
        <v/>
      </c>
      <c r="M1206" s="22" t="str">
        <f>IFERROR(VLOOKUP(A1206,Sheet1!B:F,5,0),"")</f>
        <v/>
      </c>
      <c r="N1206" s="22" t="str">
        <f>IFERROR(VLOOKUP(A1206,Sheet1!B:F,4,0),"")</f>
        <v/>
      </c>
      <c r="O1206" s="22" t="str">
        <f t="shared" si="94"/>
        <v xml:space="preserve"> </v>
      </c>
    </row>
    <row r="1207" spans="1:15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95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96"/>
        <v/>
      </c>
      <c r="J1207" s="22" t="str">
        <f t="shared" si="97"/>
        <v/>
      </c>
      <c r="K1207" s="22" t="str">
        <f t="shared" si="98"/>
        <v/>
      </c>
      <c r="M1207" s="22" t="str">
        <f>IFERROR(VLOOKUP(A1207,Sheet1!B:F,5,0),"")</f>
        <v/>
      </c>
      <c r="N1207" s="22" t="str">
        <f>IFERROR(VLOOKUP(A1207,Sheet1!B:F,4,0),"")</f>
        <v/>
      </c>
      <c r="O1207" s="22" t="str">
        <f t="shared" si="94"/>
        <v xml:space="preserve"> </v>
      </c>
    </row>
    <row r="1208" spans="1:15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95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96"/>
        <v/>
      </c>
      <c r="J1208" s="22" t="str">
        <f t="shared" si="97"/>
        <v/>
      </c>
      <c r="K1208" s="22" t="str">
        <f t="shared" si="98"/>
        <v/>
      </c>
      <c r="M1208" s="22" t="str">
        <f>IFERROR(VLOOKUP(A1208,Sheet1!B:F,5,0),"")</f>
        <v/>
      </c>
      <c r="N1208" s="22" t="str">
        <f>IFERROR(VLOOKUP(A1208,Sheet1!B:F,4,0),"")</f>
        <v/>
      </c>
      <c r="O1208" s="22" t="str">
        <f t="shared" si="94"/>
        <v xml:space="preserve"> </v>
      </c>
    </row>
    <row r="1209" spans="1:15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95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96"/>
        <v/>
      </c>
      <c r="J1209" s="22" t="str">
        <f t="shared" si="97"/>
        <v/>
      </c>
      <c r="K1209" s="22" t="str">
        <f t="shared" si="98"/>
        <v/>
      </c>
      <c r="M1209" s="22" t="str">
        <f>IFERROR(VLOOKUP(A1209,Sheet1!B:F,5,0),"")</f>
        <v/>
      </c>
      <c r="N1209" s="22" t="str">
        <f>IFERROR(VLOOKUP(A1209,Sheet1!B:F,4,0),"")</f>
        <v/>
      </c>
      <c r="O1209" s="22" t="str">
        <f t="shared" si="94"/>
        <v xml:space="preserve"> </v>
      </c>
    </row>
    <row r="1210" spans="1:15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95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96"/>
        <v/>
      </c>
      <c r="J1210" s="22" t="str">
        <f t="shared" si="97"/>
        <v/>
      </c>
      <c r="K1210" s="22" t="str">
        <f t="shared" si="98"/>
        <v/>
      </c>
      <c r="M1210" s="22" t="str">
        <f>IFERROR(VLOOKUP(A1210,Sheet1!B:F,5,0),"")</f>
        <v/>
      </c>
      <c r="N1210" s="22" t="str">
        <f>IFERROR(VLOOKUP(A1210,Sheet1!B:F,4,0),"")</f>
        <v/>
      </c>
      <c r="O1210" s="22" t="str">
        <f t="shared" si="94"/>
        <v xml:space="preserve"> </v>
      </c>
    </row>
    <row r="1211" spans="1:15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95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96"/>
        <v/>
      </c>
      <c r="J1211" s="22" t="str">
        <f t="shared" si="97"/>
        <v/>
      </c>
      <c r="K1211" s="22" t="str">
        <f t="shared" si="98"/>
        <v/>
      </c>
      <c r="M1211" s="22" t="str">
        <f>IFERROR(VLOOKUP(A1211,Sheet1!B:F,5,0),"")</f>
        <v/>
      </c>
      <c r="N1211" s="22" t="str">
        <f>IFERROR(VLOOKUP(A1211,Sheet1!B:F,4,0),"")</f>
        <v/>
      </c>
      <c r="O1211" s="22" t="str">
        <f t="shared" si="94"/>
        <v xml:space="preserve"> </v>
      </c>
    </row>
    <row r="1212" spans="1:15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95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96"/>
        <v/>
      </c>
      <c r="J1212" s="22" t="str">
        <f t="shared" si="97"/>
        <v/>
      </c>
      <c r="K1212" s="22" t="str">
        <f t="shared" si="98"/>
        <v/>
      </c>
      <c r="M1212" s="22" t="str">
        <f>IFERROR(VLOOKUP(A1212,Sheet1!B:F,5,0),"")</f>
        <v/>
      </c>
      <c r="N1212" s="22" t="str">
        <f>IFERROR(VLOOKUP(A1212,Sheet1!B:F,4,0),"")</f>
        <v/>
      </c>
      <c r="O1212" s="22" t="str">
        <f t="shared" si="94"/>
        <v xml:space="preserve"> </v>
      </c>
    </row>
    <row r="1213" spans="1:15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95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96"/>
        <v/>
      </c>
      <c r="J1213" s="22" t="str">
        <f t="shared" si="97"/>
        <v/>
      </c>
      <c r="K1213" s="22" t="str">
        <f t="shared" si="98"/>
        <v/>
      </c>
      <c r="M1213" s="22" t="str">
        <f>IFERROR(VLOOKUP(A1213,Sheet1!B:F,5,0),"")</f>
        <v/>
      </c>
      <c r="N1213" s="22" t="str">
        <f>IFERROR(VLOOKUP(A1213,Sheet1!B:F,4,0),"")</f>
        <v/>
      </c>
      <c r="O1213" s="22" t="str">
        <f t="shared" si="94"/>
        <v xml:space="preserve"> </v>
      </c>
    </row>
    <row r="1214" spans="1:15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95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96"/>
        <v/>
      </c>
      <c r="J1214" s="22" t="str">
        <f t="shared" si="97"/>
        <v/>
      </c>
      <c r="K1214" s="22" t="str">
        <f t="shared" si="98"/>
        <v/>
      </c>
      <c r="M1214" s="22" t="str">
        <f>IFERROR(VLOOKUP(A1214,Sheet1!B:F,5,0),"")</f>
        <v/>
      </c>
      <c r="N1214" s="22" t="str">
        <f>IFERROR(VLOOKUP(A1214,Sheet1!B:F,4,0),"")</f>
        <v/>
      </c>
      <c r="O1214" s="22" t="str">
        <f t="shared" si="94"/>
        <v xml:space="preserve"> </v>
      </c>
    </row>
    <row r="1215" spans="1:15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95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96"/>
        <v/>
      </c>
      <c r="J1215" s="22" t="str">
        <f t="shared" si="97"/>
        <v/>
      </c>
      <c r="K1215" s="22" t="str">
        <f t="shared" si="98"/>
        <v/>
      </c>
      <c r="M1215" s="22" t="str">
        <f>IFERROR(VLOOKUP(A1215,Sheet1!B:F,5,0),"")</f>
        <v/>
      </c>
      <c r="N1215" s="22" t="str">
        <f>IFERROR(VLOOKUP(A1215,Sheet1!B:F,4,0),"")</f>
        <v/>
      </c>
      <c r="O1215" s="22" t="str">
        <f t="shared" si="94"/>
        <v xml:space="preserve"> </v>
      </c>
    </row>
    <row r="1216" spans="1:15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95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96"/>
        <v/>
      </c>
      <c r="J1216" s="22" t="str">
        <f t="shared" si="97"/>
        <v/>
      </c>
      <c r="K1216" s="22" t="str">
        <f t="shared" si="98"/>
        <v/>
      </c>
      <c r="M1216" s="22" t="str">
        <f>IFERROR(VLOOKUP(A1216,Sheet1!B:F,5,0),"")</f>
        <v/>
      </c>
      <c r="N1216" s="22" t="str">
        <f>IFERROR(VLOOKUP(A1216,Sheet1!B:F,4,0),"")</f>
        <v/>
      </c>
      <c r="O1216" s="22" t="str">
        <f t="shared" si="94"/>
        <v xml:space="preserve"> </v>
      </c>
    </row>
    <row r="1217" spans="1:15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95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96"/>
        <v/>
      </c>
      <c r="J1217" s="22" t="str">
        <f t="shared" si="97"/>
        <v/>
      </c>
      <c r="K1217" s="22" t="str">
        <f t="shared" si="98"/>
        <v/>
      </c>
      <c r="M1217" s="22" t="str">
        <f>IFERROR(VLOOKUP(A1217,Sheet1!B:F,5,0),"")</f>
        <v/>
      </c>
      <c r="N1217" s="22" t="str">
        <f>IFERROR(VLOOKUP(A1217,Sheet1!B:F,4,0),"")</f>
        <v/>
      </c>
      <c r="O1217" s="22" t="str">
        <f t="shared" si="94"/>
        <v xml:space="preserve"> </v>
      </c>
    </row>
    <row r="1218" spans="1:15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95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96"/>
        <v/>
      </c>
      <c r="J1218" s="22" t="str">
        <f t="shared" si="97"/>
        <v/>
      </c>
      <c r="K1218" s="22" t="str">
        <f t="shared" si="98"/>
        <v/>
      </c>
      <c r="M1218" s="22" t="str">
        <f>IFERROR(VLOOKUP(A1218,Sheet1!B:F,5,0),"")</f>
        <v/>
      </c>
      <c r="N1218" s="22" t="str">
        <f>IFERROR(VLOOKUP(A1218,Sheet1!B:F,4,0),"")</f>
        <v/>
      </c>
      <c r="O1218" s="22" t="str">
        <f t="shared" si="94"/>
        <v xml:space="preserve"> </v>
      </c>
    </row>
    <row r="1219" spans="1:15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95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96"/>
        <v/>
      </c>
      <c r="J1219" s="22" t="str">
        <f t="shared" si="97"/>
        <v/>
      </c>
      <c r="K1219" s="22" t="str">
        <f t="shared" si="98"/>
        <v/>
      </c>
      <c r="M1219" s="22" t="str">
        <f>IFERROR(VLOOKUP(A1219,Sheet1!B:F,5,0),"")</f>
        <v/>
      </c>
      <c r="N1219" s="22" t="str">
        <f>IFERROR(VLOOKUP(A1219,Sheet1!B:F,4,0),"")</f>
        <v/>
      </c>
      <c r="O1219" s="22" t="str">
        <f t="shared" ref="O1219:O1282" si="99">CONCATENATE(M1219," ",N1219)</f>
        <v xml:space="preserve"> </v>
      </c>
    </row>
    <row r="1220" spans="1:15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95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96"/>
        <v/>
      </c>
      <c r="J1220" s="22" t="str">
        <f t="shared" si="97"/>
        <v/>
      </c>
      <c r="K1220" s="22" t="str">
        <f t="shared" si="98"/>
        <v/>
      </c>
      <c r="M1220" s="22" t="str">
        <f>IFERROR(VLOOKUP(A1220,Sheet1!B:F,5,0),"")</f>
        <v/>
      </c>
      <c r="N1220" s="22" t="str">
        <f>IFERROR(VLOOKUP(A1220,Sheet1!B:F,4,0),"")</f>
        <v/>
      </c>
      <c r="O1220" s="22" t="str">
        <f t="shared" si="99"/>
        <v xml:space="preserve"> </v>
      </c>
    </row>
    <row r="1221" spans="1:15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95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96"/>
        <v/>
      </c>
      <c r="J1221" s="22" t="str">
        <f t="shared" si="97"/>
        <v/>
      </c>
      <c r="K1221" s="22" t="str">
        <f t="shared" si="98"/>
        <v/>
      </c>
      <c r="M1221" s="22" t="str">
        <f>IFERROR(VLOOKUP(A1221,Sheet1!B:F,5,0),"")</f>
        <v/>
      </c>
      <c r="N1221" s="22" t="str">
        <f>IFERROR(VLOOKUP(A1221,Sheet1!B:F,4,0),"")</f>
        <v/>
      </c>
      <c r="O1221" s="22" t="str">
        <f t="shared" si="99"/>
        <v xml:space="preserve"> </v>
      </c>
    </row>
    <row r="1222" spans="1:15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95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96"/>
        <v/>
      </c>
      <c r="J1222" s="22" t="str">
        <f t="shared" si="97"/>
        <v/>
      </c>
      <c r="K1222" s="22" t="str">
        <f t="shared" si="98"/>
        <v/>
      </c>
      <c r="M1222" s="22" t="str">
        <f>IFERROR(VLOOKUP(A1222,Sheet1!B:F,5,0),"")</f>
        <v/>
      </c>
      <c r="N1222" s="22" t="str">
        <f>IFERROR(VLOOKUP(A1222,Sheet1!B:F,4,0),"")</f>
        <v/>
      </c>
      <c r="O1222" s="22" t="str">
        <f t="shared" si="99"/>
        <v xml:space="preserve"> </v>
      </c>
    </row>
    <row r="1223" spans="1:15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95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96"/>
        <v/>
      </c>
      <c r="J1223" s="22" t="str">
        <f t="shared" si="97"/>
        <v/>
      </c>
      <c r="K1223" s="22" t="str">
        <f t="shared" si="98"/>
        <v/>
      </c>
      <c r="M1223" s="22" t="str">
        <f>IFERROR(VLOOKUP(A1223,Sheet1!B:F,5,0),"")</f>
        <v/>
      </c>
      <c r="N1223" s="22" t="str">
        <f>IFERROR(VLOOKUP(A1223,Sheet1!B:F,4,0),"")</f>
        <v/>
      </c>
      <c r="O1223" s="22" t="str">
        <f t="shared" si="99"/>
        <v xml:space="preserve"> </v>
      </c>
    </row>
    <row r="1224" spans="1:15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95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96"/>
        <v/>
      </c>
      <c r="J1224" s="22" t="str">
        <f t="shared" si="97"/>
        <v/>
      </c>
      <c r="K1224" s="22" t="str">
        <f t="shared" si="98"/>
        <v/>
      </c>
      <c r="M1224" s="22" t="str">
        <f>IFERROR(VLOOKUP(A1224,Sheet1!B:F,5,0),"")</f>
        <v/>
      </c>
      <c r="N1224" s="22" t="str">
        <f>IFERROR(VLOOKUP(A1224,Sheet1!B:F,4,0),"")</f>
        <v/>
      </c>
      <c r="O1224" s="22" t="str">
        <f t="shared" si="99"/>
        <v xml:space="preserve"> </v>
      </c>
    </row>
    <row r="1225" spans="1:15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95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96"/>
        <v/>
      </c>
      <c r="J1225" s="22" t="str">
        <f t="shared" si="97"/>
        <v/>
      </c>
      <c r="K1225" s="22" t="str">
        <f t="shared" si="98"/>
        <v/>
      </c>
      <c r="M1225" s="22" t="str">
        <f>IFERROR(VLOOKUP(A1225,Sheet1!B:F,5,0),"")</f>
        <v/>
      </c>
      <c r="N1225" s="22" t="str">
        <f>IFERROR(VLOOKUP(A1225,Sheet1!B:F,4,0),"")</f>
        <v/>
      </c>
      <c r="O1225" s="22" t="str">
        <f t="shared" si="99"/>
        <v xml:space="preserve"> </v>
      </c>
    </row>
    <row r="1226" spans="1:15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95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96"/>
        <v/>
      </c>
      <c r="J1226" s="22" t="str">
        <f t="shared" si="97"/>
        <v/>
      </c>
      <c r="K1226" s="22" t="str">
        <f t="shared" si="98"/>
        <v/>
      </c>
      <c r="M1226" s="22" t="str">
        <f>IFERROR(VLOOKUP(A1226,Sheet1!B:F,5,0),"")</f>
        <v/>
      </c>
      <c r="N1226" s="22" t="str">
        <f>IFERROR(VLOOKUP(A1226,Sheet1!B:F,4,0),"")</f>
        <v/>
      </c>
      <c r="O1226" s="22" t="str">
        <f t="shared" si="99"/>
        <v xml:space="preserve"> </v>
      </c>
    </row>
    <row r="1227" spans="1:15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95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96"/>
        <v/>
      </c>
      <c r="J1227" s="22" t="str">
        <f t="shared" si="97"/>
        <v/>
      </c>
      <c r="K1227" s="22" t="str">
        <f t="shared" si="98"/>
        <v/>
      </c>
      <c r="M1227" s="22" t="str">
        <f>IFERROR(VLOOKUP(A1227,Sheet1!B:F,5,0),"")</f>
        <v/>
      </c>
      <c r="N1227" s="22" t="str">
        <f>IFERROR(VLOOKUP(A1227,Sheet1!B:F,4,0),"")</f>
        <v/>
      </c>
      <c r="O1227" s="22" t="str">
        <f t="shared" si="99"/>
        <v xml:space="preserve"> </v>
      </c>
    </row>
    <row r="1228" spans="1:15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95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96"/>
        <v/>
      </c>
      <c r="J1228" s="22" t="str">
        <f t="shared" si="97"/>
        <v/>
      </c>
      <c r="K1228" s="22" t="str">
        <f t="shared" si="98"/>
        <v/>
      </c>
      <c r="M1228" s="22" t="str">
        <f>IFERROR(VLOOKUP(A1228,Sheet1!B:F,5,0),"")</f>
        <v/>
      </c>
      <c r="N1228" s="22" t="str">
        <f>IFERROR(VLOOKUP(A1228,Sheet1!B:F,4,0),"")</f>
        <v/>
      </c>
      <c r="O1228" s="22" t="str">
        <f t="shared" si="99"/>
        <v xml:space="preserve"> </v>
      </c>
    </row>
    <row r="1229" spans="1:15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95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96"/>
        <v/>
      </c>
      <c r="J1229" s="22" t="str">
        <f t="shared" si="97"/>
        <v/>
      </c>
      <c r="K1229" s="22" t="str">
        <f t="shared" si="98"/>
        <v/>
      </c>
      <c r="M1229" s="22" t="str">
        <f>IFERROR(VLOOKUP(A1229,Sheet1!B:F,5,0),"")</f>
        <v/>
      </c>
      <c r="N1229" s="22" t="str">
        <f>IFERROR(VLOOKUP(A1229,Sheet1!B:F,4,0),"")</f>
        <v/>
      </c>
      <c r="O1229" s="22" t="str">
        <f t="shared" si="99"/>
        <v xml:space="preserve"> </v>
      </c>
    </row>
    <row r="1230" spans="1:15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95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96"/>
        <v/>
      </c>
      <c r="J1230" s="22" t="str">
        <f t="shared" si="97"/>
        <v/>
      </c>
      <c r="K1230" s="22" t="str">
        <f t="shared" si="98"/>
        <v/>
      </c>
      <c r="M1230" s="22" t="str">
        <f>IFERROR(VLOOKUP(A1230,Sheet1!B:F,5,0),"")</f>
        <v/>
      </c>
      <c r="N1230" s="22" t="str">
        <f>IFERROR(VLOOKUP(A1230,Sheet1!B:F,4,0),"")</f>
        <v/>
      </c>
      <c r="O1230" s="22" t="str">
        <f t="shared" si="99"/>
        <v xml:space="preserve"> </v>
      </c>
    </row>
    <row r="1231" spans="1:15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95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96"/>
        <v/>
      </c>
      <c r="J1231" s="22" t="str">
        <f t="shared" si="97"/>
        <v/>
      </c>
      <c r="K1231" s="22" t="str">
        <f t="shared" si="98"/>
        <v/>
      </c>
      <c r="M1231" s="22" t="str">
        <f>IFERROR(VLOOKUP(A1231,Sheet1!B:F,5,0),"")</f>
        <v/>
      </c>
      <c r="N1231" s="22" t="str">
        <f>IFERROR(VLOOKUP(A1231,Sheet1!B:F,4,0),"")</f>
        <v/>
      </c>
      <c r="O1231" s="22" t="str">
        <f t="shared" si="99"/>
        <v xml:space="preserve"> </v>
      </c>
    </row>
    <row r="1232" spans="1:15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95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96"/>
        <v/>
      </c>
      <c r="J1232" s="22" t="str">
        <f t="shared" si="97"/>
        <v/>
      </c>
      <c r="K1232" s="22" t="str">
        <f t="shared" si="98"/>
        <v/>
      </c>
      <c r="M1232" s="22" t="str">
        <f>IFERROR(VLOOKUP(A1232,Sheet1!B:F,5,0),"")</f>
        <v/>
      </c>
      <c r="N1232" s="22" t="str">
        <f>IFERROR(VLOOKUP(A1232,Sheet1!B:F,4,0),"")</f>
        <v/>
      </c>
      <c r="O1232" s="22" t="str">
        <f t="shared" si="99"/>
        <v xml:space="preserve"> </v>
      </c>
    </row>
    <row r="1233" spans="1:15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95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96"/>
        <v/>
      </c>
      <c r="J1233" s="22" t="str">
        <f t="shared" si="97"/>
        <v/>
      </c>
      <c r="K1233" s="22" t="str">
        <f t="shared" si="98"/>
        <v/>
      </c>
      <c r="M1233" s="22" t="str">
        <f>IFERROR(VLOOKUP(A1233,Sheet1!B:F,5,0),"")</f>
        <v/>
      </c>
      <c r="N1233" s="22" t="str">
        <f>IFERROR(VLOOKUP(A1233,Sheet1!B:F,4,0),"")</f>
        <v/>
      </c>
      <c r="O1233" s="22" t="str">
        <f t="shared" si="99"/>
        <v xml:space="preserve"> </v>
      </c>
    </row>
    <row r="1234" spans="1:15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10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96"/>
        <v/>
      </c>
      <c r="J1234" s="22" t="str">
        <f t="shared" si="97"/>
        <v/>
      </c>
      <c r="K1234" s="22" t="str">
        <f t="shared" si="98"/>
        <v/>
      </c>
      <c r="M1234" s="22" t="str">
        <f>IFERROR(VLOOKUP(A1234,Sheet1!B:F,5,0),"")</f>
        <v/>
      </c>
      <c r="N1234" s="22" t="str">
        <f>IFERROR(VLOOKUP(A1234,Sheet1!B:F,4,0),"")</f>
        <v/>
      </c>
      <c r="O1234" s="22" t="str">
        <f t="shared" si="99"/>
        <v xml:space="preserve"> </v>
      </c>
    </row>
    <row r="1235" spans="1:15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10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101">CONCATENATE(E1235,A1235)</f>
        <v/>
      </c>
      <c r="J1235" s="22" t="str">
        <f t="shared" ref="J1235:J1298" si="102">B1235</f>
        <v/>
      </c>
      <c r="K1235" s="22" t="str">
        <f t="shared" ref="K1235:K1298" si="103">C1235</f>
        <v/>
      </c>
      <c r="M1235" s="22" t="str">
        <f>IFERROR(VLOOKUP(A1235,Sheet1!B:F,5,0),"")</f>
        <v/>
      </c>
      <c r="N1235" s="22" t="str">
        <f>IFERROR(VLOOKUP(A1235,Sheet1!B:F,4,0),"")</f>
        <v/>
      </c>
      <c r="O1235" s="22" t="str">
        <f t="shared" si="99"/>
        <v xml:space="preserve"> </v>
      </c>
    </row>
    <row r="1236" spans="1:15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10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101"/>
        <v/>
      </c>
      <c r="J1236" s="22" t="str">
        <f t="shared" si="102"/>
        <v/>
      </c>
      <c r="K1236" s="22" t="str">
        <f t="shared" si="103"/>
        <v/>
      </c>
      <c r="M1236" s="22" t="str">
        <f>IFERROR(VLOOKUP(A1236,Sheet1!B:F,5,0),"")</f>
        <v/>
      </c>
      <c r="N1236" s="22" t="str">
        <f>IFERROR(VLOOKUP(A1236,Sheet1!B:F,4,0),"")</f>
        <v/>
      </c>
      <c r="O1236" s="22" t="str">
        <f t="shared" si="99"/>
        <v xml:space="preserve"> </v>
      </c>
    </row>
    <row r="1237" spans="1:15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10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101"/>
        <v/>
      </c>
      <c r="J1237" s="22" t="str">
        <f t="shared" si="102"/>
        <v/>
      </c>
      <c r="K1237" s="22" t="str">
        <f t="shared" si="103"/>
        <v/>
      </c>
      <c r="M1237" s="22" t="str">
        <f>IFERROR(VLOOKUP(A1237,Sheet1!B:F,5,0),"")</f>
        <v/>
      </c>
      <c r="N1237" s="22" t="str">
        <f>IFERROR(VLOOKUP(A1237,Sheet1!B:F,4,0),"")</f>
        <v/>
      </c>
      <c r="O1237" s="22" t="str">
        <f t="shared" si="99"/>
        <v xml:space="preserve"> </v>
      </c>
    </row>
    <row r="1238" spans="1:15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10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101"/>
        <v/>
      </c>
      <c r="J1238" s="22" t="str">
        <f t="shared" si="102"/>
        <v/>
      </c>
      <c r="K1238" s="22" t="str">
        <f t="shared" si="103"/>
        <v/>
      </c>
      <c r="M1238" s="22" t="str">
        <f>IFERROR(VLOOKUP(A1238,Sheet1!B:F,5,0),"")</f>
        <v/>
      </c>
      <c r="N1238" s="22" t="str">
        <f>IFERROR(VLOOKUP(A1238,Sheet1!B:F,4,0),"")</f>
        <v/>
      </c>
      <c r="O1238" s="22" t="str">
        <f t="shared" si="99"/>
        <v xml:space="preserve"> </v>
      </c>
    </row>
    <row r="1239" spans="1:15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10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101"/>
        <v/>
      </c>
      <c r="J1239" s="22" t="str">
        <f t="shared" si="102"/>
        <v/>
      </c>
      <c r="K1239" s="22" t="str">
        <f t="shared" si="103"/>
        <v/>
      </c>
      <c r="M1239" s="22" t="str">
        <f>IFERROR(VLOOKUP(A1239,Sheet1!B:F,5,0),"")</f>
        <v/>
      </c>
      <c r="N1239" s="22" t="str">
        <f>IFERROR(VLOOKUP(A1239,Sheet1!B:F,4,0),"")</f>
        <v/>
      </c>
      <c r="O1239" s="22" t="str">
        <f t="shared" si="99"/>
        <v xml:space="preserve"> </v>
      </c>
    </row>
    <row r="1240" spans="1:15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10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101"/>
        <v/>
      </c>
      <c r="J1240" s="22" t="str">
        <f t="shared" si="102"/>
        <v/>
      </c>
      <c r="K1240" s="22" t="str">
        <f t="shared" si="103"/>
        <v/>
      </c>
      <c r="M1240" s="22" t="str">
        <f>IFERROR(VLOOKUP(A1240,Sheet1!B:F,5,0),"")</f>
        <v/>
      </c>
      <c r="N1240" s="22" t="str">
        <f>IFERROR(VLOOKUP(A1240,Sheet1!B:F,4,0),"")</f>
        <v/>
      </c>
      <c r="O1240" s="22" t="str">
        <f t="shared" si="99"/>
        <v xml:space="preserve"> </v>
      </c>
    </row>
    <row r="1241" spans="1:15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10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101"/>
        <v/>
      </c>
      <c r="J1241" s="22" t="str">
        <f t="shared" si="102"/>
        <v/>
      </c>
      <c r="K1241" s="22" t="str">
        <f t="shared" si="103"/>
        <v/>
      </c>
      <c r="M1241" s="22" t="str">
        <f>IFERROR(VLOOKUP(A1241,Sheet1!B:F,5,0),"")</f>
        <v/>
      </c>
      <c r="N1241" s="22" t="str">
        <f>IFERROR(VLOOKUP(A1241,Sheet1!B:F,4,0),"")</f>
        <v/>
      </c>
      <c r="O1241" s="22" t="str">
        <f t="shared" si="99"/>
        <v xml:space="preserve"> </v>
      </c>
    </row>
    <row r="1242" spans="1:15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10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101"/>
        <v/>
      </c>
      <c r="J1242" s="22" t="str">
        <f t="shared" si="102"/>
        <v/>
      </c>
      <c r="K1242" s="22" t="str">
        <f t="shared" si="103"/>
        <v/>
      </c>
      <c r="M1242" s="22" t="str">
        <f>IFERROR(VLOOKUP(A1242,Sheet1!B:F,5,0),"")</f>
        <v/>
      </c>
      <c r="N1242" s="22" t="str">
        <f>IFERROR(VLOOKUP(A1242,Sheet1!B:F,4,0),"")</f>
        <v/>
      </c>
      <c r="O1242" s="22" t="str">
        <f t="shared" si="99"/>
        <v xml:space="preserve"> </v>
      </c>
    </row>
    <row r="1243" spans="1:15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10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101"/>
        <v/>
      </c>
      <c r="J1243" s="22" t="str">
        <f t="shared" si="102"/>
        <v/>
      </c>
      <c r="K1243" s="22" t="str">
        <f t="shared" si="103"/>
        <v/>
      </c>
      <c r="M1243" s="22" t="str">
        <f>IFERROR(VLOOKUP(A1243,Sheet1!B:F,5,0),"")</f>
        <v/>
      </c>
      <c r="N1243" s="22" t="str">
        <f>IFERROR(VLOOKUP(A1243,Sheet1!B:F,4,0),"")</f>
        <v/>
      </c>
      <c r="O1243" s="22" t="str">
        <f t="shared" si="99"/>
        <v xml:space="preserve"> </v>
      </c>
    </row>
    <row r="1244" spans="1:15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10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101"/>
        <v/>
      </c>
      <c r="J1244" s="22" t="str">
        <f t="shared" si="102"/>
        <v/>
      </c>
      <c r="K1244" s="22" t="str">
        <f t="shared" si="103"/>
        <v/>
      </c>
      <c r="M1244" s="22" t="str">
        <f>IFERROR(VLOOKUP(A1244,Sheet1!B:F,5,0),"")</f>
        <v/>
      </c>
      <c r="N1244" s="22" t="str">
        <f>IFERROR(VLOOKUP(A1244,Sheet1!B:F,4,0),"")</f>
        <v/>
      </c>
      <c r="O1244" s="22" t="str">
        <f t="shared" si="99"/>
        <v xml:space="preserve"> </v>
      </c>
    </row>
    <row r="1245" spans="1:15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10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101"/>
        <v/>
      </c>
      <c r="J1245" s="22" t="str">
        <f t="shared" si="102"/>
        <v/>
      </c>
      <c r="K1245" s="22" t="str">
        <f t="shared" si="103"/>
        <v/>
      </c>
      <c r="M1245" s="22" t="str">
        <f>IFERROR(VLOOKUP(A1245,Sheet1!B:F,5,0),"")</f>
        <v/>
      </c>
      <c r="N1245" s="22" t="str">
        <f>IFERROR(VLOOKUP(A1245,Sheet1!B:F,4,0),"")</f>
        <v/>
      </c>
      <c r="O1245" s="22" t="str">
        <f t="shared" si="99"/>
        <v xml:space="preserve"> </v>
      </c>
    </row>
    <row r="1246" spans="1:15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10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101"/>
        <v/>
      </c>
      <c r="J1246" s="22" t="str">
        <f t="shared" si="102"/>
        <v/>
      </c>
      <c r="K1246" s="22" t="str">
        <f t="shared" si="103"/>
        <v/>
      </c>
      <c r="M1246" s="22" t="str">
        <f>IFERROR(VLOOKUP(A1246,Sheet1!B:F,5,0),"")</f>
        <v/>
      </c>
      <c r="N1246" s="22" t="str">
        <f>IFERROR(VLOOKUP(A1246,Sheet1!B:F,4,0),"")</f>
        <v/>
      </c>
      <c r="O1246" s="22" t="str">
        <f t="shared" si="99"/>
        <v xml:space="preserve"> </v>
      </c>
    </row>
    <row r="1247" spans="1:15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10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101"/>
        <v/>
      </c>
      <c r="J1247" s="22" t="str">
        <f t="shared" si="102"/>
        <v/>
      </c>
      <c r="K1247" s="22" t="str">
        <f t="shared" si="103"/>
        <v/>
      </c>
      <c r="M1247" s="22" t="str">
        <f>IFERROR(VLOOKUP(A1247,Sheet1!B:F,5,0),"")</f>
        <v/>
      </c>
      <c r="N1247" s="22" t="str">
        <f>IFERROR(VLOOKUP(A1247,Sheet1!B:F,4,0),"")</f>
        <v/>
      </c>
      <c r="O1247" s="22" t="str">
        <f t="shared" si="99"/>
        <v xml:space="preserve"> </v>
      </c>
    </row>
    <row r="1248" spans="1:15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10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101"/>
        <v/>
      </c>
      <c r="J1248" s="22" t="str">
        <f t="shared" si="102"/>
        <v/>
      </c>
      <c r="K1248" s="22" t="str">
        <f t="shared" si="103"/>
        <v/>
      </c>
      <c r="M1248" s="22" t="str">
        <f>IFERROR(VLOOKUP(A1248,Sheet1!B:F,5,0),"")</f>
        <v/>
      </c>
      <c r="N1248" s="22" t="str">
        <f>IFERROR(VLOOKUP(A1248,Sheet1!B:F,4,0),"")</f>
        <v/>
      </c>
      <c r="O1248" s="22" t="str">
        <f t="shared" si="99"/>
        <v xml:space="preserve"> </v>
      </c>
    </row>
    <row r="1249" spans="1:15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10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101"/>
        <v/>
      </c>
      <c r="J1249" s="22" t="str">
        <f t="shared" si="102"/>
        <v/>
      </c>
      <c r="K1249" s="22" t="str">
        <f t="shared" si="103"/>
        <v/>
      </c>
      <c r="M1249" s="22" t="str">
        <f>IFERROR(VLOOKUP(A1249,Sheet1!B:F,5,0),"")</f>
        <v/>
      </c>
      <c r="N1249" s="22" t="str">
        <f>IFERROR(VLOOKUP(A1249,Sheet1!B:F,4,0),"")</f>
        <v/>
      </c>
      <c r="O1249" s="22" t="str">
        <f t="shared" si="99"/>
        <v xml:space="preserve"> </v>
      </c>
    </row>
    <row r="1250" spans="1:15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10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101"/>
        <v/>
      </c>
      <c r="J1250" s="22" t="str">
        <f t="shared" si="102"/>
        <v/>
      </c>
      <c r="K1250" s="22" t="str">
        <f t="shared" si="103"/>
        <v/>
      </c>
      <c r="M1250" s="22" t="str">
        <f>IFERROR(VLOOKUP(A1250,Sheet1!B:F,5,0),"")</f>
        <v/>
      </c>
      <c r="N1250" s="22" t="str">
        <f>IFERROR(VLOOKUP(A1250,Sheet1!B:F,4,0),"")</f>
        <v/>
      </c>
      <c r="O1250" s="22" t="str">
        <f t="shared" si="99"/>
        <v xml:space="preserve"> </v>
      </c>
    </row>
    <row r="1251" spans="1:15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10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101"/>
        <v/>
      </c>
      <c r="J1251" s="22" t="str">
        <f t="shared" si="102"/>
        <v/>
      </c>
      <c r="K1251" s="22" t="str">
        <f t="shared" si="103"/>
        <v/>
      </c>
      <c r="M1251" s="22" t="str">
        <f>IFERROR(VLOOKUP(A1251,Sheet1!B:F,5,0),"")</f>
        <v/>
      </c>
      <c r="N1251" s="22" t="str">
        <f>IFERROR(VLOOKUP(A1251,Sheet1!B:F,4,0),"")</f>
        <v/>
      </c>
      <c r="O1251" s="22" t="str">
        <f t="shared" si="99"/>
        <v xml:space="preserve"> </v>
      </c>
    </row>
    <row r="1252" spans="1:15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10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101"/>
        <v/>
      </c>
      <c r="J1252" s="22" t="str">
        <f t="shared" si="102"/>
        <v/>
      </c>
      <c r="K1252" s="22" t="str">
        <f t="shared" si="103"/>
        <v/>
      </c>
      <c r="M1252" s="22" t="str">
        <f>IFERROR(VLOOKUP(A1252,Sheet1!B:F,5,0),"")</f>
        <v/>
      </c>
      <c r="N1252" s="22" t="str">
        <f>IFERROR(VLOOKUP(A1252,Sheet1!B:F,4,0),"")</f>
        <v/>
      </c>
      <c r="O1252" s="22" t="str">
        <f t="shared" si="99"/>
        <v xml:space="preserve"> </v>
      </c>
    </row>
    <row r="1253" spans="1:15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10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101"/>
        <v/>
      </c>
      <c r="J1253" s="22" t="str">
        <f t="shared" si="102"/>
        <v/>
      </c>
      <c r="K1253" s="22" t="str">
        <f t="shared" si="103"/>
        <v/>
      </c>
      <c r="M1253" s="22" t="str">
        <f>IFERROR(VLOOKUP(A1253,Sheet1!B:F,5,0),"")</f>
        <v/>
      </c>
      <c r="N1253" s="22" t="str">
        <f>IFERROR(VLOOKUP(A1253,Sheet1!B:F,4,0),"")</f>
        <v/>
      </c>
      <c r="O1253" s="22" t="str">
        <f t="shared" si="99"/>
        <v xml:space="preserve"> </v>
      </c>
    </row>
    <row r="1254" spans="1:15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10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101"/>
        <v/>
      </c>
      <c r="J1254" s="22" t="str">
        <f t="shared" si="102"/>
        <v/>
      </c>
      <c r="K1254" s="22" t="str">
        <f t="shared" si="103"/>
        <v/>
      </c>
      <c r="M1254" s="22" t="str">
        <f>IFERROR(VLOOKUP(A1254,Sheet1!B:F,5,0),"")</f>
        <v/>
      </c>
      <c r="N1254" s="22" t="str">
        <f>IFERROR(VLOOKUP(A1254,Sheet1!B:F,4,0),"")</f>
        <v/>
      </c>
      <c r="O1254" s="22" t="str">
        <f t="shared" si="99"/>
        <v xml:space="preserve"> </v>
      </c>
    </row>
    <row r="1255" spans="1:15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10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101"/>
        <v/>
      </c>
      <c r="J1255" s="22" t="str">
        <f t="shared" si="102"/>
        <v/>
      </c>
      <c r="K1255" s="22" t="str">
        <f t="shared" si="103"/>
        <v/>
      </c>
      <c r="M1255" s="22" t="str">
        <f>IFERROR(VLOOKUP(A1255,Sheet1!B:F,5,0),"")</f>
        <v/>
      </c>
      <c r="N1255" s="22" t="str">
        <f>IFERROR(VLOOKUP(A1255,Sheet1!B:F,4,0),"")</f>
        <v/>
      </c>
      <c r="O1255" s="22" t="str">
        <f t="shared" si="99"/>
        <v xml:space="preserve"> </v>
      </c>
    </row>
    <row r="1256" spans="1:15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10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101"/>
        <v/>
      </c>
      <c r="J1256" s="22" t="str">
        <f t="shared" si="102"/>
        <v/>
      </c>
      <c r="K1256" s="22" t="str">
        <f t="shared" si="103"/>
        <v/>
      </c>
      <c r="M1256" s="22" t="str">
        <f>IFERROR(VLOOKUP(A1256,Sheet1!B:F,5,0),"")</f>
        <v/>
      </c>
      <c r="N1256" s="22" t="str">
        <f>IFERROR(VLOOKUP(A1256,Sheet1!B:F,4,0),"")</f>
        <v/>
      </c>
      <c r="O1256" s="22" t="str">
        <f t="shared" si="99"/>
        <v xml:space="preserve"> </v>
      </c>
    </row>
    <row r="1257" spans="1:15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10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101"/>
        <v/>
      </c>
      <c r="J1257" s="22" t="str">
        <f t="shared" si="102"/>
        <v/>
      </c>
      <c r="K1257" s="22" t="str">
        <f t="shared" si="103"/>
        <v/>
      </c>
      <c r="M1257" s="22" t="str">
        <f>IFERROR(VLOOKUP(A1257,Sheet1!B:F,5,0),"")</f>
        <v/>
      </c>
      <c r="N1257" s="22" t="str">
        <f>IFERROR(VLOOKUP(A1257,Sheet1!B:F,4,0),"")</f>
        <v/>
      </c>
      <c r="O1257" s="22" t="str">
        <f t="shared" si="99"/>
        <v xml:space="preserve"> </v>
      </c>
    </row>
    <row r="1258" spans="1:15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10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101"/>
        <v/>
      </c>
      <c r="J1258" s="22" t="str">
        <f t="shared" si="102"/>
        <v/>
      </c>
      <c r="K1258" s="22" t="str">
        <f t="shared" si="103"/>
        <v/>
      </c>
      <c r="M1258" s="22" t="str">
        <f>IFERROR(VLOOKUP(A1258,Sheet1!B:F,5,0),"")</f>
        <v/>
      </c>
      <c r="N1258" s="22" t="str">
        <f>IFERROR(VLOOKUP(A1258,Sheet1!B:F,4,0),"")</f>
        <v/>
      </c>
      <c r="O1258" s="22" t="str">
        <f t="shared" si="99"/>
        <v xml:space="preserve"> </v>
      </c>
    </row>
    <row r="1259" spans="1:15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10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101"/>
        <v/>
      </c>
      <c r="J1259" s="22" t="str">
        <f t="shared" si="102"/>
        <v/>
      </c>
      <c r="K1259" s="22" t="str">
        <f t="shared" si="103"/>
        <v/>
      </c>
      <c r="M1259" s="22" t="str">
        <f>IFERROR(VLOOKUP(A1259,Sheet1!B:F,5,0),"")</f>
        <v/>
      </c>
      <c r="N1259" s="22" t="str">
        <f>IFERROR(VLOOKUP(A1259,Sheet1!B:F,4,0),"")</f>
        <v/>
      </c>
      <c r="O1259" s="22" t="str">
        <f t="shared" si="99"/>
        <v xml:space="preserve"> </v>
      </c>
    </row>
    <row r="1260" spans="1:15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10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101"/>
        <v/>
      </c>
      <c r="J1260" s="22" t="str">
        <f t="shared" si="102"/>
        <v/>
      </c>
      <c r="K1260" s="22" t="str">
        <f t="shared" si="103"/>
        <v/>
      </c>
      <c r="M1260" s="22" t="str">
        <f>IFERROR(VLOOKUP(A1260,Sheet1!B:F,5,0),"")</f>
        <v/>
      </c>
      <c r="N1260" s="22" t="str">
        <f>IFERROR(VLOOKUP(A1260,Sheet1!B:F,4,0),"")</f>
        <v/>
      </c>
      <c r="O1260" s="22" t="str">
        <f t="shared" si="99"/>
        <v xml:space="preserve"> </v>
      </c>
    </row>
    <row r="1261" spans="1:15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10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101"/>
        <v/>
      </c>
      <c r="J1261" s="22" t="str">
        <f t="shared" si="102"/>
        <v/>
      </c>
      <c r="K1261" s="22" t="str">
        <f t="shared" si="103"/>
        <v/>
      </c>
      <c r="M1261" s="22" t="str">
        <f>IFERROR(VLOOKUP(A1261,Sheet1!B:F,5,0),"")</f>
        <v/>
      </c>
      <c r="N1261" s="22" t="str">
        <f>IFERROR(VLOOKUP(A1261,Sheet1!B:F,4,0),"")</f>
        <v/>
      </c>
      <c r="O1261" s="22" t="str">
        <f t="shared" si="99"/>
        <v xml:space="preserve"> </v>
      </c>
    </row>
    <row r="1262" spans="1:15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10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101"/>
        <v/>
      </c>
      <c r="J1262" s="22" t="str">
        <f t="shared" si="102"/>
        <v/>
      </c>
      <c r="K1262" s="22" t="str">
        <f t="shared" si="103"/>
        <v/>
      </c>
      <c r="M1262" s="22" t="str">
        <f>IFERROR(VLOOKUP(A1262,Sheet1!B:F,5,0),"")</f>
        <v/>
      </c>
      <c r="N1262" s="22" t="str">
        <f>IFERROR(VLOOKUP(A1262,Sheet1!B:F,4,0),"")</f>
        <v/>
      </c>
      <c r="O1262" s="22" t="str">
        <f t="shared" si="99"/>
        <v xml:space="preserve"> </v>
      </c>
    </row>
    <row r="1263" spans="1:15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10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101"/>
        <v/>
      </c>
      <c r="J1263" s="22" t="str">
        <f t="shared" si="102"/>
        <v/>
      </c>
      <c r="K1263" s="22" t="str">
        <f t="shared" si="103"/>
        <v/>
      </c>
      <c r="M1263" s="22" t="str">
        <f>IFERROR(VLOOKUP(A1263,Sheet1!B:F,5,0),"")</f>
        <v/>
      </c>
      <c r="N1263" s="22" t="str">
        <f>IFERROR(VLOOKUP(A1263,Sheet1!B:F,4,0),"")</f>
        <v/>
      </c>
      <c r="O1263" s="22" t="str">
        <f t="shared" si="99"/>
        <v xml:space="preserve"> </v>
      </c>
    </row>
    <row r="1264" spans="1:15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10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101"/>
        <v/>
      </c>
      <c r="J1264" s="22" t="str">
        <f t="shared" si="102"/>
        <v/>
      </c>
      <c r="K1264" s="22" t="str">
        <f t="shared" si="103"/>
        <v/>
      </c>
      <c r="M1264" s="22" t="str">
        <f>IFERROR(VLOOKUP(A1264,Sheet1!B:F,5,0),"")</f>
        <v/>
      </c>
      <c r="N1264" s="22" t="str">
        <f>IFERROR(VLOOKUP(A1264,Sheet1!B:F,4,0),"")</f>
        <v/>
      </c>
      <c r="O1264" s="22" t="str">
        <f t="shared" si="99"/>
        <v xml:space="preserve"> </v>
      </c>
    </row>
    <row r="1265" spans="1:15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10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101"/>
        <v/>
      </c>
      <c r="J1265" s="22" t="str">
        <f t="shared" si="102"/>
        <v/>
      </c>
      <c r="K1265" s="22" t="str">
        <f t="shared" si="103"/>
        <v/>
      </c>
      <c r="M1265" s="22" t="str">
        <f>IFERROR(VLOOKUP(A1265,Sheet1!B:F,5,0),"")</f>
        <v/>
      </c>
      <c r="N1265" s="22" t="str">
        <f>IFERROR(VLOOKUP(A1265,Sheet1!B:F,4,0),"")</f>
        <v/>
      </c>
      <c r="O1265" s="22" t="str">
        <f t="shared" si="99"/>
        <v xml:space="preserve"> </v>
      </c>
    </row>
    <row r="1266" spans="1:15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10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101"/>
        <v/>
      </c>
      <c r="J1266" s="22" t="str">
        <f t="shared" si="102"/>
        <v/>
      </c>
      <c r="K1266" s="22" t="str">
        <f t="shared" si="103"/>
        <v/>
      </c>
      <c r="M1266" s="22" t="str">
        <f>IFERROR(VLOOKUP(A1266,Sheet1!B:F,5,0),"")</f>
        <v/>
      </c>
      <c r="N1266" s="22" t="str">
        <f>IFERROR(VLOOKUP(A1266,Sheet1!B:F,4,0),"")</f>
        <v/>
      </c>
      <c r="O1266" s="22" t="str">
        <f t="shared" si="99"/>
        <v xml:space="preserve"> </v>
      </c>
    </row>
    <row r="1267" spans="1:15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10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101"/>
        <v/>
      </c>
      <c r="J1267" s="22" t="str">
        <f t="shared" si="102"/>
        <v/>
      </c>
      <c r="K1267" s="22" t="str">
        <f t="shared" si="103"/>
        <v/>
      </c>
      <c r="M1267" s="22" t="str">
        <f>IFERROR(VLOOKUP(A1267,Sheet1!B:F,5,0),"")</f>
        <v/>
      </c>
      <c r="N1267" s="22" t="str">
        <f>IFERROR(VLOOKUP(A1267,Sheet1!B:F,4,0),"")</f>
        <v/>
      </c>
      <c r="O1267" s="22" t="str">
        <f t="shared" si="99"/>
        <v xml:space="preserve"> </v>
      </c>
    </row>
    <row r="1268" spans="1:15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10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101"/>
        <v/>
      </c>
      <c r="J1268" s="22" t="str">
        <f t="shared" si="102"/>
        <v/>
      </c>
      <c r="K1268" s="22" t="str">
        <f t="shared" si="103"/>
        <v/>
      </c>
      <c r="M1268" s="22" t="str">
        <f>IFERROR(VLOOKUP(A1268,Sheet1!B:F,5,0),"")</f>
        <v/>
      </c>
      <c r="N1268" s="22" t="str">
        <f>IFERROR(VLOOKUP(A1268,Sheet1!B:F,4,0),"")</f>
        <v/>
      </c>
      <c r="O1268" s="22" t="str">
        <f t="shared" si="99"/>
        <v xml:space="preserve"> </v>
      </c>
    </row>
    <row r="1269" spans="1:15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10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101"/>
        <v/>
      </c>
      <c r="J1269" s="22" t="str">
        <f t="shared" si="102"/>
        <v/>
      </c>
      <c r="K1269" s="22" t="str">
        <f t="shared" si="103"/>
        <v/>
      </c>
      <c r="M1269" s="22" t="str">
        <f>IFERROR(VLOOKUP(A1269,Sheet1!B:F,5,0),"")</f>
        <v/>
      </c>
      <c r="N1269" s="22" t="str">
        <f>IFERROR(VLOOKUP(A1269,Sheet1!B:F,4,0),"")</f>
        <v/>
      </c>
      <c r="O1269" s="22" t="str">
        <f t="shared" si="99"/>
        <v xml:space="preserve"> </v>
      </c>
    </row>
    <row r="1270" spans="1:15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10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101"/>
        <v/>
      </c>
      <c r="J1270" s="22" t="str">
        <f t="shared" si="102"/>
        <v/>
      </c>
      <c r="K1270" s="22" t="str">
        <f t="shared" si="103"/>
        <v/>
      </c>
      <c r="M1270" s="22" t="str">
        <f>IFERROR(VLOOKUP(A1270,Sheet1!B:F,5,0),"")</f>
        <v/>
      </c>
      <c r="N1270" s="22" t="str">
        <f>IFERROR(VLOOKUP(A1270,Sheet1!B:F,4,0),"")</f>
        <v/>
      </c>
      <c r="O1270" s="22" t="str">
        <f t="shared" si="99"/>
        <v xml:space="preserve"> </v>
      </c>
    </row>
    <row r="1271" spans="1:15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10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101"/>
        <v/>
      </c>
      <c r="J1271" s="22" t="str">
        <f t="shared" si="102"/>
        <v/>
      </c>
      <c r="K1271" s="22" t="str">
        <f t="shared" si="103"/>
        <v/>
      </c>
      <c r="M1271" s="22" t="str">
        <f>IFERROR(VLOOKUP(A1271,Sheet1!B:F,5,0),"")</f>
        <v/>
      </c>
      <c r="N1271" s="22" t="str">
        <f>IFERROR(VLOOKUP(A1271,Sheet1!B:F,4,0),"")</f>
        <v/>
      </c>
      <c r="O1271" s="22" t="str">
        <f t="shared" si="99"/>
        <v xml:space="preserve"> </v>
      </c>
    </row>
    <row r="1272" spans="1:15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10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101"/>
        <v/>
      </c>
      <c r="J1272" s="22" t="str">
        <f t="shared" si="102"/>
        <v/>
      </c>
      <c r="K1272" s="22" t="str">
        <f t="shared" si="103"/>
        <v/>
      </c>
      <c r="M1272" s="22" t="str">
        <f>IFERROR(VLOOKUP(A1272,Sheet1!B:F,5,0),"")</f>
        <v/>
      </c>
      <c r="N1272" s="22" t="str">
        <f>IFERROR(VLOOKUP(A1272,Sheet1!B:F,4,0),"")</f>
        <v/>
      </c>
      <c r="O1272" s="22" t="str">
        <f t="shared" si="99"/>
        <v xml:space="preserve"> </v>
      </c>
    </row>
    <row r="1273" spans="1:15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10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101"/>
        <v/>
      </c>
      <c r="J1273" s="22" t="str">
        <f t="shared" si="102"/>
        <v/>
      </c>
      <c r="K1273" s="22" t="str">
        <f t="shared" si="103"/>
        <v/>
      </c>
      <c r="M1273" s="22" t="str">
        <f>IFERROR(VLOOKUP(A1273,Sheet1!B:F,5,0),"")</f>
        <v/>
      </c>
      <c r="N1273" s="22" t="str">
        <f>IFERROR(VLOOKUP(A1273,Sheet1!B:F,4,0),"")</f>
        <v/>
      </c>
      <c r="O1273" s="22" t="str">
        <f t="shared" si="99"/>
        <v xml:space="preserve"> </v>
      </c>
    </row>
    <row r="1274" spans="1:15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10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101"/>
        <v/>
      </c>
      <c r="J1274" s="22" t="str">
        <f t="shared" si="102"/>
        <v/>
      </c>
      <c r="K1274" s="22" t="str">
        <f t="shared" si="103"/>
        <v/>
      </c>
      <c r="M1274" s="22" t="str">
        <f>IFERROR(VLOOKUP(A1274,Sheet1!B:F,5,0),"")</f>
        <v/>
      </c>
      <c r="N1274" s="22" t="str">
        <f>IFERROR(VLOOKUP(A1274,Sheet1!B:F,4,0),"")</f>
        <v/>
      </c>
      <c r="O1274" s="22" t="str">
        <f t="shared" si="99"/>
        <v xml:space="preserve"> </v>
      </c>
    </row>
    <row r="1275" spans="1:15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10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101"/>
        <v/>
      </c>
      <c r="J1275" s="22" t="str">
        <f t="shared" si="102"/>
        <v/>
      </c>
      <c r="K1275" s="22" t="str">
        <f t="shared" si="103"/>
        <v/>
      </c>
      <c r="M1275" s="22" t="str">
        <f>IFERROR(VLOOKUP(A1275,Sheet1!B:F,5,0),"")</f>
        <v/>
      </c>
      <c r="N1275" s="22" t="str">
        <f>IFERROR(VLOOKUP(A1275,Sheet1!B:F,4,0),"")</f>
        <v/>
      </c>
      <c r="O1275" s="22" t="str">
        <f t="shared" si="99"/>
        <v xml:space="preserve"> </v>
      </c>
    </row>
    <row r="1276" spans="1:15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10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101"/>
        <v/>
      </c>
      <c r="J1276" s="22" t="str">
        <f t="shared" si="102"/>
        <v/>
      </c>
      <c r="K1276" s="22" t="str">
        <f t="shared" si="103"/>
        <v/>
      </c>
      <c r="M1276" s="22" t="str">
        <f>IFERROR(VLOOKUP(A1276,Sheet1!B:F,5,0),"")</f>
        <v/>
      </c>
      <c r="N1276" s="22" t="str">
        <f>IFERROR(VLOOKUP(A1276,Sheet1!B:F,4,0),"")</f>
        <v/>
      </c>
      <c r="O1276" s="22" t="str">
        <f t="shared" si="99"/>
        <v xml:space="preserve"> </v>
      </c>
    </row>
    <row r="1277" spans="1:15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10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101"/>
        <v/>
      </c>
      <c r="J1277" s="22" t="str">
        <f t="shared" si="102"/>
        <v/>
      </c>
      <c r="K1277" s="22" t="str">
        <f t="shared" si="103"/>
        <v/>
      </c>
      <c r="M1277" s="22" t="str">
        <f>IFERROR(VLOOKUP(A1277,Sheet1!B:F,5,0),"")</f>
        <v/>
      </c>
      <c r="N1277" s="22" t="str">
        <f>IFERROR(VLOOKUP(A1277,Sheet1!B:F,4,0),"")</f>
        <v/>
      </c>
      <c r="O1277" s="22" t="str">
        <f t="shared" si="99"/>
        <v xml:space="preserve"> </v>
      </c>
    </row>
    <row r="1278" spans="1:15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10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101"/>
        <v/>
      </c>
      <c r="J1278" s="22" t="str">
        <f t="shared" si="102"/>
        <v/>
      </c>
      <c r="K1278" s="22" t="str">
        <f t="shared" si="103"/>
        <v/>
      </c>
      <c r="M1278" s="22" t="str">
        <f>IFERROR(VLOOKUP(A1278,Sheet1!B:F,5,0),"")</f>
        <v/>
      </c>
      <c r="N1278" s="22" t="str">
        <f>IFERROR(VLOOKUP(A1278,Sheet1!B:F,4,0),"")</f>
        <v/>
      </c>
      <c r="O1278" s="22" t="str">
        <f t="shared" si="99"/>
        <v xml:space="preserve"> </v>
      </c>
    </row>
    <row r="1279" spans="1:15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10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101"/>
        <v/>
      </c>
      <c r="J1279" s="22" t="str">
        <f t="shared" si="102"/>
        <v/>
      </c>
      <c r="K1279" s="22" t="str">
        <f t="shared" si="103"/>
        <v/>
      </c>
      <c r="M1279" s="22" t="str">
        <f>IFERROR(VLOOKUP(A1279,Sheet1!B:F,5,0),"")</f>
        <v/>
      </c>
      <c r="N1279" s="22" t="str">
        <f>IFERROR(VLOOKUP(A1279,Sheet1!B:F,4,0),"")</f>
        <v/>
      </c>
      <c r="O1279" s="22" t="str">
        <f t="shared" si="99"/>
        <v xml:space="preserve"> </v>
      </c>
    </row>
    <row r="1280" spans="1:15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10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101"/>
        <v/>
      </c>
      <c r="J1280" s="22" t="str">
        <f t="shared" si="102"/>
        <v/>
      </c>
      <c r="K1280" s="22" t="str">
        <f t="shared" si="103"/>
        <v/>
      </c>
      <c r="M1280" s="22" t="str">
        <f>IFERROR(VLOOKUP(A1280,Sheet1!B:F,5,0),"")</f>
        <v/>
      </c>
      <c r="N1280" s="22" t="str">
        <f>IFERROR(VLOOKUP(A1280,Sheet1!B:F,4,0),"")</f>
        <v/>
      </c>
      <c r="O1280" s="22" t="str">
        <f t="shared" si="99"/>
        <v xml:space="preserve"> </v>
      </c>
    </row>
    <row r="1281" spans="1:15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10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101"/>
        <v/>
      </c>
      <c r="J1281" s="22" t="str">
        <f t="shared" si="102"/>
        <v/>
      </c>
      <c r="K1281" s="22" t="str">
        <f t="shared" si="103"/>
        <v/>
      </c>
      <c r="M1281" s="22" t="str">
        <f>IFERROR(VLOOKUP(A1281,Sheet1!B:F,5,0),"")</f>
        <v/>
      </c>
      <c r="N1281" s="22" t="str">
        <f>IFERROR(VLOOKUP(A1281,Sheet1!B:F,4,0),"")</f>
        <v/>
      </c>
      <c r="O1281" s="22" t="str">
        <f t="shared" si="99"/>
        <v xml:space="preserve"> </v>
      </c>
    </row>
    <row r="1282" spans="1:15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10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101"/>
        <v/>
      </c>
      <c r="J1282" s="22" t="str">
        <f t="shared" si="102"/>
        <v/>
      </c>
      <c r="K1282" s="22" t="str">
        <f t="shared" si="103"/>
        <v/>
      </c>
      <c r="M1282" s="22" t="str">
        <f>IFERROR(VLOOKUP(A1282,Sheet1!B:F,5,0),"")</f>
        <v/>
      </c>
      <c r="N1282" s="22" t="str">
        <f>IFERROR(VLOOKUP(A1282,Sheet1!B:F,4,0),"")</f>
        <v/>
      </c>
      <c r="O1282" s="22" t="str">
        <f t="shared" si="99"/>
        <v xml:space="preserve"> </v>
      </c>
    </row>
    <row r="1283" spans="1:15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10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101"/>
        <v/>
      </c>
      <c r="J1283" s="22" t="str">
        <f t="shared" si="102"/>
        <v/>
      </c>
      <c r="K1283" s="22" t="str">
        <f t="shared" si="103"/>
        <v/>
      </c>
      <c r="M1283" s="22" t="str">
        <f>IFERROR(VLOOKUP(A1283,Sheet1!B:F,5,0),"")</f>
        <v/>
      </c>
      <c r="N1283" s="22" t="str">
        <f>IFERROR(VLOOKUP(A1283,Sheet1!B:F,4,0),"")</f>
        <v/>
      </c>
      <c r="O1283" s="22" t="str">
        <f t="shared" ref="O1283:O1346" si="104">CONCATENATE(M1283," ",N1283)</f>
        <v xml:space="preserve"> </v>
      </c>
    </row>
    <row r="1284" spans="1:15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10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101"/>
        <v/>
      </c>
      <c r="J1284" s="22" t="str">
        <f t="shared" si="102"/>
        <v/>
      </c>
      <c r="K1284" s="22" t="str">
        <f t="shared" si="103"/>
        <v/>
      </c>
      <c r="M1284" s="22" t="str">
        <f>IFERROR(VLOOKUP(A1284,Sheet1!B:F,5,0),"")</f>
        <v/>
      </c>
      <c r="N1284" s="22" t="str">
        <f>IFERROR(VLOOKUP(A1284,Sheet1!B:F,4,0),"")</f>
        <v/>
      </c>
      <c r="O1284" s="22" t="str">
        <f t="shared" si="104"/>
        <v xml:space="preserve"> </v>
      </c>
    </row>
    <row r="1285" spans="1:15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10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101"/>
        <v/>
      </c>
      <c r="J1285" s="22" t="str">
        <f t="shared" si="102"/>
        <v/>
      </c>
      <c r="K1285" s="22" t="str">
        <f t="shared" si="103"/>
        <v/>
      </c>
      <c r="M1285" s="22" t="str">
        <f>IFERROR(VLOOKUP(A1285,Sheet1!B:F,5,0),"")</f>
        <v/>
      </c>
      <c r="N1285" s="22" t="str">
        <f>IFERROR(VLOOKUP(A1285,Sheet1!B:F,4,0),"")</f>
        <v/>
      </c>
      <c r="O1285" s="22" t="str">
        <f t="shared" si="104"/>
        <v xml:space="preserve"> </v>
      </c>
    </row>
    <row r="1286" spans="1:15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10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101"/>
        <v/>
      </c>
      <c r="J1286" s="22" t="str">
        <f t="shared" si="102"/>
        <v/>
      </c>
      <c r="K1286" s="22" t="str">
        <f t="shared" si="103"/>
        <v/>
      </c>
      <c r="M1286" s="22" t="str">
        <f>IFERROR(VLOOKUP(A1286,Sheet1!B:F,5,0),"")</f>
        <v/>
      </c>
      <c r="N1286" s="22" t="str">
        <f>IFERROR(VLOOKUP(A1286,Sheet1!B:F,4,0),"")</f>
        <v/>
      </c>
      <c r="O1286" s="22" t="str">
        <f t="shared" si="104"/>
        <v xml:space="preserve"> </v>
      </c>
    </row>
    <row r="1287" spans="1:15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10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101"/>
        <v/>
      </c>
      <c r="J1287" s="22" t="str">
        <f t="shared" si="102"/>
        <v/>
      </c>
      <c r="K1287" s="22" t="str">
        <f t="shared" si="103"/>
        <v/>
      </c>
      <c r="M1287" s="22" t="str">
        <f>IFERROR(VLOOKUP(A1287,Sheet1!B:F,5,0),"")</f>
        <v/>
      </c>
      <c r="N1287" s="22" t="str">
        <f>IFERROR(VLOOKUP(A1287,Sheet1!B:F,4,0),"")</f>
        <v/>
      </c>
      <c r="O1287" s="22" t="str">
        <f t="shared" si="104"/>
        <v xml:space="preserve"> </v>
      </c>
    </row>
    <row r="1288" spans="1:15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10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101"/>
        <v/>
      </c>
      <c r="J1288" s="22" t="str">
        <f t="shared" si="102"/>
        <v/>
      </c>
      <c r="K1288" s="22" t="str">
        <f t="shared" si="103"/>
        <v/>
      </c>
      <c r="M1288" s="22" t="str">
        <f>IFERROR(VLOOKUP(A1288,Sheet1!B:F,5,0),"")</f>
        <v/>
      </c>
      <c r="N1288" s="22" t="str">
        <f>IFERROR(VLOOKUP(A1288,Sheet1!B:F,4,0),"")</f>
        <v/>
      </c>
      <c r="O1288" s="22" t="str">
        <f t="shared" si="104"/>
        <v xml:space="preserve"> </v>
      </c>
    </row>
    <row r="1289" spans="1:15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10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101"/>
        <v/>
      </c>
      <c r="J1289" s="22" t="str">
        <f t="shared" si="102"/>
        <v/>
      </c>
      <c r="K1289" s="22" t="str">
        <f t="shared" si="103"/>
        <v/>
      </c>
      <c r="M1289" s="22" t="str">
        <f>IFERROR(VLOOKUP(A1289,Sheet1!B:F,5,0),"")</f>
        <v/>
      </c>
      <c r="N1289" s="22" t="str">
        <f>IFERROR(VLOOKUP(A1289,Sheet1!B:F,4,0),"")</f>
        <v/>
      </c>
      <c r="O1289" s="22" t="str">
        <f t="shared" si="104"/>
        <v xml:space="preserve"> </v>
      </c>
    </row>
    <row r="1290" spans="1:15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10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101"/>
        <v/>
      </c>
      <c r="J1290" s="22" t="str">
        <f t="shared" si="102"/>
        <v/>
      </c>
      <c r="K1290" s="22" t="str">
        <f t="shared" si="103"/>
        <v/>
      </c>
      <c r="M1290" s="22" t="str">
        <f>IFERROR(VLOOKUP(A1290,Sheet1!B:F,5,0),"")</f>
        <v/>
      </c>
      <c r="N1290" s="22" t="str">
        <f>IFERROR(VLOOKUP(A1290,Sheet1!B:F,4,0),"")</f>
        <v/>
      </c>
      <c r="O1290" s="22" t="str">
        <f t="shared" si="104"/>
        <v xml:space="preserve"> </v>
      </c>
    </row>
    <row r="1291" spans="1:15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10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101"/>
        <v/>
      </c>
      <c r="J1291" s="22" t="str">
        <f t="shared" si="102"/>
        <v/>
      </c>
      <c r="K1291" s="22" t="str">
        <f t="shared" si="103"/>
        <v/>
      </c>
      <c r="M1291" s="22" t="str">
        <f>IFERROR(VLOOKUP(A1291,Sheet1!B:F,5,0),"")</f>
        <v/>
      </c>
      <c r="N1291" s="22" t="str">
        <f>IFERROR(VLOOKUP(A1291,Sheet1!B:F,4,0),"")</f>
        <v/>
      </c>
      <c r="O1291" s="22" t="str">
        <f t="shared" si="104"/>
        <v xml:space="preserve"> </v>
      </c>
    </row>
    <row r="1292" spans="1:15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10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101"/>
        <v/>
      </c>
      <c r="J1292" s="22" t="str">
        <f t="shared" si="102"/>
        <v/>
      </c>
      <c r="K1292" s="22" t="str">
        <f t="shared" si="103"/>
        <v/>
      </c>
      <c r="M1292" s="22" t="str">
        <f>IFERROR(VLOOKUP(A1292,Sheet1!B:F,5,0),"")</f>
        <v/>
      </c>
      <c r="N1292" s="22" t="str">
        <f>IFERROR(VLOOKUP(A1292,Sheet1!B:F,4,0),"")</f>
        <v/>
      </c>
      <c r="O1292" s="22" t="str">
        <f t="shared" si="104"/>
        <v xml:space="preserve"> </v>
      </c>
    </row>
    <row r="1293" spans="1:15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10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101"/>
        <v/>
      </c>
      <c r="J1293" s="22" t="str">
        <f t="shared" si="102"/>
        <v/>
      </c>
      <c r="K1293" s="22" t="str">
        <f t="shared" si="103"/>
        <v/>
      </c>
      <c r="M1293" s="22" t="str">
        <f>IFERROR(VLOOKUP(A1293,Sheet1!B:F,5,0),"")</f>
        <v/>
      </c>
      <c r="N1293" s="22" t="str">
        <f>IFERROR(VLOOKUP(A1293,Sheet1!B:F,4,0),"")</f>
        <v/>
      </c>
      <c r="O1293" s="22" t="str">
        <f t="shared" si="104"/>
        <v xml:space="preserve"> </v>
      </c>
    </row>
    <row r="1294" spans="1:15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10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101"/>
        <v/>
      </c>
      <c r="J1294" s="22" t="str">
        <f t="shared" si="102"/>
        <v/>
      </c>
      <c r="K1294" s="22" t="str">
        <f t="shared" si="103"/>
        <v/>
      </c>
      <c r="M1294" s="22" t="str">
        <f>IFERROR(VLOOKUP(A1294,Sheet1!B:F,5,0),"")</f>
        <v/>
      </c>
      <c r="N1294" s="22" t="str">
        <f>IFERROR(VLOOKUP(A1294,Sheet1!B:F,4,0),"")</f>
        <v/>
      </c>
      <c r="O1294" s="22" t="str">
        <f t="shared" si="104"/>
        <v xml:space="preserve"> </v>
      </c>
    </row>
    <row r="1295" spans="1:15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10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101"/>
        <v/>
      </c>
      <c r="J1295" s="22" t="str">
        <f t="shared" si="102"/>
        <v/>
      </c>
      <c r="K1295" s="22" t="str">
        <f t="shared" si="103"/>
        <v/>
      </c>
      <c r="M1295" s="22" t="str">
        <f>IFERROR(VLOOKUP(A1295,Sheet1!B:F,5,0),"")</f>
        <v/>
      </c>
      <c r="N1295" s="22" t="str">
        <f>IFERROR(VLOOKUP(A1295,Sheet1!B:F,4,0),"")</f>
        <v/>
      </c>
      <c r="O1295" s="22" t="str">
        <f t="shared" si="104"/>
        <v xml:space="preserve"> </v>
      </c>
    </row>
    <row r="1296" spans="1:15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10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101"/>
        <v/>
      </c>
      <c r="J1296" s="22" t="str">
        <f t="shared" si="102"/>
        <v/>
      </c>
      <c r="K1296" s="22" t="str">
        <f t="shared" si="103"/>
        <v/>
      </c>
      <c r="M1296" s="22" t="str">
        <f>IFERROR(VLOOKUP(A1296,Sheet1!B:F,5,0),"")</f>
        <v/>
      </c>
      <c r="N1296" s="22" t="str">
        <f>IFERROR(VLOOKUP(A1296,Sheet1!B:F,4,0),"")</f>
        <v/>
      </c>
      <c r="O1296" s="22" t="str">
        <f t="shared" si="104"/>
        <v xml:space="preserve"> </v>
      </c>
    </row>
    <row r="1297" spans="1:15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10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101"/>
        <v/>
      </c>
      <c r="J1297" s="22" t="str">
        <f t="shared" si="102"/>
        <v/>
      </c>
      <c r="K1297" s="22" t="str">
        <f t="shared" si="103"/>
        <v/>
      </c>
      <c r="M1297" s="22" t="str">
        <f>IFERROR(VLOOKUP(A1297,Sheet1!B:F,5,0),"")</f>
        <v/>
      </c>
      <c r="N1297" s="22" t="str">
        <f>IFERROR(VLOOKUP(A1297,Sheet1!B:F,4,0),"")</f>
        <v/>
      </c>
      <c r="O1297" s="22" t="str">
        <f t="shared" si="104"/>
        <v xml:space="preserve"> </v>
      </c>
    </row>
    <row r="1298" spans="1:15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105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101"/>
        <v/>
      </c>
      <c r="J1298" s="22" t="str">
        <f t="shared" si="102"/>
        <v/>
      </c>
      <c r="K1298" s="22" t="str">
        <f t="shared" si="103"/>
        <v/>
      </c>
      <c r="M1298" s="22" t="str">
        <f>IFERROR(VLOOKUP(A1298,Sheet1!B:F,5,0),"")</f>
        <v/>
      </c>
      <c r="N1298" s="22" t="str">
        <f>IFERROR(VLOOKUP(A1298,Sheet1!B:F,4,0),"")</f>
        <v/>
      </c>
      <c r="O1298" s="22" t="str">
        <f t="shared" si="104"/>
        <v xml:space="preserve"> </v>
      </c>
    </row>
    <row r="1299" spans="1:15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105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106">CONCATENATE(E1299,A1299)</f>
        <v/>
      </c>
      <c r="J1299" s="22" t="str">
        <f t="shared" ref="J1299:J1362" si="107">B1299</f>
        <v/>
      </c>
      <c r="K1299" s="22" t="str">
        <f t="shared" ref="K1299:K1362" si="108">C1299</f>
        <v/>
      </c>
      <c r="M1299" s="22" t="str">
        <f>IFERROR(VLOOKUP(A1299,Sheet1!B:F,5,0),"")</f>
        <v/>
      </c>
      <c r="N1299" s="22" t="str">
        <f>IFERROR(VLOOKUP(A1299,Sheet1!B:F,4,0),"")</f>
        <v/>
      </c>
      <c r="O1299" s="22" t="str">
        <f t="shared" si="104"/>
        <v xml:space="preserve"> </v>
      </c>
    </row>
    <row r="1300" spans="1:15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105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106"/>
        <v/>
      </c>
      <c r="J1300" s="22" t="str">
        <f t="shared" si="107"/>
        <v/>
      </c>
      <c r="K1300" s="22" t="str">
        <f t="shared" si="108"/>
        <v/>
      </c>
      <c r="M1300" s="22" t="str">
        <f>IFERROR(VLOOKUP(A1300,Sheet1!B:F,5,0),"")</f>
        <v/>
      </c>
      <c r="N1300" s="22" t="str">
        <f>IFERROR(VLOOKUP(A1300,Sheet1!B:F,4,0),"")</f>
        <v/>
      </c>
      <c r="O1300" s="22" t="str">
        <f t="shared" si="104"/>
        <v xml:space="preserve"> </v>
      </c>
    </row>
    <row r="1301" spans="1:15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105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106"/>
        <v/>
      </c>
      <c r="J1301" s="22" t="str">
        <f t="shared" si="107"/>
        <v/>
      </c>
      <c r="K1301" s="22" t="str">
        <f t="shared" si="108"/>
        <v/>
      </c>
      <c r="M1301" s="22" t="str">
        <f>IFERROR(VLOOKUP(A1301,Sheet1!B:F,5,0),"")</f>
        <v/>
      </c>
      <c r="N1301" s="22" t="str">
        <f>IFERROR(VLOOKUP(A1301,Sheet1!B:F,4,0),"")</f>
        <v/>
      </c>
      <c r="O1301" s="22" t="str">
        <f t="shared" si="104"/>
        <v xml:space="preserve"> </v>
      </c>
    </row>
    <row r="1302" spans="1:15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105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106"/>
        <v/>
      </c>
      <c r="J1302" s="22" t="str">
        <f t="shared" si="107"/>
        <v/>
      </c>
      <c r="K1302" s="22" t="str">
        <f t="shared" si="108"/>
        <v/>
      </c>
      <c r="M1302" s="22" t="str">
        <f>IFERROR(VLOOKUP(A1302,Sheet1!B:F,5,0),"")</f>
        <v/>
      </c>
      <c r="N1302" s="22" t="str">
        <f>IFERROR(VLOOKUP(A1302,Sheet1!B:F,4,0),"")</f>
        <v/>
      </c>
      <c r="O1302" s="22" t="str">
        <f t="shared" si="104"/>
        <v xml:space="preserve"> </v>
      </c>
    </row>
    <row r="1303" spans="1:15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105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106"/>
        <v/>
      </c>
      <c r="J1303" s="22" t="str">
        <f t="shared" si="107"/>
        <v/>
      </c>
      <c r="K1303" s="22" t="str">
        <f t="shared" si="108"/>
        <v/>
      </c>
      <c r="M1303" s="22" t="str">
        <f>IFERROR(VLOOKUP(A1303,Sheet1!B:F,5,0),"")</f>
        <v/>
      </c>
      <c r="N1303" s="22" t="str">
        <f>IFERROR(VLOOKUP(A1303,Sheet1!B:F,4,0),"")</f>
        <v/>
      </c>
      <c r="O1303" s="22" t="str">
        <f t="shared" si="104"/>
        <v xml:space="preserve"> </v>
      </c>
    </row>
    <row r="1304" spans="1:15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105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106"/>
        <v/>
      </c>
      <c r="J1304" s="22" t="str">
        <f t="shared" si="107"/>
        <v/>
      </c>
      <c r="K1304" s="22" t="str">
        <f t="shared" si="108"/>
        <v/>
      </c>
      <c r="M1304" s="22" t="str">
        <f>IFERROR(VLOOKUP(A1304,Sheet1!B:F,5,0),"")</f>
        <v/>
      </c>
      <c r="N1304" s="22" t="str">
        <f>IFERROR(VLOOKUP(A1304,Sheet1!B:F,4,0),"")</f>
        <v/>
      </c>
      <c r="O1304" s="22" t="str">
        <f t="shared" si="104"/>
        <v xml:space="preserve"> </v>
      </c>
    </row>
    <row r="1305" spans="1:15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105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106"/>
        <v/>
      </c>
      <c r="J1305" s="22" t="str">
        <f t="shared" si="107"/>
        <v/>
      </c>
      <c r="K1305" s="22" t="str">
        <f t="shared" si="108"/>
        <v/>
      </c>
      <c r="M1305" s="22" t="str">
        <f>IFERROR(VLOOKUP(A1305,Sheet1!B:F,5,0),"")</f>
        <v/>
      </c>
      <c r="N1305" s="22" t="str">
        <f>IFERROR(VLOOKUP(A1305,Sheet1!B:F,4,0),"")</f>
        <v/>
      </c>
      <c r="O1305" s="22" t="str">
        <f t="shared" si="104"/>
        <v xml:space="preserve"> </v>
      </c>
    </row>
    <row r="1306" spans="1:15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105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106"/>
        <v/>
      </c>
      <c r="J1306" s="22" t="str">
        <f t="shared" si="107"/>
        <v/>
      </c>
      <c r="K1306" s="22" t="str">
        <f t="shared" si="108"/>
        <v/>
      </c>
      <c r="M1306" s="22" t="str">
        <f>IFERROR(VLOOKUP(A1306,Sheet1!B:F,5,0),"")</f>
        <v/>
      </c>
      <c r="N1306" s="22" t="str">
        <f>IFERROR(VLOOKUP(A1306,Sheet1!B:F,4,0),"")</f>
        <v/>
      </c>
      <c r="O1306" s="22" t="str">
        <f t="shared" si="104"/>
        <v xml:space="preserve"> </v>
      </c>
    </row>
    <row r="1307" spans="1:15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105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106"/>
        <v/>
      </c>
      <c r="J1307" s="22" t="str">
        <f t="shared" si="107"/>
        <v/>
      </c>
      <c r="K1307" s="22" t="str">
        <f t="shared" si="108"/>
        <v/>
      </c>
      <c r="M1307" s="22" t="str">
        <f>IFERROR(VLOOKUP(A1307,Sheet1!B:F,5,0),"")</f>
        <v/>
      </c>
      <c r="N1307" s="22" t="str">
        <f>IFERROR(VLOOKUP(A1307,Sheet1!B:F,4,0),"")</f>
        <v/>
      </c>
      <c r="O1307" s="22" t="str">
        <f t="shared" si="104"/>
        <v xml:space="preserve"> </v>
      </c>
    </row>
    <row r="1308" spans="1:15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105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106"/>
        <v/>
      </c>
      <c r="J1308" s="22" t="str">
        <f t="shared" si="107"/>
        <v/>
      </c>
      <c r="K1308" s="22" t="str">
        <f t="shared" si="108"/>
        <v/>
      </c>
      <c r="M1308" s="22" t="str">
        <f>IFERROR(VLOOKUP(A1308,Sheet1!B:F,5,0),"")</f>
        <v/>
      </c>
      <c r="N1308" s="22" t="str">
        <f>IFERROR(VLOOKUP(A1308,Sheet1!B:F,4,0),"")</f>
        <v/>
      </c>
      <c r="O1308" s="22" t="str">
        <f t="shared" si="104"/>
        <v xml:space="preserve"> </v>
      </c>
    </row>
    <row r="1309" spans="1:15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105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106"/>
        <v/>
      </c>
      <c r="J1309" s="22" t="str">
        <f t="shared" si="107"/>
        <v/>
      </c>
      <c r="K1309" s="22" t="str">
        <f t="shared" si="108"/>
        <v/>
      </c>
      <c r="M1309" s="22" t="str">
        <f>IFERROR(VLOOKUP(A1309,Sheet1!B:F,5,0),"")</f>
        <v/>
      </c>
      <c r="N1309" s="22" t="str">
        <f>IFERROR(VLOOKUP(A1309,Sheet1!B:F,4,0),"")</f>
        <v/>
      </c>
      <c r="O1309" s="22" t="str">
        <f t="shared" si="104"/>
        <v xml:space="preserve"> </v>
      </c>
    </row>
    <row r="1310" spans="1:15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105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106"/>
        <v/>
      </c>
      <c r="J1310" s="22" t="str">
        <f t="shared" si="107"/>
        <v/>
      </c>
      <c r="K1310" s="22" t="str">
        <f t="shared" si="108"/>
        <v/>
      </c>
      <c r="M1310" s="22" t="str">
        <f>IFERROR(VLOOKUP(A1310,Sheet1!B:F,5,0),"")</f>
        <v/>
      </c>
      <c r="N1310" s="22" t="str">
        <f>IFERROR(VLOOKUP(A1310,Sheet1!B:F,4,0),"")</f>
        <v/>
      </c>
      <c r="O1310" s="22" t="str">
        <f t="shared" si="104"/>
        <v xml:space="preserve"> </v>
      </c>
    </row>
    <row r="1311" spans="1:15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105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106"/>
        <v/>
      </c>
      <c r="J1311" s="22" t="str">
        <f t="shared" si="107"/>
        <v/>
      </c>
      <c r="K1311" s="22" t="str">
        <f t="shared" si="108"/>
        <v/>
      </c>
      <c r="M1311" s="22" t="str">
        <f>IFERROR(VLOOKUP(A1311,Sheet1!B:F,5,0),"")</f>
        <v/>
      </c>
      <c r="N1311" s="22" t="str">
        <f>IFERROR(VLOOKUP(A1311,Sheet1!B:F,4,0),"")</f>
        <v/>
      </c>
      <c r="O1311" s="22" t="str">
        <f t="shared" si="104"/>
        <v xml:space="preserve"> </v>
      </c>
    </row>
    <row r="1312" spans="1:15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105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106"/>
        <v/>
      </c>
      <c r="J1312" s="22" t="str">
        <f t="shared" si="107"/>
        <v/>
      </c>
      <c r="K1312" s="22" t="str">
        <f t="shared" si="108"/>
        <v/>
      </c>
      <c r="M1312" s="22" t="str">
        <f>IFERROR(VLOOKUP(A1312,Sheet1!B:F,5,0),"")</f>
        <v/>
      </c>
      <c r="N1312" s="22" t="str">
        <f>IFERROR(VLOOKUP(A1312,Sheet1!B:F,4,0),"")</f>
        <v/>
      </c>
      <c r="O1312" s="22" t="str">
        <f t="shared" si="104"/>
        <v xml:space="preserve"> </v>
      </c>
    </row>
    <row r="1313" spans="1:15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105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106"/>
        <v/>
      </c>
      <c r="J1313" s="22" t="str">
        <f t="shared" si="107"/>
        <v/>
      </c>
      <c r="K1313" s="22" t="str">
        <f t="shared" si="108"/>
        <v/>
      </c>
      <c r="M1313" s="22" t="str">
        <f>IFERROR(VLOOKUP(A1313,Sheet1!B:F,5,0),"")</f>
        <v/>
      </c>
      <c r="N1313" s="22" t="str">
        <f>IFERROR(VLOOKUP(A1313,Sheet1!B:F,4,0),"")</f>
        <v/>
      </c>
      <c r="O1313" s="22" t="str">
        <f t="shared" si="104"/>
        <v xml:space="preserve"> </v>
      </c>
    </row>
    <row r="1314" spans="1:15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105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106"/>
        <v/>
      </c>
      <c r="J1314" s="22" t="str">
        <f t="shared" si="107"/>
        <v/>
      </c>
      <c r="K1314" s="22" t="str">
        <f t="shared" si="108"/>
        <v/>
      </c>
      <c r="M1314" s="22" t="str">
        <f>IFERROR(VLOOKUP(A1314,Sheet1!B:F,5,0),"")</f>
        <v/>
      </c>
      <c r="N1314" s="22" t="str">
        <f>IFERROR(VLOOKUP(A1314,Sheet1!B:F,4,0),"")</f>
        <v/>
      </c>
      <c r="O1314" s="22" t="str">
        <f t="shared" si="104"/>
        <v xml:space="preserve"> </v>
      </c>
    </row>
    <row r="1315" spans="1:15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105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106"/>
        <v/>
      </c>
      <c r="J1315" s="22" t="str">
        <f t="shared" si="107"/>
        <v/>
      </c>
      <c r="K1315" s="22" t="str">
        <f t="shared" si="108"/>
        <v/>
      </c>
      <c r="M1315" s="22" t="str">
        <f>IFERROR(VLOOKUP(A1315,Sheet1!B:F,5,0),"")</f>
        <v/>
      </c>
      <c r="N1315" s="22" t="str">
        <f>IFERROR(VLOOKUP(A1315,Sheet1!B:F,4,0),"")</f>
        <v/>
      </c>
      <c r="O1315" s="22" t="str">
        <f t="shared" si="104"/>
        <v xml:space="preserve"> </v>
      </c>
    </row>
    <row r="1316" spans="1:15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105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106"/>
        <v/>
      </c>
      <c r="J1316" s="22" t="str">
        <f t="shared" si="107"/>
        <v/>
      </c>
      <c r="K1316" s="22" t="str">
        <f t="shared" si="108"/>
        <v/>
      </c>
      <c r="M1316" s="22" t="str">
        <f>IFERROR(VLOOKUP(A1316,Sheet1!B:F,5,0),"")</f>
        <v/>
      </c>
      <c r="N1316" s="22" t="str">
        <f>IFERROR(VLOOKUP(A1316,Sheet1!B:F,4,0),"")</f>
        <v/>
      </c>
      <c r="O1316" s="22" t="str">
        <f t="shared" si="104"/>
        <v xml:space="preserve"> </v>
      </c>
    </row>
    <row r="1317" spans="1:15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105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106"/>
        <v/>
      </c>
      <c r="J1317" s="22" t="str">
        <f t="shared" si="107"/>
        <v/>
      </c>
      <c r="K1317" s="22" t="str">
        <f t="shared" si="108"/>
        <v/>
      </c>
      <c r="M1317" s="22" t="str">
        <f>IFERROR(VLOOKUP(A1317,Sheet1!B:F,5,0),"")</f>
        <v/>
      </c>
      <c r="N1317" s="22" t="str">
        <f>IFERROR(VLOOKUP(A1317,Sheet1!B:F,4,0),"")</f>
        <v/>
      </c>
      <c r="O1317" s="22" t="str">
        <f t="shared" si="104"/>
        <v xml:space="preserve"> </v>
      </c>
    </row>
    <row r="1318" spans="1:15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105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106"/>
        <v/>
      </c>
      <c r="J1318" s="22" t="str">
        <f t="shared" si="107"/>
        <v/>
      </c>
      <c r="K1318" s="22" t="str">
        <f t="shared" si="108"/>
        <v/>
      </c>
      <c r="M1318" s="22" t="str">
        <f>IFERROR(VLOOKUP(A1318,Sheet1!B:F,5,0),"")</f>
        <v/>
      </c>
      <c r="N1318" s="22" t="str">
        <f>IFERROR(VLOOKUP(A1318,Sheet1!B:F,4,0),"")</f>
        <v/>
      </c>
      <c r="O1318" s="22" t="str">
        <f t="shared" si="104"/>
        <v xml:space="preserve"> </v>
      </c>
    </row>
    <row r="1319" spans="1:15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105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106"/>
        <v/>
      </c>
      <c r="J1319" s="22" t="str">
        <f t="shared" si="107"/>
        <v/>
      </c>
      <c r="K1319" s="22" t="str">
        <f t="shared" si="108"/>
        <v/>
      </c>
      <c r="M1319" s="22" t="str">
        <f>IFERROR(VLOOKUP(A1319,Sheet1!B:F,5,0),"")</f>
        <v/>
      </c>
      <c r="N1319" s="22" t="str">
        <f>IFERROR(VLOOKUP(A1319,Sheet1!B:F,4,0),"")</f>
        <v/>
      </c>
      <c r="O1319" s="22" t="str">
        <f t="shared" si="104"/>
        <v xml:space="preserve"> </v>
      </c>
    </row>
    <row r="1320" spans="1:15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105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106"/>
        <v/>
      </c>
      <c r="J1320" s="22" t="str">
        <f t="shared" si="107"/>
        <v/>
      </c>
      <c r="K1320" s="22" t="str">
        <f t="shared" si="108"/>
        <v/>
      </c>
      <c r="M1320" s="22" t="str">
        <f>IFERROR(VLOOKUP(A1320,Sheet1!B:F,5,0),"")</f>
        <v/>
      </c>
      <c r="N1320" s="22" t="str">
        <f>IFERROR(VLOOKUP(A1320,Sheet1!B:F,4,0),"")</f>
        <v/>
      </c>
      <c r="O1320" s="22" t="str">
        <f t="shared" si="104"/>
        <v xml:space="preserve"> </v>
      </c>
    </row>
    <row r="1321" spans="1:15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105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106"/>
        <v/>
      </c>
      <c r="J1321" s="22" t="str">
        <f t="shared" si="107"/>
        <v/>
      </c>
      <c r="K1321" s="22" t="str">
        <f t="shared" si="108"/>
        <v/>
      </c>
      <c r="M1321" s="22" t="str">
        <f>IFERROR(VLOOKUP(A1321,Sheet1!B:F,5,0),"")</f>
        <v/>
      </c>
      <c r="N1321" s="22" t="str">
        <f>IFERROR(VLOOKUP(A1321,Sheet1!B:F,4,0),"")</f>
        <v/>
      </c>
      <c r="O1321" s="22" t="str">
        <f t="shared" si="104"/>
        <v xml:space="preserve"> </v>
      </c>
    </row>
    <row r="1322" spans="1:15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105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106"/>
        <v/>
      </c>
      <c r="J1322" s="22" t="str">
        <f t="shared" si="107"/>
        <v/>
      </c>
      <c r="K1322" s="22" t="str">
        <f t="shared" si="108"/>
        <v/>
      </c>
      <c r="M1322" s="22" t="str">
        <f>IFERROR(VLOOKUP(A1322,Sheet1!B:F,5,0),"")</f>
        <v/>
      </c>
      <c r="N1322" s="22" t="str">
        <f>IFERROR(VLOOKUP(A1322,Sheet1!B:F,4,0),"")</f>
        <v/>
      </c>
      <c r="O1322" s="22" t="str">
        <f t="shared" si="104"/>
        <v xml:space="preserve"> </v>
      </c>
    </row>
    <row r="1323" spans="1:15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105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106"/>
        <v/>
      </c>
      <c r="J1323" s="22" t="str">
        <f t="shared" si="107"/>
        <v/>
      </c>
      <c r="K1323" s="22" t="str">
        <f t="shared" si="108"/>
        <v/>
      </c>
      <c r="M1323" s="22" t="str">
        <f>IFERROR(VLOOKUP(A1323,Sheet1!B:F,5,0),"")</f>
        <v/>
      </c>
      <c r="N1323" s="22" t="str">
        <f>IFERROR(VLOOKUP(A1323,Sheet1!B:F,4,0),"")</f>
        <v/>
      </c>
      <c r="O1323" s="22" t="str">
        <f t="shared" si="104"/>
        <v xml:space="preserve"> </v>
      </c>
    </row>
    <row r="1324" spans="1:15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105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106"/>
        <v/>
      </c>
      <c r="J1324" s="22" t="str">
        <f t="shared" si="107"/>
        <v/>
      </c>
      <c r="K1324" s="22" t="str">
        <f t="shared" si="108"/>
        <v/>
      </c>
      <c r="M1324" s="22" t="str">
        <f>IFERROR(VLOOKUP(A1324,Sheet1!B:F,5,0),"")</f>
        <v/>
      </c>
      <c r="N1324" s="22" t="str">
        <f>IFERROR(VLOOKUP(A1324,Sheet1!B:F,4,0),"")</f>
        <v/>
      </c>
      <c r="O1324" s="22" t="str">
        <f t="shared" si="104"/>
        <v xml:space="preserve"> </v>
      </c>
    </row>
    <row r="1325" spans="1:15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105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106"/>
        <v/>
      </c>
      <c r="J1325" s="22" t="str">
        <f t="shared" si="107"/>
        <v/>
      </c>
      <c r="K1325" s="22" t="str">
        <f t="shared" si="108"/>
        <v/>
      </c>
      <c r="M1325" s="22" t="str">
        <f>IFERROR(VLOOKUP(A1325,Sheet1!B:F,5,0),"")</f>
        <v/>
      </c>
      <c r="N1325" s="22" t="str">
        <f>IFERROR(VLOOKUP(A1325,Sheet1!B:F,4,0),"")</f>
        <v/>
      </c>
      <c r="O1325" s="22" t="str">
        <f t="shared" si="104"/>
        <v xml:space="preserve"> </v>
      </c>
    </row>
    <row r="1326" spans="1:15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105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106"/>
        <v/>
      </c>
      <c r="J1326" s="22" t="str">
        <f t="shared" si="107"/>
        <v/>
      </c>
      <c r="K1326" s="22" t="str">
        <f t="shared" si="108"/>
        <v/>
      </c>
      <c r="M1326" s="22" t="str">
        <f>IFERROR(VLOOKUP(A1326,Sheet1!B:F,5,0),"")</f>
        <v/>
      </c>
      <c r="N1326" s="22" t="str">
        <f>IFERROR(VLOOKUP(A1326,Sheet1!B:F,4,0),"")</f>
        <v/>
      </c>
      <c r="O1326" s="22" t="str">
        <f t="shared" si="104"/>
        <v xml:space="preserve"> </v>
      </c>
    </row>
    <row r="1327" spans="1:15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105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106"/>
        <v/>
      </c>
      <c r="J1327" s="22" t="str">
        <f t="shared" si="107"/>
        <v/>
      </c>
      <c r="K1327" s="22" t="str">
        <f t="shared" si="108"/>
        <v/>
      </c>
      <c r="M1327" s="22" t="str">
        <f>IFERROR(VLOOKUP(A1327,Sheet1!B:F,5,0),"")</f>
        <v/>
      </c>
      <c r="N1327" s="22" t="str">
        <f>IFERROR(VLOOKUP(A1327,Sheet1!B:F,4,0),"")</f>
        <v/>
      </c>
      <c r="O1327" s="22" t="str">
        <f t="shared" si="104"/>
        <v xml:space="preserve"> </v>
      </c>
    </row>
    <row r="1328" spans="1:15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105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106"/>
        <v/>
      </c>
      <c r="J1328" s="22" t="str">
        <f t="shared" si="107"/>
        <v/>
      </c>
      <c r="K1328" s="22" t="str">
        <f t="shared" si="108"/>
        <v/>
      </c>
      <c r="M1328" s="22" t="str">
        <f>IFERROR(VLOOKUP(A1328,Sheet1!B:F,5,0),"")</f>
        <v/>
      </c>
      <c r="N1328" s="22" t="str">
        <f>IFERROR(VLOOKUP(A1328,Sheet1!B:F,4,0),"")</f>
        <v/>
      </c>
      <c r="O1328" s="22" t="str">
        <f t="shared" si="104"/>
        <v xml:space="preserve"> </v>
      </c>
    </row>
    <row r="1329" spans="1:15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105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106"/>
        <v/>
      </c>
      <c r="J1329" s="22" t="str">
        <f t="shared" si="107"/>
        <v/>
      </c>
      <c r="K1329" s="22" t="str">
        <f t="shared" si="108"/>
        <v/>
      </c>
      <c r="M1329" s="22" t="str">
        <f>IFERROR(VLOOKUP(A1329,Sheet1!B:F,5,0),"")</f>
        <v/>
      </c>
      <c r="N1329" s="22" t="str">
        <f>IFERROR(VLOOKUP(A1329,Sheet1!B:F,4,0),"")</f>
        <v/>
      </c>
      <c r="O1329" s="22" t="str">
        <f t="shared" si="104"/>
        <v xml:space="preserve"> </v>
      </c>
    </row>
    <row r="1330" spans="1:15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105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106"/>
        <v/>
      </c>
      <c r="J1330" s="22" t="str">
        <f t="shared" si="107"/>
        <v/>
      </c>
      <c r="K1330" s="22" t="str">
        <f t="shared" si="108"/>
        <v/>
      </c>
      <c r="M1330" s="22" t="str">
        <f>IFERROR(VLOOKUP(A1330,Sheet1!B:F,5,0),"")</f>
        <v/>
      </c>
      <c r="N1330" s="22" t="str">
        <f>IFERROR(VLOOKUP(A1330,Sheet1!B:F,4,0),"")</f>
        <v/>
      </c>
      <c r="O1330" s="22" t="str">
        <f t="shared" si="104"/>
        <v xml:space="preserve"> </v>
      </c>
    </row>
    <row r="1331" spans="1:15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105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106"/>
        <v/>
      </c>
      <c r="J1331" s="22" t="str">
        <f t="shared" si="107"/>
        <v/>
      </c>
      <c r="K1331" s="22" t="str">
        <f t="shared" si="108"/>
        <v/>
      </c>
      <c r="M1331" s="22" t="str">
        <f>IFERROR(VLOOKUP(A1331,Sheet1!B:F,5,0),"")</f>
        <v/>
      </c>
      <c r="N1331" s="22" t="str">
        <f>IFERROR(VLOOKUP(A1331,Sheet1!B:F,4,0),"")</f>
        <v/>
      </c>
      <c r="O1331" s="22" t="str">
        <f t="shared" si="104"/>
        <v xml:space="preserve"> </v>
      </c>
    </row>
    <row r="1332" spans="1:15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105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106"/>
        <v/>
      </c>
      <c r="J1332" s="22" t="str">
        <f t="shared" si="107"/>
        <v/>
      </c>
      <c r="K1332" s="22" t="str">
        <f t="shared" si="108"/>
        <v/>
      </c>
      <c r="M1332" s="22" t="str">
        <f>IFERROR(VLOOKUP(A1332,Sheet1!B:F,5,0),"")</f>
        <v/>
      </c>
      <c r="N1332" s="22" t="str">
        <f>IFERROR(VLOOKUP(A1332,Sheet1!B:F,4,0),"")</f>
        <v/>
      </c>
      <c r="O1332" s="22" t="str">
        <f t="shared" si="104"/>
        <v xml:space="preserve"> </v>
      </c>
    </row>
    <row r="1333" spans="1:15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105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106"/>
        <v/>
      </c>
      <c r="J1333" s="22" t="str">
        <f t="shared" si="107"/>
        <v/>
      </c>
      <c r="K1333" s="22" t="str">
        <f t="shared" si="108"/>
        <v/>
      </c>
      <c r="M1333" s="22" t="str">
        <f>IFERROR(VLOOKUP(A1333,Sheet1!B:F,5,0),"")</f>
        <v/>
      </c>
      <c r="N1333" s="22" t="str">
        <f>IFERROR(VLOOKUP(A1333,Sheet1!B:F,4,0),"")</f>
        <v/>
      </c>
      <c r="O1333" s="22" t="str">
        <f t="shared" si="104"/>
        <v xml:space="preserve"> </v>
      </c>
    </row>
    <row r="1334" spans="1:15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105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106"/>
        <v/>
      </c>
      <c r="J1334" s="22" t="str">
        <f t="shared" si="107"/>
        <v/>
      </c>
      <c r="K1334" s="22" t="str">
        <f t="shared" si="108"/>
        <v/>
      </c>
      <c r="M1334" s="22" t="str">
        <f>IFERROR(VLOOKUP(A1334,Sheet1!B:F,5,0),"")</f>
        <v/>
      </c>
      <c r="N1334" s="22" t="str">
        <f>IFERROR(VLOOKUP(A1334,Sheet1!B:F,4,0),"")</f>
        <v/>
      </c>
      <c r="O1334" s="22" t="str">
        <f t="shared" si="104"/>
        <v xml:space="preserve"> </v>
      </c>
    </row>
    <row r="1335" spans="1:15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105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106"/>
        <v/>
      </c>
      <c r="J1335" s="22" t="str">
        <f t="shared" si="107"/>
        <v/>
      </c>
      <c r="K1335" s="22" t="str">
        <f t="shared" si="108"/>
        <v/>
      </c>
      <c r="M1335" s="22" t="str">
        <f>IFERROR(VLOOKUP(A1335,Sheet1!B:F,5,0),"")</f>
        <v/>
      </c>
      <c r="N1335" s="22" t="str">
        <f>IFERROR(VLOOKUP(A1335,Sheet1!B:F,4,0),"")</f>
        <v/>
      </c>
      <c r="O1335" s="22" t="str">
        <f t="shared" si="104"/>
        <v xml:space="preserve"> </v>
      </c>
    </row>
    <row r="1336" spans="1:15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105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106"/>
        <v/>
      </c>
      <c r="J1336" s="22" t="str">
        <f t="shared" si="107"/>
        <v/>
      </c>
      <c r="K1336" s="22" t="str">
        <f t="shared" si="108"/>
        <v/>
      </c>
      <c r="M1336" s="22" t="str">
        <f>IFERROR(VLOOKUP(A1336,Sheet1!B:F,5,0),"")</f>
        <v/>
      </c>
      <c r="N1336" s="22" t="str">
        <f>IFERROR(VLOOKUP(A1336,Sheet1!B:F,4,0),"")</f>
        <v/>
      </c>
      <c r="O1336" s="22" t="str">
        <f t="shared" si="104"/>
        <v xml:space="preserve"> </v>
      </c>
    </row>
    <row r="1337" spans="1:15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105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106"/>
        <v/>
      </c>
      <c r="J1337" s="22" t="str">
        <f t="shared" si="107"/>
        <v/>
      </c>
      <c r="K1337" s="22" t="str">
        <f t="shared" si="108"/>
        <v/>
      </c>
      <c r="M1337" s="22" t="str">
        <f>IFERROR(VLOOKUP(A1337,Sheet1!B:F,5,0),"")</f>
        <v/>
      </c>
      <c r="N1337" s="22" t="str">
        <f>IFERROR(VLOOKUP(A1337,Sheet1!B:F,4,0),"")</f>
        <v/>
      </c>
      <c r="O1337" s="22" t="str">
        <f t="shared" si="104"/>
        <v xml:space="preserve"> </v>
      </c>
    </row>
    <row r="1338" spans="1:15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105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106"/>
        <v/>
      </c>
      <c r="J1338" s="22" t="str">
        <f t="shared" si="107"/>
        <v/>
      </c>
      <c r="K1338" s="22" t="str">
        <f t="shared" si="108"/>
        <v/>
      </c>
      <c r="M1338" s="22" t="str">
        <f>IFERROR(VLOOKUP(A1338,Sheet1!B:F,5,0),"")</f>
        <v/>
      </c>
      <c r="N1338" s="22" t="str">
        <f>IFERROR(VLOOKUP(A1338,Sheet1!B:F,4,0),"")</f>
        <v/>
      </c>
      <c r="O1338" s="22" t="str">
        <f t="shared" si="104"/>
        <v xml:space="preserve"> </v>
      </c>
    </row>
    <row r="1339" spans="1:15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105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106"/>
        <v/>
      </c>
      <c r="J1339" s="22" t="str">
        <f t="shared" si="107"/>
        <v/>
      </c>
      <c r="K1339" s="22" t="str">
        <f t="shared" si="108"/>
        <v/>
      </c>
      <c r="M1339" s="22" t="str">
        <f>IFERROR(VLOOKUP(A1339,Sheet1!B:F,5,0),"")</f>
        <v/>
      </c>
      <c r="N1339" s="22" t="str">
        <f>IFERROR(VLOOKUP(A1339,Sheet1!B:F,4,0),"")</f>
        <v/>
      </c>
      <c r="O1339" s="22" t="str">
        <f t="shared" si="104"/>
        <v xml:space="preserve"> </v>
      </c>
    </row>
    <row r="1340" spans="1:15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105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106"/>
        <v/>
      </c>
      <c r="J1340" s="22" t="str">
        <f t="shared" si="107"/>
        <v/>
      </c>
      <c r="K1340" s="22" t="str">
        <f t="shared" si="108"/>
        <v/>
      </c>
      <c r="M1340" s="22" t="str">
        <f>IFERROR(VLOOKUP(A1340,Sheet1!B:F,5,0),"")</f>
        <v/>
      </c>
      <c r="N1340" s="22" t="str">
        <f>IFERROR(VLOOKUP(A1340,Sheet1!B:F,4,0),"")</f>
        <v/>
      </c>
      <c r="O1340" s="22" t="str">
        <f t="shared" si="104"/>
        <v xml:space="preserve"> </v>
      </c>
    </row>
    <row r="1341" spans="1:15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105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106"/>
        <v/>
      </c>
      <c r="J1341" s="22" t="str">
        <f t="shared" si="107"/>
        <v/>
      </c>
      <c r="K1341" s="22" t="str">
        <f t="shared" si="108"/>
        <v/>
      </c>
      <c r="M1341" s="22" t="str">
        <f>IFERROR(VLOOKUP(A1341,Sheet1!B:F,5,0),"")</f>
        <v/>
      </c>
      <c r="N1341" s="22" t="str">
        <f>IFERROR(VLOOKUP(A1341,Sheet1!B:F,4,0),"")</f>
        <v/>
      </c>
      <c r="O1341" s="22" t="str">
        <f t="shared" si="104"/>
        <v xml:space="preserve"> </v>
      </c>
    </row>
    <row r="1342" spans="1:15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105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106"/>
        <v/>
      </c>
      <c r="J1342" s="22" t="str">
        <f t="shared" si="107"/>
        <v/>
      </c>
      <c r="K1342" s="22" t="str">
        <f t="shared" si="108"/>
        <v/>
      </c>
      <c r="M1342" s="22" t="str">
        <f>IFERROR(VLOOKUP(A1342,Sheet1!B:F,5,0),"")</f>
        <v/>
      </c>
      <c r="N1342" s="22" t="str">
        <f>IFERROR(VLOOKUP(A1342,Sheet1!B:F,4,0),"")</f>
        <v/>
      </c>
      <c r="O1342" s="22" t="str">
        <f t="shared" si="104"/>
        <v xml:space="preserve"> </v>
      </c>
    </row>
    <row r="1343" spans="1:15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105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106"/>
        <v/>
      </c>
      <c r="J1343" s="22" t="str">
        <f t="shared" si="107"/>
        <v/>
      </c>
      <c r="K1343" s="22" t="str">
        <f t="shared" si="108"/>
        <v/>
      </c>
      <c r="M1343" s="22" t="str">
        <f>IFERROR(VLOOKUP(A1343,Sheet1!B:F,5,0),"")</f>
        <v/>
      </c>
      <c r="N1343" s="22" t="str">
        <f>IFERROR(VLOOKUP(A1343,Sheet1!B:F,4,0),"")</f>
        <v/>
      </c>
      <c r="O1343" s="22" t="str">
        <f t="shared" si="104"/>
        <v xml:space="preserve"> </v>
      </c>
    </row>
    <row r="1344" spans="1:15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105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106"/>
        <v/>
      </c>
      <c r="J1344" s="22" t="str">
        <f t="shared" si="107"/>
        <v/>
      </c>
      <c r="K1344" s="22" t="str">
        <f t="shared" si="108"/>
        <v/>
      </c>
      <c r="M1344" s="22" t="str">
        <f>IFERROR(VLOOKUP(A1344,Sheet1!B:F,5,0),"")</f>
        <v/>
      </c>
      <c r="N1344" s="22" t="str">
        <f>IFERROR(VLOOKUP(A1344,Sheet1!B:F,4,0),"")</f>
        <v/>
      </c>
      <c r="O1344" s="22" t="str">
        <f t="shared" si="104"/>
        <v xml:space="preserve"> </v>
      </c>
    </row>
    <row r="1345" spans="1:15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105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106"/>
        <v/>
      </c>
      <c r="J1345" s="22" t="str">
        <f t="shared" si="107"/>
        <v/>
      </c>
      <c r="K1345" s="22" t="str">
        <f t="shared" si="108"/>
        <v/>
      </c>
      <c r="M1345" s="22" t="str">
        <f>IFERROR(VLOOKUP(A1345,Sheet1!B:F,5,0),"")</f>
        <v/>
      </c>
      <c r="N1345" s="22" t="str">
        <f>IFERROR(VLOOKUP(A1345,Sheet1!B:F,4,0),"")</f>
        <v/>
      </c>
      <c r="O1345" s="22" t="str">
        <f t="shared" si="104"/>
        <v xml:space="preserve"> </v>
      </c>
    </row>
    <row r="1346" spans="1:15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105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106"/>
        <v/>
      </c>
      <c r="J1346" s="22" t="str">
        <f t="shared" si="107"/>
        <v/>
      </c>
      <c r="K1346" s="22" t="str">
        <f t="shared" si="108"/>
        <v/>
      </c>
      <c r="M1346" s="22" t="str">
        <f>IFERROR(VLOOKUP(A1346,Sheet1!B:F,5,0),"")</f>
        <v/>
      </c>
      <c r="N1346" s="22" t="str">
        <f>IFERROR(VLOOKUP(A1346,Sheet1!B:F,4,0),"")</f>
        <v/>
      </c>
      <c r="O1346" s="22" t="str">
        <f t="shared" si="104"/>
        <v xml:space="preserve"> </v>
      </c>
    </row>
    <row r="1347" spans="1:15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105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106"/>
        <v/>
      </c>
      <c r="J1347" s="22" t="str">
        <f t="shared" si="107"/>
        <v/>
      </c>
      <c r="K1347" s="22" t="str">
        <f t="shared" si="108"/>
        <v/>
      </c>
      <c r="M1347" s="22" t="str">
        <f>IFERROR(VLOOKUP(A1347,Sheet1!B:F,5,0),"")</f>
        <v/>
      </c>
      <c r="N1347" s="22" t="str">
        <f>IFERROR(VLOOKUP(A1347,Sheet1!B:F,4,0),"")</f>
        <v/>
      </c>
      <c r="O1347" s="22" t="str">
        <f t="shared" ref="O1347:O1410" si="109">CONCATENATE(M1347," ",N1347)</f>
        <v xml:space="preserve"> </v>
      </c>
    </row>
    <row r="1348" spans="1:15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105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106"/>
        <v/>
      </c>
      <c r="J1348" s="22" t="str">
        <f t="shared" si="107"/>
        <v/>
      </c>
      <c r="K1348" s="22" t="str">
        <f t="shared" si="108"/>
        <v/>
      </c>
      <c r="M1348" s="22" t="str">
        <f>IFERROR(VLOOKUP(A1348,Sheet1!B:F,5,0),"")</f>
        <v/>
      </c>
      <c r="N1348" s="22" t="str">
        <f>IFERROR(VLOOKUP(A1348,Sheet1!B:F,4,0),"")</f>
        <v/>
      </c>
      <c r="O1348" s="22" t="str">
        <f t="shared" si="109"/>
        <v xml:space="preserve"> </v>
      </c>
    </row>
    <row r="1349" spans="1:15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105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106"/>
        <v/>
      </c>
      <c r="J1349" s="22" t="str">
        <f t="shared" si="107"/>
        <v/>
      </c>
      <c r="K1349" s="22" t="str">
        <f t="shared" si="108"/>
        <v/>
      </c>
      <c r="M1349" s="22" t="str">
        <f>IFERROR(VLOOKUP(A1349,Sheet1!B:F,5,0),"")</f>
        <v/>
      </c>
      <c r="N1349" s="22" t="str">
        <f>IFERROR(VLOOKUP(A1349,Sheet1!B:F,4,0),"")</f>
        <v/>
      </c>
      <c r="O1349" s="22" t="str">
        <f t="shared" si="109"/>
        <v xml:space="preserve"> </v>
      </c>
    </row>
    <row r="1350" spans="1:15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105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106"/>
        <v/>
      </c>
      <c r="J1350" s="22" t="str">
        <f t="shared" si="107"/>
        <v/>
      </c>
      <c r="K1350" s="22" t="str">
        <f t="shared" si="108"/>
        <v/>
      </c>
      <c r="M1350" s="22" t="str">
        <f>IFERROR(VLOOKUP(A1350,Sheet1!B:F,5,0),"")</f>
        <v/>
      </c>
      <c r="N1350" s="22" t="str">
        <f>IFERROR(VLOOKUP(A1350,Sheet1!B:F,4,0),"")</f>
        <v/>
      </c>
      <c r="O1350" s="22" t="str">
        <f t="shared" si="109"/>
        <v xml:space="preserve"> </v>
      </c>
    </row>
    <row r="1351" spans="1:15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105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106"/>
        <v/>
      </c>
      <c r="J1351" s="22" t="str">
        <f t="shared" si="107"/>
        <v/>
      </c>
      <c r="K1351" s="22" t="str">
        <f t="shared" si="108"/>
        <v/>
      </c>
      <c r="M1351" s="22" t="str">
        <f>IFERROR(VLOOKUP(A1351,Sheet1!B:F,5,0),"")</f>
        <v/>
      </c>
      <c r="N1351" s="22" t="str">
        <f>IFERROR(VLOOKUP(A1351,Sheet1!B:F,4,0),"")</f>
        <v/>
      </c>
      <c r="O1351" s="22" t="str">
        <f t="shared" si="109"/>
        <v xml:space="preserve"> </v>
      </c>
    </row>
    <row r="1352" spans="1:15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105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106"/>
        <v/>
      </c>
      <c r="J1352" s="22" t="str">
        <f t="shared" si="107"/>
        <v/>
      </c>
      <c r="K1352" s="22" t="str">
        <f t="shared" si="108"/>
        <v/>
      </c>
      <c r="M1352" s="22" t="str">
        <f>IFERROR(VLOOKUP(A1352,Sheet1!B:F,5,0),"")</f>
        <v/>
      </c>
      <c r="N1352" s="22" t="str">
        <f>IFERROR(VLOOKUP(A1352,Sheet1!B:F,4,0),"")</f>
        <v/>
      </c>
      <c r="O1352" s="22" t="str">
        <f t="shared" si="109"/>
        <v xml:space="preserve"> </v>
      </c>
    </row>
    <row r="1353" spans="1:15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105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106"/>
        <v/>
      </c>
      <c r="J1353" s="22" t="str">
        <f t="shared" si="107"/>
        <v/>
      </c>
      <c r="K1353" s="22" t="str">
        <f t="shared" si="108"/>
        <v/>
      </c>
      <c r="M1353" s="22" t="str">
        <f>IFERROR(VLOOKUP(A1353,Sheet1!B:F,5,0),"")</f>
        <v/>
      </c>
      <c r="N1353" s="22" t="str">
        <f>IFERROR(VLOOKUP(A1353,Sheet1!B:F,4,0),"")</f>
        <v/>
      </c>
      <c r="O1353" s="22" t="str">
        <f t="shared" si="109"/>
        <v xml:space="preserve"> </v>
      </c>
    </row>
    <row r="1354" spans="1:15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105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106"/>
        <v/>
      </c>
      <c r="J1354" s="22" t="str">
        <f t="shared" si="107"/>
        <v/>
      </c>
      <c r="K1354" s="22" t="str">
        <f t="shared" si="108"/>
        <v/>
      </c>
      <c r="M1354" s="22" t="str">
        <f>IFERROR(VLOOKUP(A1354,Sheet1!B:F,5,0),"")</f>
        <v/>
      </c>
      <c r="N1354" s="22" t="str">
        <f>IFERROR(VLOOKUP(A1354,Sheet1!B:F,4,0),"")</f>
        <v/>
      </c>
      <c r="O1354" s="22" t="str">
        <f t="shared" si="109"/>
        <v xml:space="preserve"> </v>
      </c>
    </row>
    <row r="1355" spans="1:15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105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106"/>
        <v/>
      </c>
      <c r="J1355" s="22" t="str">
        <f t="shared" si="107"/>
        <v/>
      </c>
      <c r="K1355" s="22" t="str">
        <f t="shared" si="108"/>
        <v/>
      </c>
      <c r="M1355" s="22" t="str">
        <f>IFERROR(VLOOKUP(A1355,Sheet1!B:F,5,0),"")</f>
        <v/>
      </c>
      <c r="N1355" s="22" t="str">
        <f>IFERROR(VLOOKUP(A1355,Sheet1!B:F,4,0),"")</f>
        <v/>
      </c>
      <c r="O1355" s="22" t="str">
        <f t="shared" si="109"/>
        <v xml:space="preserve"> </v>
      </c>
    </row>
    <row r="1356" spans="1:15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105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106"/>
        <v/>
      </c>
      <c r="J1356" s="22" t="str">
        <f t="shared" si="107"/>
        <v/>
      </c>
      <c r="K1356" s="22" t="str">
        <f t="shared" si="108"/>
        <v/>
      </c>
      <c r="M1356" s="22" t="str">
        <f>IFERROR(VLOOKUP(A1356,Sheet1!B:F,5,0),"")</f>
        <v/>
      </c>
      <c r="N1356" s="22" t="str">
        <f>IFERROR(VLOOKUP(A1356,Sheet1!B:F,4,0),"")</f>
        <v/>
      </c>
      <c r="O1356" s="22" t="str">
        <f t="shared" si="109"/>
        <v xml:space="preserve"> </v>
      </c>
    </row>
    <row r="1357" spans="1:15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105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106"/>
        <v/>
      </c>
      <c r="J1357" s="22" t="str">
        <f t="shared" si="107"/>
        <v/>
      </c>
      <c r="K1357" s="22" t="str">
        <f t="shared" si="108"/>
        <v/>
      </c>
      <c r="M1357" s="22" t="str">
        <f>IFERROR(VLOOKUP(A1357,Sheet1!B:F,5,0),"")</f>
        <v/>
      </c>
      <c r="N1357" s="22" t="str">
        <f>IFERROR(VLOOKUP(A1357,Sheet1!B:F,4,0),"")</f>
        <v/>
      </c>
      <c r="O1357" s="22" t="str">
        <f t="shared" si="109"/>
        <v xml:space="preserve"> </v>
      </c>
    </row>
    <row r="1358" spans="1:15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105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106"/>
        <v/>
      </c>
      <c r="J1358" s="22" t="str">
        <f t="shared" si="107"/>
        <v/>
      </c>
      <c r="K1358" s="22" t="str">
        <f t="shared" si="108"/>
        <v/>
      </c>
      <c r="M1358" s="22" t="str">
        <f>IFERROR(VLOOKUP(A1358,Sheet1!B:F,5,0),"")</f>
        <v/>
      </c>
      <c r="N1358" s="22" t="str">
        <f>IFERROR(VLOOKUP(A1358,Sheet1!B:F,4,0),"")</f>
        <v/>
      </c>
      <c r="O1358" s="22" t="str">
        <f t="shared" si="109"/>
        <v xml:space="preserve"> </v>
      </c>
    </row>
    <row r="1359" spans="1:15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105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106"/>
        <v/>
      </c>
      <c r="J1359" s="22" t="str">
        <f t="shared" si="107"/>
        <v/>
      </c>
      <c r="K1359" s="22" t="str">
        <f t="shared" si="108"/>
        <v/>
      </c>
      <c r="M1359" s="22" t="str">
        <f>IFERROR(VLOOKUP(A1359,Sheet1!B:F,5,0),"")</f>
        <v/>
      </c>
      <c r="N1359" s="22" t="str">
        <f>IFERROR(VLOOKUP(A1359,Sheet1!B:F,4,0),"")</f>
        <v/>
      </c>
      <c r="O1359" s="22" t="str">
        <f t="shared" si="109"/>
        <v xml:space="preserve"> </v>
      </c>
    </row>
    <row r="1360" spans="1:15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105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106"/>
        <v/>
      </c>
      <c r="J1360" s="22" t="str">
        <f t="shared" si="107"/>
        <v/>
      </c>
      <c r="K1360" s="22" t="str">
        <f t="shared" si="108"/>
        <v/>
      </c>
      <c r="M1360" s="22" t="str">
        <f>IFERROR(VLOOKUP(A1360,Sheet1!B:F,5,0),"")</f>
        <v/>
      </c>
      <c r="N1360" s="22" t="str">
        <f>IFERROR(VLOOKUP(A1360,Sheet1!B:F,4,0),"")</f>
        <v/>
      </c>
      <c r="O1360" s="22" t="str">
        <f t="shared" si="109"/>
        <v xml:space="preserve"> </v>
      </c>
    </row>
    <row r="1361" spans="1:15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105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106"/>
        <v/>
      </c>
      <c r="J1361" s="22" t="str">
        <f t="shared" si="107"/>
        <v/>
      </c>
      <c r="K1361" s="22" t="str">
        <f t="shared" si="108"/>
        <v/>
      </c>
      <c r="M1361" s="22" t="str">
        <f>IFERROR(VLOOKUP(A1361,Sheet1!B:F,5,0),"")</f>
        <v/>
      </c>
      <c r="N1361" s="22" t="str">
        <f>IFERROR(VLOOKUP(A1361,Sheet1!B:F,4,0),"")</f>
        <v/>
      </c>
      <c r="O1361" s="22" t="str">
        <f t="shared" si="109"/>
        <v xml:space="preserve"> </v>
      </c>
    </row>
    <row r="1362" spans="1:15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110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106"/>
        <v/>
      </c>
      <c r="J1362" s="22" t="str">
        <f t="shared" si="107"/>
        <v/>
      </c>
      <c r="K1362" s="22" t="str">
        <f t="shared" si="108"/>
        <v/>
      </c>
      <c r="M1362" s="22" t="str">
        <f>IFERROR(VLOOKUP(A1362,Sheet1!B:F,5,0),"")</f>
        <v/>
      </c>
      <c r="N1362" s="22" t="str">
        <f>IFERROR(VLOOKUP(A1362,Sheet1!B:F,4,0),"")</f>
        <v/>
      </c>
      <c r="O1362" s="22" t="str">
        <f t="shared" si="109"/>
        <v xml:space="preserve"> </v>
      </c>
    </row>
    <row r="1363" spans="1:15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110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111">CONCATENATE(E1363,A1363)</f>
        <v/>
      </c>
      <c r="J1363" s="22" t="str">
        <f t="shared" ref="J1363:J1426" si="112">B1363</f>
        <v/>
      </c>
      <c r="K1363" s="22" t="str">
        <f t="shared" ref="K1363:K1426" si="113">C1363</f>
        <v/>
      </c>
      <c r="M1363" s="22" t="str">
        <f>IFERROR(VLOOKUP(A1363,Sheet1!B:F,5,0),"")</f>
        <v/>
      </c>
      <c r="N1363" s="22" t="str">
        <f>IFERROR(VLOOKUP(A1363,Sheet1!B:F,4,0),"")</f>
        <v/>
      </c>
      <c r="O1363" s="22" t="str">
        <f t="shared" si="109"/>
        <v xml:space="preserve"> </v>
      </c>
    </row>
    <row r="1364" spans="1:15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110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111"/>
        <v/>
      </c>
      <c r="J1364" s="22" t="str">
        <f t="shared" si="112"/>
        <v/>
      </c>
      <c r="K1364" s="22" t="str">
        <f t="shared" si="113"/>
        <v/>
      </c>
      <c r="M1364" s="22" t="str">
        <f>IFERROR(VLOOKUP(A1364,Sheet1!B:F,5,0),"")</f>
        <v/>
      </c>
      <c r="N1364" s="22" t="str">
        <f>IFERROR(VLOOKUP(A1364,Sheet1!B:F,4,0),"")</f>
        <v/>
      </c>
      <c r="O1364" s="22" t="str">
        <f t="shared" si="109"/>
        <v xml:space="preserve"> </v>
      </c>
    </row>
    <row r="1365" spans="1:15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110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111"/>
        <v/>
      </c>
      <c r="J1365" s="22" t="str">
        <f t="shared" si="112"/>
        <v/>
      </c>
      <c r="K1365" s="22" t="str">
        <f t="shared" si="113"/>
        <v/>
      </c>
      <c r="M1365" s="22" t="str">
        <f>IFERROR(VLOOKUP(A1365,Sheet1!B:F,5,0),"")</f>
        <v/>
      </c>
      <c r="N1365" s="22" t="str">
        <f>IFERROR(VLOOKUP(A1365,Sheet1!B:F,4,0),"")</f>
        <v/>
      </c>
      <c r="O1365" s="22" t="str">
        <f t="shared" si="109"/>
        <v xml:space="preserve"> </v>
      </c>
    </row>
    <row r="1366" spans="1:15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110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111"/>
        <v/>
      </c>
      <c r="J1366" s="22" t="str">
        <f t="shared" si="112"/>
        <v/>
      </c>
      <c r="K1366" s="22" t="str">
        <f t="shared" si="113"/>
        <v/>
      </c>
      <c r="M1366" s="22" t="str">
        <f>IFERROR(VLOOKUP(A1366,Sheet1!B:F,5,0),"")</f>
        <v/>
      </c>
      <c r="N1366" s="22" t="str">
        <f>IFERROR(VLOOKUP(A1366,Sheet1!B:F,4,0),"")</f>
        <v/>
      </c>
      <c r="O1366" s="22" t="str">
        <f t="shared" si="109"/>
        <v xml:space="preserve"> </v>
      </c>
    </row>
    <row r="1367" spans="1:15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110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111"/>
        <v/>
      </c>
      <c r="J1367" s="22" t="str">
        <f t="shared" si="112"/>
        <v/>
      </c>
      <c r="K1367" s="22" t="str">
        <f t="shared" si="113"/>
        <v/>
      </c>
      <c r="M1367" s="22" t="str">
        <f>IFERROR(VLOOKUP(A1367,Sheet1!B:F,5,0),"")</f>
        <v/>
      </c>
      <c r="N1367" s="22" t="str">
        <f>IFERROR(VLOOKUP(A1367,Sheet1!B:F,4,0),"")</f>
        <v/>
      </c>
      <c r="O1367" s="22" t="str">
        <f t="shared" si="109"/>
        <v xml:space="preserve"> </v>
      </c>
    </row>
    <row r="1368" spans="1:15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110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111"/>
        <v/>
      </c>
      <c r="J1368" s="22" t="str">
        <f t="shared" si="112"/>
        <v/>
      </c>
      <c r="K1368" s="22" t="str">
        <f t="shared" si="113"/>
        <v/>
      </c>
      <c r="M1368" s="22" t="str">
        <f>IFERROR(VLOOKUP(A1368,Sheet1!B:F,5,0),"")</f>
        <v/>
      </c>
      <c r="N1368" s="22" t="str">
        <f>IFERROR(VLOOKUP(A1368,Sheet1!B:F,4,0),"")</f>
        <v/>
      </c>
      <c r="O1368" s="22" t="str">
        <f t="shared" si="109"/>
        <v xml:space="preserve"> </v>
      </c>
    </row>
    <row r="1369" spans="1:15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110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111"/>
        <v/>
      </c>
      <c r="J1369" s="22" t="str">
        <f t="shared" si="112"/>
        <v/>
      </c>
      <c r="K1369" s="22" t="str">
        <f t="shared" si="113"/>
        <v/>
      </c>
      <c r="M1369" s="22" t="str">
        <f>IFERROR(VLOOKUP(A1369,Sheet1!B:F,5,0),"")</f>
        <v/>
      </c>
      <c r="N1369" s="22" t="str">
        <f>IFERROR(VLOOKUP(A1369,Sheet1!B:F,4,0),"")</f>
        <v/>
      </c>
      <c r="O1369" s="22" t="str">
        <f t="shared" si="109"/>
        <v xml:space="preserve"> </v>
      </c>
    </row>
    <row r="1370" spans="1:15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110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111"/>
        <v/>
      </c>
      <c r="J1370" s="22" t="str">
        <f t="shared" si="112"/>
        <v/>
      </c>
      <c r="K1370" s="22" t="str">
        <f t="shared" si="113"/>
        <v/>
      </c>
      <c r="M1370" s="22" t="str">
        <f>IFERROR(VLOOKUP(A1370,Sheet1!B:F,5,0),"")</f>
        <v/>
      </c>
      <c r="N1370" s="22" t="str">
        <f>IFERROR(VLOOKUP(A1370,Sheet1!B:F,4,0),"")</f>
        <v/>
      </c>
      <c r="O1370" s="22" t="str">
        <f t="shared" si="109"/>
        <v xml:space="preserve"> </v>
      </c>
    </row>
    <row r="1371" spans="1:15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110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111"/>
        <v/>
      </c>
      <c r="J1371" s="22" t="str">
        <f t="shared" si="112"/>
        <v/>
      </c>
      <c r="K1371" s="22" t="str">
        <f t="shared" si="113"/>
        <v/>
      </c>
      <c r="M1371" s="22" t="str">
        <f>IFERROR(VLOOKUP(A1371,Sheet1!B:F,5,0),"")</f>
        <v/>
      </c>
      <c r="N1371" s="22" t="str">
        <f>IFERROR(VLOOKUP(A1371,Sheet1!B:F,4,0),"")</f>
        <v/>
      </c>
      <c r="O1371" s="22" t="str">
        <f t="shared" si="109"/>
        <v xml:space="preserve"> </v>
      </c>
    </row>
    <row r="1372" spans="1:15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110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111"/>
        <v/>
      </c>
      <c r="J1372" s="22" t="str">
        <f t="shared" si="112"/>
        <v/>
      </c>
      <c r="K1372" s="22" t="str">
        <f t="shared" si="113"/>
        <v/>
      </c>
      <c r="M1372" s="22" t="str">
        <f>IFERROR(VLOOKUP(A1372,Sheet1!B:F,5,0),"")</f>
        <v/>
      </c>
      <c r="N1372" s="22" t="str">
        <f>IFERROR(VLOOKUP(A1372,Sheet1!B:F,4,0),"")</f>
        <v/>
      </c>
      <c r="O1372" s="22" t="str">
        <f t="shared" si="109"/>
        <v xml:space="preserve"> </v>
      </c>
    </row>
    <row r="1373" spans="1:15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110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111"/>
        <v/>
      </c>
      <c r="J1373" s="22" t="str">
        <f t="shared" si="112"/>
        <v/>
      </c>
      <c r="K1373" s="22" t="str">
        <f t="shared" si="113"/>
        <v/>
      </c>
      <c r="M1373" s="22" t="str">
        <f>IFERROR(VLOOKUP(A1373,Sheet1!B:F,5,0),"")</f>
        <v/>
      </c>
      <c r="N1373" s="22" t="str">
        <f>IFERROR(VLOOKUP(A1373,Sheet1!B:F,4,0),"")</f>
        <v/>
      </c>
      <c r="O1373" s="22" t="str">
        <f t="shared" si="109"/>
        <v xml:space="preserve"> </v>
      </c>
    </row>
    <row r="1374" spans="1:15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110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111"/>
        <v/>
      </c>
      <c r="J1374" s="22" t="str">
        <f t="shared" si="112"/>
        <v/>
      </c>
      <c r="K1374" s="22" t="str">
        <f t="shared" si="113"/>
        <v/>
      </c>
      <c r="M1374" s="22" t="str">
        <f>IFERROR(VLOOKUP(A1374,Sheet1!B:F,5,0),"")</f>
        <v/>
      </c>
      <c r="N1374" s="22" t="str">
        <f>IFERROR(VLOOKUP(A1374,Sheet1!B:F,4,0),"")</f>
        <v/>
      </c>
      <c r="O1374" s="22" t="str">
        <f t="shared" si="109"/>
        <v xml:space="preserve"> </v>
      </c>
    </row>
    <row r="1375" spans="1:15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110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111"/>
        <v/>
      </c>
      <c r="J1375" s="22" t="str">
        <f t="shared" si="112"/>
        <v/>
      </c>
      <c r="K1375" s="22" t="str">
        <f t="shared" si="113"/>
        <v/>
      </c>
      <c r="M1375" s="22" t="str">
        <f>IFERROR(VLOOKUP(A1375,Sheet1!B:F,5,0),"")</f>
        <v/>
      </c>
      <c r="N1375" s="22" t="str">
        <f>IFERROR(VLOOKUP(A1375,Sheet1!B:F,4,0),"")</f>
        <v/>
      </c>
      <c r="O1375" s="22" t="str">
        <f t="shared" si="109"/>
        <v xml:space="preserve"> </v>
      </c>
    </row>
    <row r="1376" spans="1:15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110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111"/>
        <v/>
      </c>
      <c r="J1376" s="22" t="str">
        <f t="shared" si="112"/>
        <v/>
      </c>
      <c r="K1376" s="22" t="str">
        <f t="shared" si="113"/>
        <v/>
      </c>
      <c r="M1376" s="22" t="str">
        <f>IFERROR(VLOOKUP(A1376,Sheet1!B:F,5,0),"")</f>
        <v/>
      </c>
      <c r="N1376" s="22" t="str">
        <f>IFERROR(VLOOKUP(A1376,Sheet1!B:F,4,0),"")</f>
        <v/>
      </c>
      <c r="O1376" s="22" t="str">
        <f t="shared" si="109"/>
        <v xml:space="preserve"> </v>
      </c>
    </row>
    <row r="1377" spans="1:15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110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111"/>
        <v/>
      </c>
      <c r="J1377" s="22" t="str">
        <f t="shared" si="112"/>
        <v/>
      </c>
      <c r="K1377" s="22" t="str">
        <f t="shared" si="113"/>
        <v/>
      </c>
      <c r="M1377" s="22" t="str">
        <f>IFERROR(VLOOKUP(A1377,Sheet1!B:F,5,0),"")</f>
        <v/>
      </c>
      <c r="N1377" s="22" t="str">
        <f>IFERROR(VLOOKUP(A1377,Sheet1!B:F,4,0),"")</f>
        <v/>
      </c>
      <c r="O1377" s="22" t="str">
        <f t="shared" si="109"/>
        <v xml:space="preserve"> </v>
      </c>
    </row>
    <row r="1378" spans="1:15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110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111"/>
        <v/>
      </c>
      <c r="J1378" s="22" t="str">
        <f t="shared" si="112"/>
        <v/>
      </c>
      <c r="K1378" s="22" t="str">
        <f t="shared" si="113"/>
        <v/>
      </c>
      <c r="M1378" s="22" t="str">
        <f>IFERROR(VLOOKUP(A1378,Sheet1!B:F,5,0),"")</f>
        <v/>
      </c>
      <c r="N1378" s="22" t="str">
        <f>IFERROR(VLOOKUP(A1378,Sheet1!B:F,4,0),"")</f>
        <v/>
      </c>
      <c r="O1378" s="22" t="str">
        <f t="shared" si="109"/>
        <v xml:space="preserve"> </v>
      </c>
    </row>
    <row r="1379" spans="1:15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110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111"/>
        <v/>
      </c>
      <c r="J1379" s="22" t="str">
        <f t="shared" si="112"/>
        <v/>
      </c>
      <c r="K1379" s="22" t="str">
        <f t="shared" si="113"/>
        <v/>
      </c>
      <c r="M1379" s="22" t="str">
        <f>IFERROR(VLOOKUP(A1379,Sheet1!B:F,5,0),"")</f>
        <v/>
      </c>
      <c r="N1379" s="22" t="str">
        <f>IFERROR(VLOOKUP(A1379,Sheet1!B:F,4,0),"")</f>
        <v/>
      </c>
      <c r="O1379" s="22" t="str">
        <f t="shared" si="109"/>
        <v xml:space="preserve"> </v>
      </c>
    </row>
    <row r="1380" spans="1:15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110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111"/>
        <v/>
      </c>
      <c r="J1380" s="22" t="str">
        <f t="shared" si="112"/>
        <v/>
      </c>
      <c r="K1380" s="22" t="str">
        <f t="shared" si="113"/>
        <v/>
      </c>
      <c r="M1380" s="22" t="str">
        <f>IFERROR(VLOOKUP(A1380,Sheet1!B:F,5,0),"")</f>
        <v/>
      </c>
      <c r="N1380" s="22" t="str">
        <f>IFERROR(VLOOKUP(A1380,Sheet1!B:F,4,0),"")</f>
        <v/>
      </c>
      <c r="O1380" s="22" t="str">
        <f t="shared" si="109"/>
        <v xml:space="preserve"> </v>
      </c>
    </row>
    <row r="1381" spans="1:15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110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111"/>
        <v/>
      </c>
      <c r="J1381" s="22" t="str">
        <f t="shared" si="112"/>
        <v/>
      </c>
      <c r="K1381" s="22" t="str">
        <f t="shared" si="113"/>
        <v/>
      </c>
      <c r="M1381" s="22" t="str">
        <f>IFERROR(VLOOKUP(A1381,Sheet1!B:F,5,0),"")</f>
        <v/>
      </c>
      <c r="N1381" s="22" t="str">
        <f>IFERROR(VLOOKUP(A1381,Sheet1!B:F,4,0),"")</f>
        <v/>
      </c>
      <c r="O1381" s="22" t="str">
        <f t="shared" si="109"/>
        <v xml:space="preserve"> </v>
      </c>
    </row>
    <row r="1382" spans="1:15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110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111"/>
        <v/>
      </c>
      <c r="J1382" s="22" t="str">
        <f t="shared" si="112"/>
        <v/>
      </c>
      <c r="K1382" s="22" t="str">
        <f t="shared" si="113"/>
        <v/>
      </c>
      <c r="M1382" s="22" t="str">
        <f>IFERROR(VLOOKUP(A1382,Sheet1!B:F,5,0),"")</f>
        <v/>
      </c>
      <c r="N1382" s="22" t="str">
        <f>IFERROR(VLOOKUP(A1382,Sheet1!B:F,4,0),"")</f>
        <v/>
      </c>
      <c r="O1382" s="22" t="str">
        <f t="shared" si="109"/>
        <v xml:space="preserve"> </v>
      </c>
    </row>
    <row r="1383" spans="1:15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110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111"/>
        <v/>
      </c>
      <c r="J1383" s="22" t="str">
        <f t="shared" si="112"/>
        <v/>
      </c>
      <c r="K1383" s="22" t="str">
        <f t="shared" si="113"/>
        <v/>
      </c>
      <c r="M1383" s="22" t="str">
        <f>IFERROR(VLOOKUP(A1383,Sheet1!B:F,5,0),"")</f>
        <v/>
      </c>
      <c r="N1383" s="22" t="str">
        <f>IFERROR(VLOOKUP(A1383,Sheet1!B:F,4,0),"")</f>
        <v/>
      </c>
      <c r="O1383" s="22" t="str">
        <f t="shared" si="109"/>
        <v xml:space="preserve"> </v>
      </c>
    </row>
    <row r="1384" spans="1:15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110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111"/>
        <v/>
      </c>
      <c r="J1384" s="22" t="str">
        <f t="shared" si="112"/>
        <v/>
      </c>
      <c r="K1384" s="22" t="str">
        <f t="shared" si="113"/>
        <v/>
      </c>
      <c r="M1384" s="22" t="str">
        <f>IFERROR(VLOOKUP(A1384,Sheet1!B:F,5,0),"")</f>
        <v/>
      </c>
      <c r="N1384" s="22" t="str">
        <f>IFERROR(VLOOKUP(A1384,Sheet1!B:F,4,0),"")</f>
        <v/>
      </c>
      <c r="O1384" s="22" t="str">
        <f t="shared" si="109"/>
        <v xml:space="preserve"> </v>
      </c>
    </row>
    <row r="1385" spans="1:15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110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111"/>
        <v/>
      </c>
      <c r="J1385" s="22" t="str">
        <f t="shared" si="112"/>
        <v/>
      </c>
      <c r="K1385" s="22" t="str">
        <f t="shared" si="113"/>
        <v/>
      </c>
      <c r="M1385" s="22" t="str">
        <f>IFERROR(VLOOKUP(A1385,Sheet1!B:F,5,0),"")</f>
        <v/>
      </c>
      <c r="N1385" s="22" t="str">
        <f>IFERROR(VLOOKUP(A1385,Sheet1!B:F,4,0),"")</f>
        <v/>
      </c>
      <c r="O1385" s="22" t="str">
        <f t="shared" si="109"/>
        <v xml:space="preserve"> </v>
      </c>
    </row>
    <row r="1386" spans="1:15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110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111"/>
        <v/>
      </c>
      <c r="J1386" s="22" t="str">
        <f t="shared" si="112"/>
        <v/>
      </c>
      <c r="K1386" s="22" t="str">
        <f t="shared" si="113"/>
        <v/>
      </c>
      <c r="M1386" s="22" t="str">
        <f>IFERROR(VLOOKUP(A1386,Sheet1!B:F,5,0),"")</f>
        <v/>
      </c>
      <c r="N1386" s="22" t="str">
        <f>IFERROR(VLOOKUP(A1386,Sheet1!B:F,4,0),"")</f>
        <v/>
      </c>
      <c r="O1386" s="22" t="str">
        <f t="shared" si="109"/>
        <v xml:space="preserve"> </v>
      </c>
    </row>
    <row r="1387" spans="1:15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110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111"/>
        <v/>
      </c>
      <c r="J1387" s="22" t="str">
        <f t="shared" si="112"/>
        <v/>
      </c>
      <c r="K1387" s="22" t="str">
        <f t="shared" si="113"/>
        <v/>
      </c>
      <c r="M1387" s="22" t="str">
        <f>IFERROR(VLOOKUP(A1387,Sheet1!B:F,5,0),"")</f>
        <v/>
      </c>
      <c r="N1387" s="22" t="str">
        <f>IFERROR(VLOOKUP(A1387,Sheet1!B:F,4,0),"")</f>
        <v/>
      </c>
      <c r="O1387" s="22" t="str">
        <f t="shared" si="109"/>
        <v xml:space="preserve"> </v>
      </c>
    </row>
    <row r="1388" spans="1:15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110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111"/>
        <v/>
      </c>
      <c r="J1388" s="22" t="str">
        <f t="shared" si="112"/>
        <v/>
      </c>
      <c r="K1388" s="22" t="str">
        <f t="shared" si="113"/>
        <v/>
      </c>
      <c r="M1388" s="22" t="str">
        <f>IFERROR(VLOOKUP(A1388,Sheet1!B:F,5,0),"")</f>
        <v/>
      </c>
      <c r="N1388" s="22" t="str">
        <f>IFERROR(VLOOKUP(A1388,Sheet1!B:F,4,0),"")</f>
        <v/>
      </c>
      <c r="O1388" s="22" t="str">
        <f t="shared" si="109"/>
        <v xml:space="preserve"> </v>
      </c>
    </row>
    <row r="1389" spans="1:15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110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111"/>
        <v/>
      </c>
      <c r="J1389" s="22" t="str">
        <f t="shared" si="112"/>
        <v/>
      </c>
      <c r="K1389" s="22" t="str">
        <f t="shared" si="113"/>
        <v/>
      </c>
      <c r="M1389" s="22" t="str">
        <f>IFERROR(VLOOKUP(A1389,Sheet1!B:F,5,0),"")</f>
        <v/>
      </c>
      <c r="N1389" s="22" t="str">
        <f>IFERROR(VLOOKUP(A1389,Sheet1!B:F,4,0),"")</f>
        <v/>
      </c>
      <c r="O1389" s="22" t="str">
        <f t="shared" si="109"/>
        <v xml:space="preserve"> </v>
      </c>
    </row>
    <row r="1390" spans="1:15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110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111"/>
        <v/>
      </c>
      <c r="J1390" s="22" t="str">
        <f t="shared" si="112"/>
        <v/>
      </c>
      <c r="K1390" s="22" t="str">
        <f t="shared" si="113"/>
        <v/>
      </c>
      <c r="M1390" s="22" t="str">
        <f>IFERROR(VLOOKUP(A1390,Sheet1!B:F,5,0),"")</f>
        <v/>
      </c>
      <c r="N1390" s="22" t="str">
        <f>IFERROR(VLOOKUP(A1390,Sheet1!B:F,4,0),"")</f>
        <v/>
      </c>
      <c r="O1390" s="22" t="str">
        <f t="shared" si="109"/>
        <v xml:space="preserve"> </v>
      </c>
    </row>
    <row r="1391" spans="1:15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110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111"/>
        <v/>
      </c>
      <c r="J1391" s="22" t="str">
        <f t="shared" si="112"/>
        <v/>
      </c>
      <c r="K1391" s="22" t="str">
        <f t="shared" si="113"/>
        <v/>
      </c>
      <c r="M1391" s="22" t="str">
        <f>IFERROR(VLOOKUP(A1391,Sheet1!B:F,5,0),"")</f>
        <v/>
      </c>
      <c r="N1391" s="22" t="str">
        <f>IFERROR(VLOOKUP(A1391,Sheet1!B:F,4,0),"")</f>
        <v/>
      </c>
      <c r="O1391" s="22" t="str">
        <f t="shared" si="109"/>
        <v xml:space="preserve"> </v>
      </c>
    </row>
    <row r="1392" spans="1:15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110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111"/>
        <v/>
      </c>
      <c r="J1392" s="22" t="str">
        <f t="shared" si="112"/>
        <v/>
      </c>
      <c r="K1392" s="22" t="str">
        <f t="shared" si="113"/>
        <v/>
      </c>
      <c r="M1392" s="22" t="str">
        <f>IFERROR(VLOOKUP(A1392,Sheet1!B:F,5,0),"")</f>
        <v/>
      </c>
      <c r="N1392" s="22" t="str">
        <f>IFERROR(VLOOKUP(A1392,Sheet1!B:F,4,0),"")</f>
        <v/>
      </c>
      <c r="O1392" s="22" t="str">
        <f t="shared" si="109"/>
        <v xml:space="preserve"> </v>
      </c>
    </row>
    <row r="1393" spans="1:15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110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111"/>
        <v/>
      </c>
      <c r="J1393" s="22" t="str">
        <f t="shared" si="112"/>
        <v/>
      </c>
      <c r="K1393" s="22" t="str">
        <f t="shared" si="113"/>
        <v/>
      </c>
      <c r="M1393" s="22" t="str">
        <f>IFERROR(VLOOKUP(A1393,Sheet1!B:F,5,0),"")</f>
        <v/>
      </c>
      <c r="N1393" s="22" t="str">
        <f>IFERROR(VLOOKUP(A1393,Sheet1!B:F,4,0),"")</f>
        <v/>
      </c>
      <c r="O1393" s="22" t="str">
        <f t="shared" si="109"/>
        <v xml:space="preserve"> </v>
      </c>
    </row>
    <row r="1394" spans="1:15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110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111"/>
        <v/>
      </c>
      <c r="J1394" s="22" t="str">
        <f t="shared" si="112"/>
        <v/>
      </c>
      <c r="K1394" s="22" t="str">
        <f t="shared" si="113"/>
        <v/>
      </c>
      <c r="M1394" s="22" t="str">
        <f>IFERROR(VLOOKUP(A1394,Sheet1!B:F,5,0),"")</f>
        <v/>
      </c>
      <c r="N1394" s="22" t="str">
        <f>IFERROR(VLOOKUP(A1394,Sheet1!B:F,4,0),"")</f>
        <v/>
      </c>
      <c r="O1394" s="22" t="str">
        <f t="shared" si="109"/>
        <v xml:space="preserve"> </v>
      </c>
    </row>
    <row r="1395" spans="1:15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110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111"/>
        <v/>
      </c>
      <c r="J1395" s="22" t="str">
        <f t="shared" si="112"/>
        <v/>
      </c>
      <c r="K1395" s="22" t="str">
        <f t="shared" si="113"/>
        <v/>
      </c>
      <c r="M1395" s="22" t="str">
        <f>IFERROR(VLOOKUP(A1395,Sheet1!B:F,5,0),"")</f>
        <v/>
      </c>
      <c r="N1395" s="22" t="str">
        <f>IFERROR(VLOOKUP(A1395,Sheet1!B:F,4,0),"")</f>
        <v/>
      </c>
      <c r="O1395" s="22" t="str">
        <f t="shared" si="109"/>
        <v xml:space="preserve"> </v>
      </c>
    </row>
    <row r="1396" spans="1:15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110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111"/>
        <v/>
      </c>
      <c r="J1396" s="22" t="str">
        <f t="shared" si="112"/>
        <v/>
      </c>
      <c r="K1396" s="22" t="str">
        <f t="shared" si="113"/>
        <v/>
      </c>
      <c r="M1396" s="22" t="str">
        <f>IFERROR(VLOOKUP(A1396,Sheet1!B:F,5,0),"")</f>
        <v/>
      </c>
      <c r="N1396" s="22" t="str">
        <f>IFERROR(VLOOKUP(A1396,Sheet1!B:F,4,0),"")</f>
        <v/>
      </c>
      <c r="O1396" s="22" t="str">
        <f t="shared" si="109"/>
        <v xml:space="preserve"> </v>
      </c>
    </row>
    <row r="1397" spans="1:15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110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111"/>
        <v/>
      </c>
      <c r="J1397" s="22" t="str">
        <f t="shared" si="112"/>
        <v/>
      </c>
      <c r="K1397" s="22" t="str">
        <f t="shared" si="113"/>
        <v/>
      </c>
      <c r="M1397" s="22" t="str">
        <f>IFERROR(VLOOKUP(A1397,Sheet1!B:F,5,0),"")</f>
        <v/>
      </c>
      <c r="N1397" s="22" t="str">
        <f>IFERROR(VLOOKUP(A1397,Sheet1!B:F,4,0),"")</f>
        <v/>
      </c>
      <c r="O1397" s="22" t="str">
        <f t="shared" si="109"/>
        <v xml:space="preserve"> </v>
      </c>
    </row>
    <row r="1398" spans="1:15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110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111"/>
        <v/>
      </c>
      <c r="J1398" s="22" t="str">
        <f t="shared" si="112"/>
        <v/>
      </c>
      <c r="K1398" s="22" t="str">
        <f t="shared" si="113"/>
        <v/>
      </c>
      <c r="M1398" s="22" t="str">
        <f>IFERROR(VLOOKUP(A1398,Sheet1!B:F,5,0),"")</f>
        <v/>
      </c>
      <c r="N1398" s="22" t="str">
        <f>IFERROR(VLOOKUP(A1398,Sheet1!B:F,4,0),"")</f>
        <v/>
      </c>
      <c r="O1398" s="22" t="str">
        <f t="shared" si="109"/>
        <v xml:space="preserve"> </v>
      </c>
    </row>
    <row r="1399" spans="1:15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110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111"/>
        <v/>
      </c>
      <c r="J1399" s="22" t="str">
        <f t="shared" si="112"/>
        <v/>
      </c>
      <c r="K1399" s="22" t="str">
        <f t="shared" si="113"/>
        <v/>
      </c>
      <c r="M1399" s="22" t="str">
        <f>IFERROR(VLOOKUP(A1399,Sheet1!B:F,5,0),"")</f>
        <v/>
      </c>
      <c r="N1399" s="22" t="str">
        <f>IFERROR(VLOOKUP(A1399,Sheet1!B:F,4,0),"")</f>
        <v/>
      </c>
      <c r="O1399" s="22" t="str">
        <f t="shared" si="109"/>
        <v xml:space="preserve"> </v>
      </c>
    </row>
    <row r="1400" spans="1:15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110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111"/>
        <v/>
      </c>
      <c r="J1400" s="22" t="str">
        <f t="shared" si="112"/>
        <v/>
      </c>
      <c r="K1400" s="22" t="str">
        <f t="shared" si="113"/>
        <v/>
      </c>
      <c r="M1400" s="22" t="str">
        <f>IFERROR(VLOOKUP(A1400,Sheet1!B:F,5,0),"")</f>
        <v/>
      </c>
      <c r="N1400" s="22" t="str">
        <f>IFERROR(VLOOKUP(A1400,Sheet1!B:F,4,0),"")</f>
        <v/>
      </c>
      <c r="O1400" s="22" t="str">
        <f t="shared" si="109"/>
        <v xml:space="preserve"> </v>
      </c>
    </row>
    <row r="1401" spans="1:15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110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111"/>
        <v/>
      </c>
      <c r="J1401" s="22" t="str">
        <f t="shared" si="112"/>
        <v/>
      </c>
      <c r="K1401" s="22" t="str">
        <f t="shared" si="113"/>
        <v/>
      </c>
      <c r="M1401" s="22" t="str">
        <f>IFERROR(VLOOKUP(A1401,Sheet1!B:F,5,0),"")</f>
        <v/>
      </c>
      <c r="N1401" s="22" t="str">
        <f>IFERROR(VLOOKUP(A1401,Sheet1!B:F,4,0),"")</f>
        <v/>
      </c>
      <c r="O1401" s="22" t="str">
        <f t="shared" si="109"/>
        <v xml:space="preserve"> </v>
      </c>
    </row>
    <row r="1402" spans="1:15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110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111"/>
        <v/>
      </c>
      <c r="J1402" s="22" t="str">
        <f t="shared" si="112"/>
        <v/>
      </c>
      <c r="K1402" s="22" t="str">
        <f t="shared" si="113"/>
        <v/>
      </c>
      <c r="M1402" s="22" t="str">
        <f>IFERROR(VLOOKUP(A1402,Sheet1!B:F,5,0),"")</f>
        <v/>
      </c>
      <c r="N1402" s="22" t="str">
        <f>IFERROR(VLOOKUP(A1402,Sheet1!B:F,4,0),"")</f>
        <v/>
      </c>
      <c r="O1402" s="22" t="str">
        <f t="shared" si="109"/>
        <v xml:space="preserve"> </v>
      </c>
    </row>
    <row r="1403" spans="1:15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110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111"/>
        <v/>
      </c>
      <c r="J1403" s="22" t="str">
        <f t="shared" si="112"/>
        <v/>
      </c>
      <c r="K1403" s="22" t="str">
        <f t="shared" si="113"/>
        <v/>
      </c>
      <c r="M1403" s="22" t="str">
        <f>IFERROR(VLOOKUP(A1403,Sheet1!B:F,5,0),"")</f>
        <v/>
      </c>
      <c r="N1403" s="22" t="str">
        <f>IFERROR(VLOOKUP(A1403,Sheet1!B:F,4,0),"")</f>
        <v/>
      </c>
      <c r="O1403" s="22" t="str">
        <f t="shared" si="109"/>
        <v xml:space="preserve"> </v>
      </c>
    </row>
    <row r="1404" spans="1:15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110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111"/>
        <v/>
      </c>
      <c r="J1404" s="22" t="str">
        <f t="shared" si="112"/>
        <v/>
      </c>
      <c r="K1404" s="22" t="str">
        <f t="shared" si="113"/>
        <v/>
      </c>
      <c r="M1404" s="22" t="str">
        <f>IFERROR(VLOOKUP(A1404,Sheet1!B:F,5,0),"")</f>
        <v/>
      </c>
      <c r="N1404" s="22" t="str">
        <f>IFERROR(VLOOKUP(A1404,Sheet1!B:F,4,0),"")</f>
        <v/>
      </c>
      <c r="O1404" s="22" t="str">
        <f t="shared" si="109"/>
        <v xml:space="preserve"> </v>
      </c>
    </row>
    <row r="1405" spans="1:15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110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111"/>
        <v/>
      </c>
      <c r="J1405" s="22" t="str">
        <f t="shared" si="112"/>
        <v/>
      </c>
      <c r="K1405" s="22" t="str">
        <f t="shared" si="113"/>
        <v/>
      </c>
      <c r="M1405" s="22" t="str">
        <f>IFERROR(VLOOKUP(A1405,Sheet1!B:F,5,0),"")</f>
        <v/>
      </c>
      <c r="N1405" s="22" t="str">
        <f>IFERROR(VLOOKUP(A1405,Sheet1!B:F,4,0),"")</f>
        <v/>
      </c>
      <c r="O1405" s="22" t="str">
        <f t="shared" si="109"/>
        <v xml:space="preserve"> </v>
      </c>
    </row>
    <row r="1406" spans="1:15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110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111"/>
        <v/>
      </c>
      <c r="J1406" s="22" t="str">
        <f t="shared" si="112"/>
        <v/>
      </c>
      <c r="K1406" s="22" t="str">
        <f t="shared" si="113"/>
        <v/>
      </c>
      <c r="M1406" s="22" t="str">
        <f>IFERROR(VLOOKUP(A1406,Sheet1!B:F,5,0),"")</f>
        <v/>
      </c>
      <c r="N1406" s="22" t="str">
        <f>IFERROR(VLOOKUP(A1406,Sheet1!B:F,4,0),"")</f>
        <v/>
      </c>
      <c r="O1406" s="22" t="str">
        <f t="shared" si="109"/>
        <v xml:space="preserve"> </v>
      </c>
    </row>
    <row r="1407" spans="1:15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110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111"/>
        <v/>
      </c>
      <c r="J1407" s="22" t="str">
        <f t="shared" si="112"/>
        <v/>
      </c>
      <c r="K1407" s="22" t="str">
        <f t="shared" si="113"/>
        <v/>
      </c>
      <c r="M1407" s="22" t="str">
        <f>IFERROR(VLOOKUP(A1407,Sheet1!B:F,5,0),"")</f>
        <v/>
      </c>
      <c r="N1407" s="22" t="str">
        <f>IFERROR(VLOOKUP(A1407,Sheet1!B:F,4,0),"")</f>
        <v/>
      </c>
      <c r="O1407" s="22" t="str">
        <f t="shared" si="109"/>
        <v xml:space="preserve"> </v>
      </c>
    </row>
    <row r="1408" spans="1:15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110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111"/>
        <v/>
      </c>
      <c r="J1408" s="22" t="str">
        <f t="shared" si="112"/>
        <v/>
      </c>
      <c r="K1408" s="22" t="str">
        <f t="shared" si="113"/>
        <v/>
      </c>
      <c r="M1408" s="22" t="str">
        <f>IFERROR(VLOOKUP(A1408,Sheet1!B:F,5,0),"")</f>
        <v/>
      </c>
      <c r="N1408" s="22" t="str">
        <f>IFERROR(VLOOKUP(A1408,Sheet1!B:F,4,0),"")</f>
        <v/>
      </c>
      <c r="O1408" s="22" t="str">
        <f t="shared" si="109"/>
        <v xml:space="preserve"> </v>
      </c>
    </row>
    <row r="1409" spans="1:15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110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111"/>
        <v/>
      </c>
      <c r="J1409" s="22" t="str">
        <f t="shared" si="112"/>
        <v/>
      </c>
      <c r="K1409" s="22" t="str">
        <f t="shared" si="113"/>
        <v/>
      </c>
      <c r="M1409" s="22" t="str">
        <f>IFERROR(VLOOKUP(A1409,Sheet1!B:F,5,0),"")</f>
        <v/>
      </c>
      <c r="N1409" s="22" t="str">
        <f>IFERROR(VLOOKUP(A1409,Sheet1!B:F,4,0),"")</f>
        <v/>
      </c>
      <c r="O1409" s="22" t="str">
        <f t="shared" si="109"/>
        <v xml:space="preserve"> </v>
      </c>
    </row>
    <row r="1410" spans="1:15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110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111"/>
        <v/>
      </c>
      <c r="J1410" s="22" t="str">
        <f t="shared" si="112"/>
        <v/>
      </c>
      <c r="K1410" s="22" t="str">
        <f t="shared" si="113"/>
        <v/>
      </c>
      <c r="M1410" s="22" t="str">
        <f>IFERROR(VLOOKUP(A1410,Sheet1!B:F,5,0),"")</f>
        <v/>
      </c>
      <c r="N1410" s="22" t="str">
        <f>IFERROR(VLOOKUP(A1410,Sheet1!B:F,4,0),"")</f>
        <v/>
      </c>
      <c r="O1410" s="22" t="str">
        <f t="shared" si="109"/>
        <v xml:space="preserve"> </v>
      </c>
    </row>
    <row r="1411" spans="1:15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110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111"/>
        <v/>
      </c>
      <c r="J1411" s="22" t="str">
        <f t="shared" si="112"/>
        <v/>
      </c>
      <c r="K1411" s="22" t="str">
        <f t="shared" si="113"/>
        <v/>
      </c>
      <c r="M1411" s="22" t="str">
        <f>IFERROR(VLOOKUP(A1411,Sheet1!B:F,5,0),"")</f>
        <v/>
      </c>
      <c r="N1411" s="22" t="str">
        <f>IFERROR(VLOOKUP(A1411,Sheet1!B:F,4,0),"")</f>
        <v/>
      </c>
      <c r="O1411" s="22" t="str">
        <f t="shared" ref="O1411:O1474" si="114">CONCATENATE(M1411," ",N1411)</f>
        <v xml:space="preserve"> </v>
      </c>
    </row>
    <row r="1412" spans="1:15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110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111"/>
        <v/>
      </c>
      <c r="J1412" s="22" t="str">
        <f t="shared" si="112"/>
        <v/>
      </c>
      <c r="K1412" s="22" t="str">
        <f t="shared" si="113"/>
        <v/>
      </c>
      <c r="M1412" s="22" t="str">
        <f>IFERROR(VLOOKUP(A1412,Sheet1!B:F,5,0),"")</f>
        <v/>
      </c>
      <c r="N1412" s="22" t="str">
        <f>IFERROR(VLOOKUP(A1412,Sheet1!B:F,4,0),"")</f>
        <v/>
      </c>
      <c r="O1412" s="22" t="str">
        <f t="shared" si="114"/>
        <v xml:space="preserve"> </v>
      </c>
    </row>
    <row r="1413" spans="1:15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110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111"/>
        <v/>
      </c>
      <c r="J1413" s="22" t="str">
        <f t="shared" si="112"/>
        <v/>
      </c>
      <c r="K1413" s="22" t="str">
        <f t="shared" si="113"/>
        <v/>
      </c>
      <c r="M1413" s="22" t="str">
        <f>IFERROR(VLOOKUP(A1413,Sheet1!B:F,5,0),"")</f>
        <v/>
      </c>
      <c r="N1413" s="22" t="str">
        <f>IFERROR(VLOOKUP(A1413,Sheet1!B:F,4,0),"")</f>
        <v/>
      </c>
      <c r="O1413" s="22" t="str">
        <f t="shared" si="114"/>
        <v xml:space="preserve"> </v>
      </c>
    </row>
    <row r="1414" spans="1:15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110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111"/>
        <v/>
      </c>
      <c r="J1414" s="22" t="str">
        <f t="shared" si="112"/>
        <v/>
      </c>
      <c r="K1414" s="22" t="str">
        <f t="shared" si="113"/>
        <v/>
      </c>
      <c r="M1414" s="22" t="str">
        <f>IFERROR(VLOOKUP(A1414,Sheet1!B:F,5,0),"")</f>
        <v/>
      </c>
      <c r="N1414" s="22" t="str">
        <f>IFERROR(VLOOKUP(A1414,Sheet1!B:F,4,0),"")</f>
        <v/>
      </c>
      <c r="O1414" s="22" t="str">
        <f t="shared" si="114"/>
        <v xml:space="preserve"> </v>
      </c>
    </row>
    <row r="1415" spans="1:15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110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111"/>
        <v/>
      </c>
      <c r="J1415" s="22" t="str">
        <f t="shared" si="112"/>
        <v/>
      </c>
      <c r="K1415" s="22" t="str">
        <f t="shared" si="113"/>
        <v/>
      </c>
      <c r="M1415" s="22" t="str">
        <f>IFERROR(VLOOKUP(A1415,Sheet1!B:F,5,0),"")</f>
        <v/>
      </c>
      <c r="N1415" s="22" t="str">
        <f>IFERROR(VLOOKUP(A1415,Sheet1!B:F,4,0),"")</f>
        <v/>
      </c>
      <c r="O1415" s="22" t="str">
        <f t="shared" si="114"/>
        <v xml:space="preserve"> </v>
      </c>
    </row>
    <row r="1416" spans="1:15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110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111"/>
        <v/>
      </c>
      <c r="J1416" s="22" t="str">
        <f t="shared" si="112"/>
        <v/>
      </c>
      <c r="K1416" s="22" t="str">
        <f t="shared" si="113"/>
        <v/>
      </c>
      <c r="M1416" s="22" t="str">
        <f>IFERROR(VLOOKUP(A1416,Sheet1!B:F,5,0),"")</f>
        <v/>
      </c>
      <c r="N1416" s="22" t="str">
        <f>IFERROR(VLOOKUP(A1416,Sheet1!B:F,4,0),"")</f>
        <v/>
      </c>
      <c r="O1416" s="22" t="str">
        <f t="shared" si="114"/>
        <v xml:space="preserve"> </v>
      </c>
    </row>
    <row r="1417" spans="1:15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110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111"/>
        <v/>
      </c>
      <c r="J1417" s="22" t="str">
        <f t="shared" si="112"/>
        <v/>
      </c>
      <c r="K1417" s="22" t="str">
        <f t="shared" si="113"/>
        <v/>
      </c>
      <c r="M1417" s="22" t="str">
        <f>IFERROR(VLOOKUP(A1417,Sheet1!B:F,5,0),"")</f>
        <v/>
      </c>
      <c r="N1417" s="22" t="str">
        <f>IFERROR(VLOOKUP(A1417,Sheet1!B:F,4,0),"")</f>
        <v/>
      </c>
      <c r="O1417" s="22" t="str">
        <f t="shared" si="114"/>
        <v xml:space="preserve"> </v>
      </c>
    </row>
    <row r="1418" spans="1:15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110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111"/>
        <v/>
      </c>
      <c r="J1418" s="22" t="str">
        <f t="shared" si="112"/>
        <v/>
      </c>
      <c r="K1418" s="22" t="str">
        <f t="shared" si="113"/>
        <v/>
      </c>
      <c r="M1418" s="22" t="str">
        <f>IFERROR(VLOOKUP(A1418,Sheet1!B:F,5,0),"")</f>
        <v/>
      </c>
      <c r="N1418" s="22" t="str">
        <f>IFERROR(VLOOKUP(A1418,Sheet1!B:F,4,0),"")</f>
        <v/>
      </c>
      <c r="O1418" s="22" t="str">
        <f t="shared" si="114"/>
        <v xml:space="preserve"> </v>
      </c>
    </row>
    <row r="1419" spans="1:15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110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111"/>
        <v/>
      </c>
      <c r="J1419" s="22" t="str">
        <f t="shared" si="112"/>
        <v/>
      </c>
      <c r="K1419" s="22" t="str">
        <f t="shared" si="113"/>
        <v/>
      </c>
      <c r="M1419" s="22" t="str">
        <f>IFERROR(VLOOKUP(A1419,Sheet1!B:F,5,0),"")</f>
        <v/>
      </c>
      <c r="N1419" s="22" t="str">
        <f>IFERROR(VLOOKUP(A1419,Sheet1!B:F,4,0),"")</f>
        <v/>
      </c>
      <c r="O1419" s="22" t="str">
        <f t="shared" si="114"/>
        <v xml:space="preserve"> </v>
      </c>
    </row>
    <row r="1420" spans="1:15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110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111"/>
        <v/>
      </c>
      <c r="J1420" s="22" t="str">
        <f t="shared" si="112"/>
        <v/>
      </c>
      <c r="K1420" s="22" t="str">
        <f t="shared" si="113"/>
        <v/>
      </c>
      <c r="M1420" s="22" t="str">
        <f>IFERROR(VLOOKUP(A1420,Sheet1!B:F,5,0),"")</f>
        <v/>
      </c>
      <c r="N1420" s="22" t="str">
        <f>IFERROR(VLOOKUP(A1420,Sheet1!B:F,4,0),"")</f>
        <v/>
      </c>
      <c r="O1420" s="22" t="str">
        <f t="shared" si="114"/>
        <v xml:space="preserve"> </v>
      </c>
    </row>
    <row r="1421" spans="1:15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110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111"/>
        <v/>
      </c>
      <c r="J1421" s="22" t="str">
        <f t="shared" si="112"/>
        <v/>
      </c>
      <c r="K1421" s="22" t="str">
        <f t="shared" si="113"/>
        <v/>
      </c>
      <c r="M1421" s="22" t="str">
        <f>IFERROR(VLOOKUP(A1421,Sheet1!B:F,5,0),"")</f>
        <v/>
      </c>
      <c r="N1421" s="22" t="str">
        <f>IFERROR(VLOOKUP(A1421,Sheet1!B:F,4,0),"")</f>
        <v/>
      </c>
      <c r="O1421" s="22" t="str">
        <f t="shared" si="114"/>
        <v xml:space="preserve"> </v>
      </c>
    </row>
    <row r="1422" spans="1:15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110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111"/>
        <v/>
      </c>
      <c r="J1422" s="22" t="str">
        <f t="shared" si="112"/>
        <v/>
      </c>
      <c r="K1422" s="22" t="str">
        <f t="shared" si="113"/>
        <v/>
      </c>
      <c r="M1422" s="22" t="str">
        <f>IFERROR(VLOOKUP(A1422,Sheet1!B:F,5,0),"")</f>
        <v/>
      </c>
      <c r="N1422" s="22" t="str">
        <f>IFERROR(VLOOKUP(A1422,Sheet1!B:F,4,0),"")</f>
        <v/>
      </c>
      <c r="O1422" s="22" t="str">
        <f t="shared" si="114"/>
        <v xml:space="preserve"> </v>
      </c>
    </row>
    <row r="1423" spans="1:15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110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111"/>
        <v/>
      </c>
      <c r="J1423" s="22" t="str">
        <f t="shared" si="112"/>
        <v/>
      </c>
      <c r="K1423" s="22" t="str">
        <f t="shared" si="113"/>
        <v/>
      </c>
      <c r="M1423" s="22" t="str">
        <f>IFERROR(VLOOKUP(A1423,Sheet1!B:F,5,0),"")</f>
        <v/>
      </c>
      <c r="N1423" s="22" t="str">
        <f>IFERROR(VLOOKUP(A1423,Sheet1!B:F,4,0),"")</f>
        <v/>
      </c>
      <c r="O1423" s="22" t="str">
        <f t="shared" si="114"/>
        <v xml:space="preserve"> </v>
      </c>
    </row>
    <row r="1424" spans="1:15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110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111"/>
        <v/>
      </c>
      <c r="J1424" s="22" t="str">
        <f t="shared" si="112"/>
        <v/>
      </c>
      <c r="K1424" s="22" t="str">
        <f t="shared" si="113"/>
        <v/>
      </c>
      <c r="M1424" s="22" t="str">
        <f>IFERROR(VLOOKUP(A1424,Sheet1!B:F,5,0),"")</f>
        <v/>
      </c>
      <c r="N1424" s="22" t="str">
        <f>IFERROR(VLOOKUP(A1424,Sheet1!B:F,4,0),"")</f>
        <v/>
      </c>
      <c r="O1424" s="22" t="str">
        <f t="shared" si="114"/>
        <v xml:space="preserve"> </v>
      </c>
    </row>
    <row r="1425" spans="1:15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110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111"/>
        <v/>
      </c>
      <c r="J1425" s="22" t="str">
        <f t="shared" si="112"/>
        <v/>
      </c>
      <c r="K1425" s="22" t="str">
        <f t="shared" si="113"/>
        <v/>
      </c>
      <c r="M1425" s="22" t="str">
        <f>IFERROR(VLOOKUP(A1425,Sheet1!B:F,5,0),"")</f>
        <v/>
      </c>
      <c r="N1425" s="22" t="str">
        <f>IFERROR(VLOOKUP(A1425,Sheet1!B:F,4,0),"")</f>
        <v/>
      </c>
      <c r="O1425" s="22" t="str">
        <f t="shared" si="114"/>
        <v xml:space="preserve"> </v>
      </c>
    </row>
    <row r="1426" spans="1:15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115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111"/>
        <v/>
      </c>
      <c r="J1426" s="22" t="str">
        <f t="shared" si="112"/>
        <v/>
      </c>
      <c r="K1426" s="22" t="str">
        <f t="shared" si="113"/>
        <v/>
      </c>
      <c r="M1426" s="22" t="str">
        <f>IFERROR(VLOOKUP(A1426,Sheet1!B:F,5,0),"")</f>
        <v/>
      </c>
      <c r="N1426" s="22" t="str">
        <f>IFERROR(VLOOKUP(A1426,Sheet1!B:F,4,0),"")</f>
        <v/>
      </c>
      <c r="O1426" s="22" t="str">
        <f t="shared" si="114"/>
        <v xml:space="preserve"> </v>
      </c>
    </row>
    <row r="1427" spans="1:15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115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116">CONCATENATE(E1427,A1427)</f>
        <v/>
      </c>
      <c r="J1427" s="22" t="str">
        <f t="shared" ref="J1427:J1490" si="117">B1427</f>
        <v/>
      </c>
      <c r="K1427" s="22" t="str">
        <f t="shared" ref="K1427:K1490" si="118">C1427</f>
        <v/>
      </c>
      <c r="M1427" s="22" t="str">
        <f>IFERROR(VLOOKUP(A1427,Sheet1!B:F,5,0),"")</f>
        <v/>
      </c>
      <c r="N1427" s="22" t="str">
        <f>IFERROR(VLOOKUP(A1427,Sheet1!B:F,4,0),"")</f>
        <v/>
      </c>
      <c r="O1427" s="22" t="str">
        <f t="shared" si="114"/>
        <v xml:space="preserve"> </v>
      </c>
    </row>
    <row r="1428" spans="1:15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115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116"/>
        <v/>
      </c>
      <c r="J1428" s="22" t="str">
        <f t="shared" si="117"/>
        <v/>
      </c>
      <c r="K1428" s="22" t="str">
        <f t="shared" si="118"/>
        <v/>
      </c>
      <c r="M1428" s="22" t="str">
        <f>IFERROR(VLOOKUP(A1428,Sheet1!B:F,5,0),"")</f>
        <v/>
      </c>
      <c r="N1428" s="22" t="str">
        <f>IFERROR(VLOOKUP(A1428,Sheet1!B:F,4,0),"")</f>
        <v/>
      </c>
      <c r="O1428" s="22" t="str">
        <f t="shared" si="114"/>
        <v xml:space="preserve"> </v>
      </c>
    </row>
    <row r="1429" spans="1:15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115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116"/>
        <v/>
      </c>
      <c r="J1429" s="22" t="str">
        <f t="shared" si="117"/>
        <v/>
      </c>
      <c r="K1429" s="22" t="str">
        <f t="shared" si="118"/>
        <v/>
      </c>
      <c r="M1429" s="22" t="str">
        <f>IFERROR(VLOOKUP(A1429,Sheet1!B:F,5,0),"")</f>
        <v/>
      </c>
      <c r="N1429" s="22" t="str">
        <f>IFERROR(VLOOKUP(A1429,Sheet1!B:F,4,0),"")</f>
        <v/>
      </c>
      <c r="O1429" s="22" t="str">
        <f t="shared" si="114"/>
        <v xml:space="preserve"> </v>
      </c>
    </row>
    <row r="1430" spans="1:15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115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116"/>
        <v/>
      </c>
      <c r="J1430" s="22" t="str">
        <f t="shared" si="117"/>
        <v/>
      </c>
      <c r="K1430" s="22" t="str">
        <f t="shared" si="118"/>
        <v/>
      </c>
      <c r="M1430" s="22" t="str">
        <f>IFERROR(VLOOKUP(A1430,Sheet1!B:F,5,0),"")</f>
        <v/>
      </c>
      <c r="N1430" s="22" t="str">
        <f>IFERROR(VLOOKUP(A1430,Sheet1!B:F,4,0),"")</f>
        <v/>
      </c>
      <c r="O1430" s="22" t="str">
        <f t="shared" si="114"/>
        <v xml:space="preserve"> </v>
      </c>
    </row>
    <row r="1431" spans="1:15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115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116"/>
        <v/>
      </c>
      <c r="J1431" s="22" t="str">
        <f t="shared" si="117"/>
        <v/>
      </c>
      <c r="K1431" s="22" t="str">
        <f t="shared" si="118"/>
        <v/>
      </c>
      <c r="M1431" s="22" t="str">
        <f>IFERROR(VLOOKUP(A1431,Sheet1!B:F,5,0),"")</f>
        <v/>
      </c>
      <c r="N1431" s="22" t="str">
        <f>IFERROR(VLOOKUP(A1431,Sheet1!B:F,4,0),"")</f>
        <v/>
      </c>
      <c r="O1431" s="22" t="str">
        <f t="shared" si="114"/>
        <v xml:space="preserve"> </v>
      </c>
    </row>
    <row r="1432" spans="1:15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115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116"/>
        <v/>
      </c>
      <c r="J1432" s="22" t="str">
        <f t="shared" si="117"/>
        <v/>
      </c>
      <c r="K1432" s="22" t="str">
        <f t="shared" si="118"/>
        <v/>
      </c>
      <c r="M1432" s="22" t="str">
        <f>IFERROR(VLOOKUP(A1432,Sheet1!B:F,5,0),"")</f>
        <v/>
      </c>
      <c r="N1432" s="22" t="str">
        <f>IFERROR(VLOOKUP(A1432,Sheet1!B:F,4,0),"")</f>
        <v/>
      </c>
      <c r="O1432" s="22" t="str">
        <f t="shared" si="114"/>
        <v xml:space="preserve"> </v>
      </c>
    </row>
    <row r="1433" spans="1:15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115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116"/>
        <v/>
      </c>
      <c r="J1433" s="22" t="str">
        <f t="shared" si="117"/>
        <v/>
      </c>
      <c r="K1433" s="22" t="str">
        <f t="shared" si="118"/>
        <v/>
      </c>
      <c r="M1433" s="22" t="str">
        <f>IFERROR(VLOOKUP(A1433,Sheet1!B:F,5,0),"")</f>
        <v/>
      </c>
      <c r="N1433" s="22" t="str">
        <f>IFERROR(VLOOKUP(A1433,Sheet1!B:F,4,0),"")</f>
        <v/>
      </c>
      <c r="O1433" s="22" t="str">
        <f t="shared" si="114"/>
        <v xml:space="preserve"> </v>
      </c>
    </row>
    <row r="1434" spans="1:15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115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116"/>
        <v/>
      </c>
      <c r="J1434" s="22" t="str">
        <f t="shared" si="117"/>
        <v/>
      </c>
      <c r="K1434" s="22" t="str">
        <f t="shared" si="118"/>
        <v/>
      </c>
      <c r="M1434" s="22" t="str">
        <f>IFERROR(VLOOKUP(A1434,Sheet1!B:F,5,0),"")</f>
        <v/>
      </c>
      <c r="N1434" s="22" t="str">
        <f>IFERROR(VLOOKUP(A1434,Sheet1!B:F,4,0),"")</f>
        <v/>
      </c>
      <c r="O1434" s="22" t="str">
        <f t="shared" si="114"/>
        <v xml:space="preserve"> </v>
      </c>
    </row>
    <row r="1435" spans="1:15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115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116"/>
        <v/>
      </c>
      <c r="J1435" s="22" t="str">
        <f t="shared" si="117"/>
        <v/>
      </c>
      <c r="K1435" s="22" t="str">
        <f t="shared" si="118"/>
        <v/>
      </c>
      <c r="M1435" s="22" t="str">
        <f>IFERROR(VLOOKUP(A1435,Sheet1!B:F,5,0),"")</f>
        <v/>
      </c>
      <c r="N1435" s="22" t="str">
        <f>IFERROR(VLOOKUP(A1435,Sheet1!B:F,4,0),"")</f>
        <v/>
      </c>
      <c r="O1435" s="22" t="str">
        <f t="shared" si="114"/>
        <v xml:space="preserve"> </v>
      </c>
    </row>
    <row r="1436" spans="1:15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115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116"/>
        <v/>
      </c>
      <c r="J1436" s="22" t="str">
        <f t="shared" si="117"/>
        <v/>
      </c>
      <c r="K1436" s="22" t="str">
        <f t="shared" si="118"/>
        <v/>
      </c>
      <c r="M1436" s="22" t="str">
        <f>IFERROR(VLOOKUP(A1436,Sheet1!B:F,5,0),"")</f>
        <v/>
      </c>
      <c r="N1436" s="22" t="str">
        <f>IFERROR(VLOOKUP(A1436,Sheet1!B:F,4,0),"")</f>
        <v/>
      </c>
      <c r="O1436" s="22" t="str">
        <f t="shared" si="114"/>
        <v xml:space="preserve"> </v>
      </c>
    </row>
    <row r="1437" spans="1:15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115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116"/>
        <v/>
      </c>
      <c r="J1437" s="22" t="str">
        <f t="shared" si="117"/>
        <v/>
      </c>
      <c r="K1437" s="22" t="str">
        <f t="shared" si="118"/>
        <v/>
      </c>
      <c r="M1437" s="22" t="str">
        <f>IFERROR(VLOOKUP(A1437,Sheet1!B:F,5,0),"")</f>
        <v/>
      </c>
      <c r="N1437" s="22" t="str">
        <f>IFERROR(VLOOKUP(A1437,Sheet1!B:F,4,0),"")</f>
        <v/>
      </c>
      <c r="O1437" s="22" t="str">
        <f t="shared" si="114"/>
        <v xml:space="preserve"> </v>
      </c>
    </row>
    <row r="1438" spans="1:15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115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116"/>
        <v/>
      </c>
      <c r="J1438" s="22" t="str">
        <f t="shared" si="117"/>
        <v/>
      </c>
      <c r="K1438" s="22" t="str">
        <f t="shared" si="118"/>
        <v/>
      </c>
      <c r="M1438" s="22" t="str">
        <f>IFERROR(VLOOKUP(A1438,Sheet1!B:F,5,0),"")</f>
        <v/>
      </c>
      <c r="N1438" s="22" t="str">
        <f>IFERROR(VLOOKUP(A1438,Sheet1!B:F,4,0),"")</f>
        <v/>
      </c>
      <c r="O1438" s="22" t="str">
        <f t="shared" si="114"/>
        <v xml:space="preserve"> </v>
      </c>
    </row>
    <row r="1439" spans="1:15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115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116"/>
        <v/>
      </c>
      <c r="J1439" s="22" t="str">
        <f t="shared" si="117"/>
        <v/>
      </c>
      <c r="K1439" s="22" t="str">
        <f t="shared" si="118"/>
        <v/>
      </c>
      <c r="M1439" s="22" t="str">
        <f>IFERROR(VLOOKUP(A1439,Sheet1!B:F,5,0),"")</f>
        <v/>
      </c>
      <c r="N1439" s="22" t="str">
        <f>IFERROR(VLOOKUP(A1439,Sheet1!B:F,4,0),"")</f>
        <v/>
      </c>
      <c r="O1439" s="22" t="str">
        <f t="shared" si="114"/>
        <v xml:space="preserve"> </v>
      </c>
    </row>
    <row r="1440" spans="1:15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115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116"/>
        <v/>
      </c>
      <c r="J1440" s="22" t="str">
        <f t="shared" si="117"/>
        <v/>
      </c>
      <c r="K1440" s="22" t="str">
        <f t="shared" si="118"/>
        <v/>
      </c>
      <c r="M1440" s="22" t="str">
        <f>IFERROR(VLOOKUP(A1440,Sheet1!B:F,5,0),"")</f>
        <v/>
      </c>
      <c r="N1440" s="22" t="str">
        <f>IFERROR(VLOOKUP(A1440,Sheet1!B:F,4,0),"")</f>
        <v/>
      </c>
      <c r="O1440" s="22" t="str">
        <f t="shared" si="114"/>
        <v xml:space="preserve"> </v>
      </c>
    </row>
    <row r="1441" spans="1:15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115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116"/>
        <v/>
      </c>
      <c r="J1441" s="22" t="str">
        <f t="shared" si="117"/>
        <v/>
      </c>
      <c r="K1441" s="22" t="str">
        <f t="shared" si="118"/>
        <v/>
      </c>
      <c r="M1441" s="22" t="str">
        <f>IFERROR(VLOOKUP(A1441,Sheet1!B:F,5,0),"")</f>
        <v/>
      </c>
      <c r="N1441" s="22" t="str">
        <f>IFERROR(VLOOKUP(A1441,Sheet1!B:F,4,0),"")</f>
        <v/>
      </c>
      <c r="O1441" s="22" t="str">
        <f t="shared" si="114"/>
        <v xml:space="preserve"> </v>
      </c>
    </row>
    <row r="1442" spans="1:15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115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116"/>
        <v/>
      </c>
      <c r="J1442" s="22" t="str">
        <f t="shared" si="117"/>
        <v/>
      </c>
      <c r="K1442" s="22" t="str">
        <f t="shared" si="118"/>
        <v/>
      </c>
      <c r="M1442" s="22" t="str">
        <f>IFERROR(VLOOKUP(A1442,Sheet1!B:F,5,0),"")</f>
        <v/>
      </c>
      <c r="N1442" s="22" t="str">
        <f>IFERROR(VLOOKUP(A1442,Sheet1!B:F,4,0),"")</f>
        <v/>
      </c>
      <c r="O1442" s="22" t="str">
        <f t="shared" si="114"/>
        <v xml:space="preserve"> </v>
      </c>
    </row>
    <row r="1443" spans="1:15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115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116"/>
        <v/>
      </c>
      <c r="J1443" s="22" t="str">
        <f t="shared" si="117"/>
        <v/>
      </c>
      <c r="K1443" s="22" t="str">
        <f t="shared" si="118"/>
        <v/>
      </c>
      <c r="M1443" s="22" t="str">
        <f>IFERROR(VLOOKUP(A1443,Sheet1!B:F,5,0),"")</f>
        <v/>
      </c>
      <c r="N1443" s="22" t="str">
        <f>IFERROR(VLOOKUP(A1443,Sheet1!B:F,4,0),"")</f>
        <v/>
      </c>
      <c r="O1443" s="22" t="str">
        <f t="shared" si="114"/>
        <v xml:space="preserve"> </v>
      </c>
    </row>
    <row r="1444" spans="1:15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115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116"/>
        <v/>
      </c>
      <c r="J1444" s="22" t="str">
        <f t="shared" si="117"/>
        <v/>
      </c>
      <c r="K1444" s="22" t="str">
        <f t="shared" si="118"/>
        <v/>
      </c>
      <c r="M1444" s="22" t="str">
        <f>IFERROR(VLOOKUP(A1444,Sheet1!B:F,5,0),"")</f>
        <v/>
      </c>
      <c r="N1444" s="22" t="str">
        <f>IFERROR(VLOOKUP(A1444,Sheet1!B:F,4,0),"")</f>
        <v/>
      </c>
      <c r="O1444" s="22" t="str">
        <f t="shared" si="114"/>
        <v xml:space="preserve"> </v>
      </c>
    </row>
    <row r="1445" spans="1:15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115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116"/>
        <v/>
      </c>
      <c r="J1445" s="22" t="str">
        <f t="shared" si="117"/>
        <v/>
      </c>
      <c r="K1445" s="22" t="str">
        <f t="shared" si="118"/>
        <v/>
      </c>
      <c r="M1445" s="22" t="str">
        <f>IFERROR(VLOOKUP(A1445,Sheet1!B:F,5,0),"")</f>
        <v/>
      </c>
      <c r="N1445" s="22" t="str">
        <f>IFERROR(VLOOKUP(A1445,Sheet1!B:F,4,0),"")</f>
        <v/>
      </c>
      <c r="O1445" s="22" t="str">
        <f t="shared" si="114"/>
        <v xml:space="preserve"> </v>
      </c>
    </row>
    <row r="1446" spans="1:15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115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116"/>
        <v/>
      </c>
      <c r="J1446" s="22" t="str">
        <f t="shared" si="117"/>
        <v/>
      </c>
      <c r="K1446" s="22" t="str">
        <f t="shared" si="118"/>
        <v/>
      </c>
      <c r="M1446" s="22" t="str">
        <f>IFERROR(VLOOKUP(A1446,Sheet1!B:F,5,0),"")</f>
        <v/>
      </c>
      <c r="N1446" s="22" t="str">
        <f>IFERROR(VLOOKUP(A1446,Sheet1!B:F,4,0),"")</f>
        <v/>
      </c>
      <c r="O1446" s="22" t="str">
        <f t="shared" si="114"/>
        <v xml:space="preserve"> </v>
      </c>
    </row>
    <row r="1447" spans="1:15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115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116"/>
        <v/>
      </c>
      <c r="J1447" s="22" t="str">
        <f t="shared" si="117"/>
        <v/>
      </c>
      <c r="K1447" s="22" t="str">
        <f t="shared" si="118"/>
        <v/>
      </c>
      <c r="M1447" s="22" t="str">
        <f>IFERROR(VLOOKUP(A1447,Sheet1!B:F,5,0),"")</f>
        <v/>
      </c>
      <c r="N1447" s="22" t="str">
        <f>IFERROR(VLOOKUP(A1447,Sheet1!B:F,4,0),"")</f>
        <v/>
      </c>
      <c r="O1447" s="22" t="str">
        <f t="shared" si="114"/>
        <v xml:space="preserve"> </v>
      </c>
    </row>
    <row r="1448" spans="1:15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115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116"/>
        <v/>
      </c>
      <c r="J1448" s="22" t="str">
        <f t="shared" si="117"/>
        <v/>
      </c>
      <c r="K1448" s="22" t="str">
        <f t="shared" si="118"/>
        <v/>
      </c>
      <c r="M1448" s="22" t="str">
        <f>IFERROR(VLOOKUP(A1448,Sheet1!B:F,5,0),"")</f>
        <v/>
      </c>
      <c r="N1448" s="22" t="str">
        <f>IFERROR(VLOOKUP(A1448,Sheet1!B:F,4,0),"")</f>
        <v/>
      </c>
      <c r="O1448" s="22" t="str">
        <f t="shared" si="114"/>
        <v xml:space="preserve"> </v>
      </c>
    </row>
    <row r="1449" spans="1:15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115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116"/>
        <v/>
      </c>
      <c r="J1449" s="22" t="str">
        <f t="shared" si="117"/>
        <v/>
      </c>
      <c r="K1449" s="22" t="str">
        <f t="shared" si="118"/>
        <v/>
      </c>
      <c r="M1449" s="22" t="str">
        <f>IFERROR(VLOOKUP(A1449,Sheet1!B:F,5,0),"")</f>
        <v/>
      </c>
      <c r="N1449" s="22" t="str">
        <f>IFERROR(VLOOKUP(A1449,Sheet1!B:F,4,0),"")</f>
        <v/>
      </c>
      <c r="O1449" s="22" t="str">
        <f t="shared" si="114"/>
        <v xml:space="preserve"> </v>
      </c>
    </row>
    <row r="1450" spans="1:15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115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116"/>
        <v/>
      </c>
      <c r="J1450" s="22" t="str">
        <f t="shared" si="117"/>
        <v/>
      </c>
      <c r="K1450" s="22" t="str">
        <f t="shared" si="118"/>
        <v/>
      </c>
      <c r="M1450" s="22" t="str">
        <f>IFERROR(VLOOKUP(A1450,Sheet1!B:F,5,0),"")</f>
        <v/>
      </c>
      <c r="N1450" s="22" t="str">
        <f>IFERROR(VLOOKUP(A1450,Sheet1!B:F,4,0),"")</f>
        <v/>
      </c>
      <c r="O1450" s="22" t="str">
        <f t="shared" si="114"/>
        <v xml:space="preserve"> </v>
      </c>
    </row>
    <row r="1451" spans="1:15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115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116"/>
        <v/>
      </c>
      <c r="J1451" s="22" t="str">
        <f t="shared" si="117"/>
        <v/>
      </c>
      <c r="K1451" s="22" t="str">
        <f t="shared" si="118"/>
        <v/>
      </c>
      <c r="M1451" s="22" t="str">
        <f>IFERROR(VLOOKUP(A1451,Sheet1!B:F,5,0),"")</f>
        <v/>
      </c>
      <c r="N1451" s="22" t="str">
        <f>IFERROR(VLOOKUP(A1451,Sheet1!B:F,4,0),"")</f>
        <v/>
      </c>
      <c r="O1451" s="22" t="str">
        <f t="shared" si="114"/>
        <v xml:space="preserve"> </v>
      </c>
    </row>
    <row r="1452" spans="1:15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115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116"/>
        <v/>
      </c>
      <c r="J1452" s="22" t="str">
        <f t="shared" si="117"/>
        <v/>
      </c>
      <c r="K1452" s="22" t="str">
        <f t="shared" si="118"/>
        <v/>
      </c>
      <c r="M1452" s="22" t="str">
        <f>IFERROR(VLOOKUP(A1452,Sheet1!B:F,5,0),"")</f>
        <v/>
      </c>
      <c r="N1452" s="22" t="str">
        <f>IFERROR(VLOOKUP(A1452,Sheet1!B:F,4,0),"")</f>
        <v/>
      </c>
      <c r="O1452" s="22" t="str">
        <f t="shared" si="114"/>
        <v xml:space="preserve"> </v>
      </c>
    </row>
    <row r="1453" spans="1:15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115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116"/>
        <v/>
      </c>
      <c r="J1453" s="22" t="str">
        <f t="shared" si="117"/>
        <v/>
      </c>
      <c r="K1453" s="22" t="str">
        <f t="shared" si="118"/>
        <v/>
      </c>
      <c r="M1453" s="22" t="str">
        <f>IFERROR(VLOOKUP(A1453,Sheet1!B:F,5,0),"")</f>
        <v/>
      </c>
      <c r="N1453" s="22" t="str">
        <f>IFERROR(VLOOKUP(A1453,Sheet1!B:F,4,0),"")</f>
        <v/>
      </c>
      <c r="O1453" s="22" t="str">
        <f t="shared" si="114"/>
        <v xml:space="preserve"> </v>
      </c>
    </row>
    <row r="1454" spans="1:15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115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116"/>
        <v/>
      </c>
      <c r="J1454" s="22" t="str">
        <f t="shared" si="117"/>
        <v/>
      </c>
      <c r="K1454" s="22" t="str">
        <f t="shared" si="118"/>
        <v/>
      </c>
      <c r="M1454" s="22" t="str">
        <f>IFERROR(VLOOKUP(A1454,Sheet1!B:F,5,0),"")</f>
        <v/>
      </c>
      <c r="N1454" s="22" t="str">
        <f>IFERROR(VLOOKUP(A1454,Sheet1!B:F,4,0),"")</f>
        <v/>
      </c>
      <c r="O1454" s="22" t="str">
        <f t="shared" si="114"/>
        <v xml:space="preserve"> </v>
      </c>
    </row>
    <row r="1455" spans="1:15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115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116"/>
        <v/>
      </c>
      <c r="J1455" s="22" t="str">
        <f t="shared" si="117"/>
        <v/>
      </c>
      <c r="K1455" s="22" t="str">
        <f t="shared" si="118"/>
        <v/>
      </c>
      <c r="M1455" s="22" t="str">
        <f>IFERROR(VLOOKUP(A1455,Sheet1!B:F,5,0),"")</f>
        <v/>
      </c>
      <c r="N1455" s="22" t="str">
        <f>IFERROR(VLOOKUP(A1455,Sheet1!B:F,4,0),"")</f>
        <v/>
      </c>
      <c r="O1455" s="22" t="str">
        <f t="shared" si="114"/>
        <v xml:space="preserve"> </v>
      </c>
    </row>
    <row r="1456" spans="1:15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115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116"/>
        <v/>
      </c>
      <c r="J1456" s="22" t="str">
        <f t="shared" si="117"/>
        <v/>
      </c>
      <c r="K1456" s="22" t="str">
        <f t="shared" si="118"/>
        <v/>
      </c>
      <c r="M1456" s="22" t="str">
        <f>IFERROR(VLOOKUP(A1456,Sheet1!B:F,5,0),"")</f>
        <v/>
      </c>
      <c r="N1456" s="22" t="str">
        <f>IFERROR(VLOOKUP(A1456,Sheet1!B:F,4,0),"")</f>
        <v/>
      </c>
      <c r="O1456" s="22" t="str">
        <f t="shared" si="114"/>
        <v xml:space="preserve"> </v>
      </c>
    </row>
    <row r="1457" spans="1:15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115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116"/>
        <v/>
      </c>
      <c r="J1457" s="22" t="str">
        <f t="shared" si="117"/>
        <v/>
      </c>
      <c r="K1457" s="22" t="str">
        <f t="shared" si="118"/>
        <v/>
      </c>
      <c r="M1457" s="22" t="str">
        <f>IFERROR(VLOOKUP(A1457,Sheet1!B:F,5,0),"")</f>
        <v/>
      </c>
      <c r="N1457" s="22" t="str">
        <f>IFERROR(VLOOKUP(A1457,Sheet1!B:F,4,0),"")</f>
        <v/>
      </c>
      <c r="O1457" s="22" t="str">
        <f t="shared" si="114"/>
        <v xml:space="preserve"> </v>
      </c>
    </row>
    <row r="1458" spans="1:15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115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116"/>
        <v/>
      </c>
      <c r="J1458" s="22" t="str">
        <f t="shared" si="117"/>
        <v/>
      </c>
      <c r="K1458" s="22" t="str">
        <f t="shared" si="118"/>
        <v/>
      </c>
      <c r="M1458" s="22" t="str">
        <f>IFERROR(VLOOKUP(A1458,Sheet1!B:F,5,0),"")</f>
        <v/>
      </c>
      <c r="N1458" s="22" t="str">
        <f>IFERROR(VLOOKUP(A1458,Sheet1!B:F,4,0),"")</f>
        <v/>
      </c>
      <c r="O1458" s="22" t="str">
        <f t="shared" si="114"/>
        <v xml:space="preserve"> </v>
      </c>
    </row>
    <row r="1459" spans="1:15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115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116"/>
        <v/>
      </c>
      <c r="J1459" s="22" t="str">
        <f t="shared" si="117"/>
        <v/>
      </c>
      <c r="K1459" s="22" t="str">
        <f t="shared" si="118"/>
        <v/>
      </c>
      <c r="M1459" s="22" t="str">
        <f>IFERROR(VLOOKUP(A1459,Sheet1!B:F,5,0),"")</f>
        <v/>
      </c>
      <c r="N1459" s="22" t="str">
        <f>IFERROR(VLOOKUP(A1459,Sheet1!B:F,4,0),"")</f>
        <v/>
      </c>
      <c r="O1459" s="22" t="str">
        <f t="shared" si="114"/>
        <v xml:space="preserve"> </v>
      </c>
    </row>
    <row r="1460" spans="1:15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115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116"/>
        <v/>
      </c>
      <c r="J1460" s="22" t="str">
        <f t="shared" si="117"/>
        <v/>
      </c>
      <c r="K1460" s="22" t="str">
        <f t="shared" si="118"/>
        <v/>
      </c>
      <c r="M1460" s="22" t="str">
        <f>IFERROR(VLOOKUP(A1460,Sheet1!B:F,5,0),"")</f>
        <v/>
      </c>
      <c r="N1460" s="22" t="str">
        <f>IFERROR(VLOOKUP(A1460,Sheet1!B:F,4,0),"")</f>
        <v/>
      </c>
      <c r="O1460" s="22" t="str">
        <f t="shared" si="114"/>
        <v xml:space="preserve"> </v>
      </c>
    </row>
    <row r="1461" spans="1:15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115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116"/>
        <v/>
      </c>
      <c r="J1461" s="22" t="str">
        <f t="shared" si="117"/>
        <v/>
      </c>
      <c r="K1461" s="22" t="str">
        <f t="shared" si="118"/>
        <v/>
      </c>
      <c r="M1461" s="22" t="str">
        <f>IFERROR(VLOOKUP(A1461,Sheet1!B:F,5,0),"")</f>
        <v/>
      </c>
      <c r="N1461" s="22" t="str">
        <f>IFERROR(VLOOKUP(A1461,Sheet1!B:F,4,0),"")</f>
        <v/>
      </c>
      <c r="O1461" s="22" t="str">
        <f t="shared" si="114"/>
        <v xml:space="preserve"> </v>
      </c>
    </row>
    <row r="1462" spans="1:15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115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116"/>
        <v/>
      </c>
      <c r="J1462" s="22" t="str">
        <f t="shared" si="117"/>
        <v/>
      </c>
      <c r="K1462" s="22" t="str">
        <f t="shared" si="118"/>
        <v/>
      </c>
      <c r="M1462" s="22" t="str">
        <f>IFERROR(VLOOKUP(A1462,Sheet1!B:F,5,0),"")</f>
        <v/>
      </c>
      <c r="N1462" s="22" t="str">
        <f>IFERROR(VLOOKUP(A1462,Sheet1!B:F,4,0),"")</f>
        <v/>
      </c>
      <c r="O1462" s="22" t="str">
        <f t="shared" si="114"/>
        <v xml:space="preserve"> </v>
      </c>
    </row>
    <row r="1463" spans="1:15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115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116"/>
        <v/>
      </c>
      <c r="J1463" s="22" t="str">
        <f t="shared" si="117"/>
        <v/>
      </c>
      <c r="K1463" s="22" t="str">
        <f t="shared" si="118"/>
        <v/>
      </c>
      <c r="M1463" s="22" t="str">
        <f>IFERROR(VLOOKUP(A1463,Sheet1!B:F,5,0),"")</f>
        <v/>
      </c>
      <c r="N1463" s="22" t="str">
        <f>IFERROR(VLOOKUP(A1463,Sheet1!B:F,4,0),"")</f>
        <v/>
      </c>
      <c r="O1463" s="22" t="str">
        <f t="shared" si="114"/>
        <v xml:space="preserve"> </v>
      </c>
    </row>
    <row r="1464" spans="1:15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115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116"/>
        <v/>
      </c>
      <c r="J1464" s="22" t="str">
        <f t="shared" si="117"/>
        <v/>
      </c>
      <c r="K1464" s="22" t="str">
        <f t="shared" si="118"/>
        <v/>
      </c>
      <c r="M1464" s="22" t="str">
        <f>IFERROR(VLOOKUP(A1464,Sheet1!B:F,5,0),"")</f>
        <v/>
      </c>
      <c r="N1464" s="22" t="str">
        <f>IFERROR(VLOOKUP(A1464,Sheet1!B:F,4,0),"")</f>
        <v/>
      </c>
      <c r="O1464" s="22" t="str">
        <f t="shared" si="114"/>
        <v xml:space="preserve"> </v>
      </c>
    </row>
    <row r="1465" spans="1:15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115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116"/>
        <v/>
      </c>
      <c r="J1465" s="22" t="str">
        <f t="shared" si="117"/>
        <v/>
      </c>
      <c r="K1465" s="22" t="str">
        <f t="shared" si="118"/>
        <v/>
      </c>
      <c r="M1465" s="22" t="str">
        <f>IFERROR(VLOOKUP(A1465,Sheet1!B:F,5,0),"")</f>
        <v/>
      </c>
      <c r="N1465" s="22" t="str">
        <f>IFERROR(VLOOKUP(A1465,Sheet1!B:F,4,0),"")</f>
        <v/>
      </c>
      <c r="O1465" s="22" t="str">
        <f t="shared" si="114"/>
        <v xml:space="preserve"> </v>
      </c>
    </row>
    <row r="1466" spans="1:15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115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116"/>
        <v/>
      </c>
      <c r="J1466" s="22" t="str">
        <f t="shared" si="117"/>
        <v/>
      </c>
      <c r="K1466" s="22" t="str">
        <f t="shared" si="118"/>
        <v/>
      </c>
      <c r="M1466" s="22" t="str">
        <f>IFERROR(VLOOKUP(A1466,Sheet1!B:F,5,0),"")</f>
        <v/>
      </c>
      <c r="N1466" s="22" t="str">
        <f>IFERROR(VLOOKUP(A1466,Sheet1!B:F,4,0),"")</f>
        <v/>
      </c>
      <c r="O1466" s="22" t="str">
        <f t="shared" si="114"/>
        <v xml:space="preserve"> </v>
      </c>
    </row>
    <row r="1467" spans="1:15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115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116"/>
        <v/>
      </c>
      <c r="J1467" s="22" t="str">
        <f t="shared" si="117"/>
        <v/>
      </c>
      <c r="K1467" s="22" t="str">
        <f t="shared" si="118"/>
        <v/>
      </c>
      <c r="M1467" s="22" t="str">
        <f>IFERROR(VLOOKUP(A1467,Sheet1!B:F,5,0),"")</f>
        <v/>
      </c>
      <c r="N1467" s="22" t="str">
        <f>IFERROR(VLOOKUP(A1467,Sheet1!B:F,4,0),"")</f>
        <v/>
      </c>
      <c r="O1467" s="22" t="str">
        <f t="shared" si="114"/>
        <v xml:space="preserve"> </v>
      </c>
    </row>
    <row r="1468" spans="1:15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115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116"/>
        <v/>
      </c>
      <c r="J1468" s="22" t="str">
        <f t="shared" si="117"/>
        <v/>
      </c>
      <c r="K1468" s="22" t="str">
        <f t="shared" si="118"/>
        <v/>
      </c>
      <c r="M1468" s="22" t="str">
        <f>IFERROR(VLOOKUP(A1468,Sheet1!B:F,5,0),"")</f>
        <v/>
      </c>
      <c r="N1468" s="22" t="str">
        <f>IFERROR(VLOOKUP(A1468,Sheet1!B:F,4,0),"")</f>
        <v/>
      </c>
      <c r="O1468" s="22" t="str">
        <f t="shared" si="114"/>
        <v xml:space="preserve"> </v>
      </c>
    </row>
    <row r="1469" spans="1:15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115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116"/>
        <v/>
      </c>
      <c r="J1469" s="22" t="str">
        <f t="shared" si="117"/>
        <v/>
      </c>
      <c r="K1469" s="22" t="str">
        <f t="shared" si="118"/>
        <v/>
      </c>
      <c r="M1469" s="22" t="str">
        <f>IFERROR(VLOOKUP(A1469,Sheet1!B:F,5,0),"")</f>
        <v/>
      </c>
      <c r="N1469" s="22" t="str">
        <f>IFERROR(VLOOKUP(A1469,Sheet1!B:F,4,0),"")</f>
        <v/>
      </c>
      <c r="O1469" s="22" t="str">
        <f t="shared" si="114"/>
        <v xml:space="preserve"> </v>
      </c>
    </row>
    <row r="1470" spans="1:15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115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116"/>
        <v/>
      </c>
      <c r="J1470" s="22" t="str">
        <f t="shared" si="117"/>
        <v/>
      </c>
      <c r="K1470" s="22" t="str">
        <f t="shared" si="118"/>
        <v/>
      </c>
      <c r="M1470" s="22" t="str">
        <f>IFERROR(VLOOKUP(A1470,Sheet1!B:F,5,0),"")</f>
        <v/>
      </c>
      <c r="N1470" s="22" t="str">
        <f>IFERROR(VLOOKUP(A1470,Sheet1!B:F,4,0),"")</f>
        <v/>
      </c>
      <c r="O1470" s="22" t="str">
        <f t="shared" si="114"/>
        <v xml:space="preserve"> </v>
      </c>
    </row>
    <row r="1471" spans="1:15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115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116"/>
        <v/>
      </c>
      <c r="J1471" s="22" t="str">
        <f t="shared" si="117"/>
        <v/>
      </c>
      <c r="K1471" s="22" t="str">
        <f t="shared" si="118"/>
        <v/>
      </c>
      <c r="M1471" s="22" t="str">
        <f>IFERROR(VLOOKUP(A1471,Sheet1!B:F,5,0),"")</f>
        <v/>
      </c>
      <c r="N1471" s="22" t="str">
        <f>IFERROR(VLOOKUP(A1471,Sheet1!B:F,4,0),"")</f>
        <v/>
      </c>
      <c r="O1471" s="22" t="str">
        <f t="shared" si="114"/>
        <v xml:space="preserve"> </v>
      </c>
    </row>
    <row r="1472" spans="1:15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115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116"/>
        <v/>
      </c>
      <c r="J1472" s="22" t="str">
        <f t="shared" si="117"/>
        <v/>
      </c>
      <c r="K1472" s="22" t="str">
        <f t="shared" si="118"/>
        <v/>
      </c>
      <c r="M1472" s="22" t="str">
        <f>IFERROR(VLOOKUP(A1472,Sheet1!B:F,5,0),"")</f>
        <v/>
      </c>
      <c r="N1472" s="22" t="str">
        <f>IFERROR(VLOOKUP(A1472,Sheet1!B:F,4,0),"")</f>
        <v/>
      </c>
      <c r="O1472" s="22" t="str">
        <f t="shared" si="114"/>
        <v xml:space="preserve"> </v>
      </c>
    </row>
    <row r="1473" spans="1:15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115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116"/>
        <v/>
      </c>
      <c r="J1473" s="22" t="str">
        <f t="shared" si="117"/>
        <v/>
      </c>
      <c r="K1473" s="22" t="str">
        <f t="shared" si="118"/>
        <v/>
      </c>
      <c r="M1473" s="22" t="str">
        <f>IFERROR(VLOOKUP(A1473,Sheet1!B:F,5,0),"")</f>
        <v/>
      </c>
      <c r="N1473" s="22" t="str">
        <f>IFERROR(VLOOKUP(A1473,Sheet1!B:F,4,0),"")</f>
        <v/>
      </c>
      <c r="O1473" s="22" t="str">
        <f t="shared" si="114"/>
        <v xml:space="preserve"> </v>
      </c>
    </row>
    <row r="1474" spans="1:15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115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116"/>
        <v/>
      </c>
      <c r="J1474" s="22" t="str">
        <f t="shared" si="117"/>
        <v/>
      </c>
      <c r="K1474" s="22" t="str">
        <f t="shared" si="118"/>
        <v/>
      </c>
      <c r="M1474" s="22" t="str">
        <f>IFERROR(VLOOKUP(A1474,Sheet1!B:F,5,0),"")</f>
        <v/>
      </c>
      <c r="N1474" s="22" t="str">
        <f>IFERROR(VLOOKUP(A1474,Sheet1!B:F,4,0),"")</f>
        <v/>
      </c>
      <c r="O1474" s="22" t="str">
        <f t="shared" si="114"/>
        <v xml:space="preserve"> </v>
      </c>
    </row>
    <row r="1475" spans="1:15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115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116"/>
        <v/>
      </c>
      <c r="J1475" s="22" t="str">
        <f t="shared" si="117"/>
        <v/>
      </c>
      <c r="K1475" s="22" t="str">
        <f t="shared" si="118"/>
        <v/>
      </c>
      <c r="M1475" s="22" t="str">
        <f>IFERROR(VLOOKUP(A1475,Sheet1!B:F,5,0),"")</f>
        <v/>
      </c>
      <c r="N1475" s="22" t="str">
        <f>IFERROR(VLOOKUP(A1475,Sheet1!B:F,4,0),"")</f>
        <v/>
      </c>
      <c r="O1475" s="22" t="str">
        <f t="shared" ref="O1475:O1538" si="119">CONCATENATE(M1475," ",N1475)</f>
        <v xml:space="preserve"> </v>
      </c>
    </row>
    <row r="1476" spans="1:15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115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116"/>
        <v/>
      </c>
      <c r="J1476" s="22" t="str">
        <f t="shared" si="117"/>
        <v/>
      </c>
      <c r="K1476" s="22" t="str">
        <f t="shared" si="118"/>
        <v/>
      </c>
      <c r="M1476" s="22" t="str">
        <f>IFERROR(VLOOKUP(A1476,Sheet1!B:F,5,0),"")</f>
        <v/>
      </c>
      <c r="N1476" s="22" t="str">
        <f>IFERROR(VLOOKUP(A1476,Sheet1!B:F,4,0),"")</f>
        <v/>
      </c>
      <c r="O1476" s="22" t="str">
        <f t="shared" si="119"/>
        <v xml:space="preserve"> </v>
      </c>
    </row>
    <row r="1477" spans="1:15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115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116"/>
        <v/>
      </c>
      <c r="J1477" s="22" t="str">
        <f t="shared" si="117"/>
        <v/>
      </c>
      <c r="K1477" s="22" t="str">
        <f t="shared" si="118"/>
        <v/>
      </c>
      <c r="M1477" s="22" t="str">
        <f>IFERROR(VLOOKUP(A1477,Sheet1!B:F,5,0),"")</f>
        <v/>
      </c>
      <c r="N1477" s="22" t="str">
        <f>IFERROR(VLOOKUP(A1477,Sheet1!B:F,4,0),"")</f>
        <v/>
      </c>
      <c r="O1477" s="22" t="str">
        <f t="shared" si="119"/>
        <v xml:space="preserve"> </v>
      </c>
    </row>
    <row r="1478" spans="1:15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115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116"/>
        <v/>
      </c>
      <c r="J1478" s="22" t="str">
        <f t="shared" si="117"/>
        <v/>
      </c>
      <c r="K1478" s="22" t="str">
        <f t="shared" si="118"/>
        <v/>
      </c>
      <c r="M1478" s="22" t="str">
        <f>IFERROR(VLOOKUP(A1478,Sheet1!B:F,5,0),"")</f>
        <v/>
      </c>
      <c r="N1478" s="22" t="str">
        <f>IFERROR(VLOOKUP(A1478,Sheet1!B:F,4,0),"")</f>
        <v/>
      </c>
      <c r="O1478" s="22" t="str">
        <f t="shared" si="119"/>
        <v xml:space="preserve"> </v>
      </c>
    </row>
    <row r="1479" spans="1:15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115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116"/>
        <v/>
      </c>
      <c r="J1479" s="22" t="str">
        <f t="shared" si="117"/>
        <v/>
      </c>
      <c r="K1479" s="22" t="str">
        <f t="shared" si="118"/>
        <v/>
      </c>
      <c r="M1479" s="22" t="str">
        <f>IFERROR(VLOOKUP(A1479,Sheet1!B:F,5,0),"")</f>
        <v/>
      </c>
      <c r="N1479" s="22" t="str">
        <f>IFERROR(VLOOKUP(A1479,Sheet1!B:F,4,0),"")</f>
        <v/>
      </c>
      <c r="O1479" s="22" t="str">
        <f t="shared" si="119"/>
        <v xml:space="preserve"> </v>
      </c>
    </row>
    <row r="1480" spans="1:15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115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116"/>
        <v/>
      </c>
      <c r="J1480" s="22" t="str">
        <f t="shared" si="117"/>
        <v/>
      </c>
      <c r="K1480" s="22" t="str">
        <f t="shared" si="118"/>
        <v/>
      </c>
      <c r="M1480" s="22" t="str">
        <f>IFERROR(VLOOKUP(A1480,Sheet1!B:F,5,0),"")</f>
        <v/>
      </c>
      <c r="N1480" s="22" t="str">
        <f>IFERROR(VLOOKUP(A1480,Sheet1!B:F,4,0),"")</f>
        <v/>
      </c>
      <c r="O1480" s="22" t="str">
        <f t="shared" si="119"/>
        <v xml:space="preserve"> </v>
      </c>
    </row>
    <row r="1481" spans="1:15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115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116"/>
        <v/>
      </c>
      <c r="J1481" s="22" t="str">
        <f t="shared" si="117"/>
        <v/>
      </c>
      <c r="K1481" s="22" t="str">
        <f t="shared" si="118"/>
        <v/>
      </c>
      <c r="M1481" s="22" t="str">
        <f>IFERROR(VLOOKUP(A1481,Sheet1!B:F,5,0),"")</f>
        <v/>
      </c>
      <c r="N1481" s="22" t="str">
        <f>IFERROR(VLOOKUP(A1481,Sheet1!B:F,4,0),"")</f>
        <v/>
      </c>
      <c r="O1481" s="22" t="str">
        <f t="shared" si="119"/>
        <v xml:space="preserve"> </v>
      </c>
    </row>
    <row r="1482" spans="1:15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115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116"/>
        <v/>
      </c>
      <c r="J1482" s="22" t="str">
        <f t="shared" si="117"/>
        <v/>
      </c>
      <c r="K1482" s="22" t="str">
        <f t="shared" si="118"/>
        <v/>
      </c>
      <c r="M1482" s="22" t="str">
        <f>IFERROR(VLOOKUP(A1482,Sheet1!B:F,5,0),"")</f>
        <v/>
      </c>
      <c r="N1482" s="22" t="str">
        <f>IFERROR(VLOOKUP(A1482,Sheet1!B:F,4,0),"")</f>
        <v/>
      </c>
      <c r="O1482" s="22" t="str">
        <f t="shared" si="119"/>
        <v xml:space="preserve"> </v>
      </c>
    </row>
    <row r="1483" spans="1:15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115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116"/>
        <v/>
      </c>
      <c r="J1483" s="22" t="str">
        <f t="shared" si="117"/>
        <v/>
      </c>
      <c r="K1483" s="22" t="str">
        <f t="shared" si="118"/>
        <v/>
      </c>
      <c r="M1483" s="22" t="str">
        <f>IFERROR(VLOOKUP(A1483,Sheet1!B:F,5,0),"")</f>
        <v/>
      </c>
      <c r="N1483" s="22" t="str">
        <f>IFERROR(VLOOKUP(A1483,Sheet1!B:F,4,0),"")</f>
        <v/>
      </c>
      <c r="O1483" s="22" t="str">
        <f t="shared" si="119"/>
        <v xml:space="preserve"> </v>
      </c>
    </row>
    <row r="1484" spans="1:15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115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116"/>
        <v/>
      </c>
      <c r="J1484" s="22" t="str">
        <f t="shared" si="117"/>
        <v/>
      </c>
      <c r="K1484" s="22" t="str">
        <f t="shared" si="118"/>
        <v/>
      </c>
      <c r="M1484" s="22" t="str">
        <f>IFERROR(VLOOKUP(A1484,Sheet1!B:F,5,0),"")</f>
        <v/>
      </c>
      <c r="N1484" s="22" t="str">
        <f>IFERROR(VLOOKUP(A1484,Sheet1!B:F,4,0),"")</f>
        <v/>
      </c>
      <c r="O1484" s="22" t="str">
        <f t="shared" si="119"/>
        <v xml:space="preserve"> </v>
      </c>
    </row>
    <row r="1485" spans="1:15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115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116"/>
        <v/>
      </c>
      <c r="J1485" s="22" t="str">
        <f t="shared" si="117"/>
        <v/>
      </c>
      <c r="K1485" s="22" t="str">
        <f t="shared" si="118"/>
        <v/>
      </c>
      <c r="M1485" s="22" t="str">
        <f>IFERROR(VLOOKUP(A1485,Sheet1!B:F,5,0),"")</f>
        <v/>
      </c>
      <c r="N1485" s="22" t="str">
        <f>IFERROR(VLOOKUP(A1485,Sheet1!B:F,4,0),"")</f>
        <v/>
      </c>
      <c r="O1485" s="22" t="str">
        <f t="shared" si="119"/>
        <v xml:space="preserve"> </v>
      </c>
    </row>
    <row r="1486" spans="1:15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115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116"/>
        <v/>
      </c>
      <c r="J1486" s="22" t="str">
        <f t="shared" si="117"/>
        <v/>
      </c>
      <c r="K1486" s="22" t="str">
        <f t="shared" si="118"/>
        <v/>
      </c>
      <c r="M1486" s="22" t="str">
        <f>IFERROR(VLOOKUP(A1486,Sheet1!B:F,5,0),"")</f>
        <v/>
      </c>
      <c r="N1486" s="22" t="str">
        <f>IFERROR(VLOOKUP(A1486,Sheet1!B:F,4,0),"")</f>
        <v/>
      </c>
      <c r="O1486" s="22" t="str">
        <f t="shared" si="119"/>
        <v xml:space="preserve"> </v>
      </c>
    </row>
    <row r="1487" spans="1:15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115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116"/>
        <v/>
      </c>
      <c r="J1487" s="22" t="str">
        <f t="shared" si="117"/>
        <v/>
      </c>
      <c r="K1487" s="22" t="str">
        <f t="shared" si="118"/>
        <v/>
      </c>
      <c r="M1487" s="22" t="str">
        <f>IFERROR(VLOOKUP(A1487,Sheet1!B:F,5,0),"")</f>
        <v/>
      </c>
      <c r="N1487" s="22" t="str">
        <f>IFERROR(VLOOKUP(A1487,Sheet1!B:F,4,0),"")</f>
        <v/>
      </c>
      <c r="O1487" s="22" t="str">
        <f t="shared" si="119"/>
        <v xml:space="preserve"> </v>
      </c>
    </row>
    <row r="1488" spans="1:15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115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116"/>
        <v/>
      </c>
      <c r="J1488" s="22" t="str">
        <f t="shared" si="117"/>
        <v/>
      </c>
      <c r="K1488" s="22" t="str">
        <f t="shared" si="118"/>
        <v/>
      </c>
      <c r="M1488" s="22" t="str">
        <f>IFERROR(VLOOKUP(A1488,Sheet1!B:F,5,0),"")</f>
        <v/>
      </c>
      <c r="N1488" s="22" t="str">
        <f>IFERROR(VLOOKUP(A1488,Sheet1!B:F,4,0),"")</f>
        <v/>
      </c>
      <c r="O1488" s="22" t="str">
        <f t="shared" si="119"/>
        <v xml:space="preserve"> </v>
      </c>
    </row>
    <row r="1489" spans="1:15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115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116"/>
        <v/>
      </c>
      <c r="J1489" s="22" t="str">
        <f t="shared" si="117"/>
        <v/>
      </c>
      <c r="K1489" s="22" t="str">
        <f t="shared" si="118"/>
        <v/>
      </c>
      <c r="M1489" s="22" t="str">
        <f>IFERROR(VLOOKUP(A1489,Sheet1!B:F,5,0),"")</f>
        <v/>
      </c>
      <c r="N1489" s="22" t="str">
        <f>IFERROR(VLOOKUP(A1489,Sheet1!B:F,4,0),"")</f>
        <v/>
      </c>
      <c r="O1489" s="22" t="str">
        <f t="shared" si="119"/>
        <v xml:space="preserve"> </v>
      </c>
    </row>
    <row r="1490" spans="1:15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120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116"/>
        <v/>
      </c>
      <c r="J1490" s="22" t="str">
        <f t="shared" si="117"/>
        <v/>
      </c>
      <c r="K1490" s="22" t="str">
        <f t="shared" si="118"/>
        <v/>
      </c>
      <c r="M1490" s="22" t="str">
        <f>IFERROR(VLOOKUP(A1490,Sheet1!B:F,5,0),"")</f>
        <v/>
      </c>
      <c r="N1490" s="22" t="str">
        <f>IFERROR(VLOOKUP(A1490,Sheet1!B:F,4,0),"")</f>
        <v/>
      </c>
      <c r="O1490" s="22" t="str">
        <f t="shared" si="119"/>
        <v xml:space="preserve"> </v>
      </c>
    </row>
    <row r="1491" spans="1:15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120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121">CONCATENATE(E1491,A1491)</f>
        <v/>
      </c>
      <c r="J1491" s="22" t="str">
        <f t="shared" ref="J1491:J1554" si="122">B1491</f>
        <v/>
      </c>
      <c r="K1491" s="22" t="str">
        <f t="shared" ref="K1491:K1554" si="123">C1491</f>
        <v/>
      </c>
      <c r="M1491" s="22" t="str">
        <f>IFERROR(VLOOKUP(A1491,Sheet1!B:F,5,0),"")</f>
        <v/>
      </c>
      <c r="N1491" s="22" t="str">
        <f>IFERROR(VLOOKUP(A1491,Sheet1!B:F,4,0),"")</f>
        <v/>
      </c>
      <c r="O1491" s="22" t="str">
        <f t="shared" si="119"/>
        <v xml:space="preserve"> </v>
      </c>
    </row>
    <row r="1492" spans="1:15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120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121"/>
        <v/>
      </c>
      <c r="J1492" s="22" t="str">
        <f t="shared" si="122"/>
        <v/>
      </c>
      <c r="K1492" s="22" t="str">
        <f t="shared" si="123"/>
        <v/>
      </c>
      <c r="M1492" s="22" t="str">
        <f>IFERROR(VLOOKUP(A1492,Sheet1!B:F,5,0),"")</f>
        <v/>
      </c>
      <c r="N1492" s="22" t="str">
        <f>IFERROR(VLOOKUP(A1492,Sheet1!B:F,4,0),"")</f>
        <v/>
      </c>
      <c r="O1492" s="22" t="str">
        <f t="shared" si="119"/>
        <v xml:space="preserve"> </v>
      </c>
    </row>
    <row r="1493" spans="1:15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120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121"/>
        <v/>
      </c>
      <c r="J1493" s="22" t="str">
        <f t="shared" si="122"/>
        <v/>
      </c>
      <c r="K1493" s="22" t="str">
        <f t="shared" si="123"/>
        <v/>
      </c>
      <c r="M1493" s="22" t="str">
        <f>IFERROR(VLOOKUP(A1493,Sheet1!B:F,5,0),"")</f>
        <v/>
      </c>
      <c r="N1493" s="22" t="str">
        <f>IFERROR(VLOOKUP(A1493,Sheet1!B:F,4,0),"")</f>
        <v/>
      </c>
      <c r="O1493" s="22" t="str">
        <f t="shared" si="119"/>
        <v xml:space="preserve"> </v>
      </c>
    </row>
    <row r="1494" spans="1:15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120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121"/>
        <v/>
      </c>
      <c r="J1494" s="22" t="str">
        <f t="shared" si="122"/>
        <v/>
      </c>
      <c r="K1494" s="22" t="str">
        <f t="shared" si="123"/>
        <v/>
      </c>
      <c r="M1494" s="22" t="str">
        <f>IFERROR(VLOOKUP(A1494,Sheet1!B:F,5,0),"")</f>
        <v/>
      </c>
      <c r="N1494" s="22" t="str">
        <f>IFERROR(VLOOKUP(A1494,Sheet1!B:F,4,0),"")</f>
        <v/>
      </c>
      <c r="O1494" s="22" t="str">
        <f t="shared" si="119"/>
        <v xml:space="preserve"> </v>
      </c>
    </row>
    <row r="1495" spans="1:15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120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121"/>
        <v/>
      </c>
      <c r="J1495" s="22" t="str">
        <f t="shared" si="122"/>
        <v/>
      </c>
      <c r="K1495" s="22" t="str">
        <f t="shared" si="123"/>
        <v/>
      </c>
      <c r="M1495" s="22" t="str">
        <f>IFERROR(VLOOKUP(A1495,Sheet1!B:F,5,0),"")</f>
        <v/>
      </c>
      <c r="N1495" s="22" t="str">
        <f>IFERROR(VLOOKUP(A1495,Sheet1!B:F,4,0),"")</f>
        <v/>
      </c>
      <c r="O1495" s="22" t="str">
        <f t="shared" si="119"/>
        <v xml:space="preserve"> </v>
      </c>
    </row>
    <row r="1496" spans="1:15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120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121"/>
        <v/>
      </c>
      <c r="J1496" s="22" t="str">
        <f t="shared" si="122"/>
        <v/>
      </c>
      <c r="K1496" s="22" t="str">
        <f t="shared" si="123"/>
        <v/>
      </c>
      <c r="M1496" s="22" t="str">
        <f>IFERROR(VLOOKUP(A1496,Sheet1!B:F,5,0),"")</f>
        <v/>
      </c>
      <c r="N1496" s="22" t="str">
        <f>IFERROR(VLOOKUP(A1496,Sheet1!B:F,4,0),"")</f>
        <v/>
      </c>
      <c r="O1496" s="22" t="str">
        <f t="shared" si="119"/>
        <v xml:space="preserve"> </v>
      </c>
    </row>
    <row r="1497" spans="1:15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120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121"/>
        <v/>
      </c>
      <c r="J1497" s="22" t="str">
        <f t="shared" si="122"/>
        <v/>
      </c>
      <c r="K1497" s="22" t="str">
        <f t="shared" si="123"/>
        <v/>
      </c>
      <c r="M1497" s="22" t="str">
        <f>IFERROR(VLOOKUP(A1497,Sheet1!B:F,5,0),"")</f>
        <v/>
      </c>
      <c r="N1497" s="22" t="str">
        <f>IFERROR(VLOOKUP(A1497,Sheet1!B:F,4,0),"")</f>
        <v/>
      </c>
      <c r="O1497" s="22" t="str">
        <f t="shared" si="119"/>
        <v xml:space="preserve"> </v>
      </c>
    </row>
    <row r="1498" spans="1:15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120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121"/>
        <v/>
      </c>
      <c r="J1498" s="22" t="str">
        <f t="shared" si="122"/>
        <v/>
      </c>
      <c r="K1498" s="22" t="str">
        <f t="shared" si="123"/>
        <v/>
      </c>
      <c r="M1498" s="22" t="str">
        <f>IFERROR(VLOOKUP(A1498,Sheet1!B:F,5,0),"")</f>
        <v/>
      </c>
      <c r="N1498" s="22" t="str">
        <f>IFERROR(VLOOKUP(A1498,Sheet1!B:F,4,0),"")</f>
        <v/>
      </c>
      <c r="O1498" s="22" t="str">
        <f t="shared" si="119"/>
        <v xml:space="preserve"> </v>
      </c>
    </row>
    <row r="1499" spans="1:15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120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121"/>
        <v/>
      </c>
      <c r="J1499" s="22" t="str">
        <f t="shared" si="122"/>
        <v/>
      </c>
      <c r="K1499" s="22" t="str">
        <f t="shared" si="123"/>
        <v/>
      </c>
      <c r="M1499" s="22" t="str">
        <f>IFERROR(VLOOKUP(A1499,Sheet1!B:F,5,0),"")</f>
        <v/>
      </c>
      <c r="N1499" s="22" t="str">
        <f>IFERROR(VLOOKUP(A1499,Sheet1!B:F,4,0),"")</f>
        <v/>
      </c>
      <c r="O1499" s="22" t="str">
        <f t="shared" si="119"/>
        <v xml:space="preserve"> </v>
      </c>
    </row>
    <row r="1500" spans="1:15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120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121"/>
        <v/>
      </c>
      <c r="J1500" s="22" t="str">
        <f t="shared" si="122"/>
        <v/>
      </c>
      <c r="K1500" s="22" t="str">
        <f t="shared" si="123"/>
        <v/>
      </c>
      <c r="M1500" s="22" t="str">
        <f>IFERROR(VLOOKUP(A1500,Sheet1!B:F,5,0),"")</f>
        <v/>
      </c>
      <c r="N1500" s="22" t="str">
        <f>IFERROR(VLOOKUP(A1500,Sheet1!B:F,4,0),"")</f>
        <v/>
      </c>
      <c r="O1500" s="22" t="str">
        <f t="shared" si="119"/>
        <v xml:space="preserve"> </v>
      </c>
    </row>
    <row r="1501" spans="1:15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120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121"/>
        <v/>
      </c>
      <c r="J1501" s="22" t="str">
        <f t="shared" si="122"/>
        <v/>
      </c>
      <c r="K1501" s="22" t="str">
        <f t="shared" si="123"/>
        <v/>
      </c>
      <c r="M1501" s="22" t="str">
        <f>IFERROR(VLOOKUP(A1501,Sheet1!B:F,5,0),"")</f>
        <v/>
      </c>
      <c r="N1501" s="22" t="str">
        <f>IFERROR(VLOOKUP(A1501,Sheet1!B:F,4,0),"")</f>
        <v/>
      </c>
      <c r="O1501" s="22" t="str">
        <f t="shared" si="119"/>
        <v xml:space="preserve"> </v>
      </c>
    </row>
    <row r="1502" spans="1:15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120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121"/>
        <v/>
      </c>
      <c r="J1502" s="22" t="str">
        <f t="shared" si="122"/>
        <v/>
      </c>
      <c r="K1502" s="22" t="str">
        <f t="shared" si="123"/>
        <v/>
      </c>
      <c r="M1502" s="22" t="str">
        <f>IFERROR(VLOOKUP(A1502,Sheet1!B:F,5,0),"")</f>
        <v/>
      </c>
      <c r="N1502" s="22" t="str">
        <f>IFERROR(VLOOKUP(A1502,Sheet1!B:F,4,0),"")</f>
        <v/>
      </c>
      <c r="O1502" s="22" t="str">
        <f t="shared" si="119"/>
        <v xml:space="preserve"> </v>
      </c>
    </row>
    <row r="1503" spans="1:15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120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121"/>
        <v/>
      </c>
      <c r="J1503" s="22" t="str">
        <f t="shared" si="122"/>
        <v/>
      </c>
      <c r="K1503" s="22" t="str">
        <f t="shared" si="123"/>
        <v/>
      </c>
      <c r="M1503" s="22" t="str">
        <f>IFERROR(VLOOKUP(A1503,Sheet1!B:F,5,0),"")</f>
        <v/>
      </c>
      <c r="N1503" s="22" t="str">
        <f>IFERROR(VLOOKUP(A1503,Sheet1!B:F,4,0),"")</f>
        <v/>
      </c>
      <c r="O1503" s="22" t="str">
        <f t="shared" si="119"/>
        <v xml:space="preserve"> </v>
      </c>
    </row>
    <row r="1504" spans="1:15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120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121"/>
        <v/>
      </c>
      <c r="J1504" s="22" t="str">
        <f t="shared" si="122"/>
        <v/>
      </c>
      <c r="K1504" s="22" t="str">
        <f t="shared" si="123"/>
        <v/>
      </c>
      <c r="M1504" s="22" t="str">
        <f>IFERROR(VLOOKUP(A1504,Sheet1!B:F,5,0),"")</f>
        <v/>
      </c>
      <c r="N1504" s="22" t="str">
        <f>IFERROR(VLOOKUP(A1504,Sheet1!B:F,4,0),"")</f>
        <v/>
      </c>
      <c r="O1504" s="22" t="str">
        <f t="shared" si="119"/>
        <v xml:space="preserve"> </v>
      </c>
    </row>
    <row r="1505" spans="1:15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120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121"/>
        <v/>
      </c>
      <c r="J1505" s="22" t="str">
        <f t="shared" si="122"/>
        <v/>
      </c>
      <c r="K1505" s="22" t="str">
        <f t="shared" si="123"/>
        <v/>
      </c>
      <c r="M1505" s="22" t="str">
        <f>IFERROR(VLOOKUP(A1505,Sheet1!B:F,5,0),"")</f>
        <v/>
      </c>
      <c r="N1505" s="22" t="str">
        <f>IFERROR(VLOOKUP(A1505,Sheet1!B:F,4,0),"")</f>
        <v/>
      </c>
      <c r="O1505" s="22" t="str">
        <f t="shared" si="119"/>
        <v xml:space="preserve"> </v>
      </c>
    </row>
    <row r="1506" spans="1:15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120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121"/>
        <v/>
      </c>
      <c r="J1506" s="22" t="str">
        <f t="shared" si="122"/>
        <v/>
      </c>
      <c r="K1506" s="22" t="str">
        <f t="shared" si="123"/>
        <v/>
      </c>
      <c r="M1506" s="22" t="str">
        <f>IFERROR(VLOOKUP(A1506,Sheet1!B:F,5,0),"")</f>
        <v/>
      </c>
      <c r="N1506" s="22" t="str">
        <f>IFERROR(VLOOKUP(A1506,Sheet1!B:F,4,0),"")</f>
        <v/>
      </c>
      <c r="O1506" s="22" t="str">
        <f t="shared" si="119"/>
        <v xml:space="preserve"> </v>
      </c>
    </row>
    <row r="1507" spans="1:15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120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121"/>
        <v/>
      </c>
      <c r="J1507" s="22" t="str">
        <f t="shared" si="122"/>
        <v/>
      </c>
      <c r="K1507" s="22" t="str">
        <f t="shared" si="123"/>
        <v/>
      </c>
      <c r="M1507" s="22" t="str">
        <f>IFERROR(VLOOKUP(A1507,Sheet1!B:F,5,0),"")</f>
        <v/>
      </c>
      <c r="N1507" s="22" t="str">
        <f>IFERROR(VLOOKUP(A1507,Sheet1!B:F,4,0),"")</f>
        <v/>
      </c>
      <c r="O1507" s="22" t="str">
        <f t="shared" si="119"/>
        <v xml:space="preserve"> </v>
      </c>
    </row>
    <row r="1508" spans="1:15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120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121"/>
        <v/>
      </c>
      <c r="J1508" s="22" t="str">
        <f t="shared" si="122"/>
        <v/>
      </c>
      <c r="K1508" s="22" t="str">
        <f t="shared" si="123"/>
        <v/>
      </c>
      <c r="M1508" s="22" t="str">
        <f>IFERROR(VLOOKUP(A1508,Sheet1!B:F,5,0),"")</f>
        <v/>
      </c>
      <c r="N1508" s="22" t="str">
        <f>IFERROR(VLOOKUP(A1508,Sheet1!B:F,4,0),"")</f>
        <v/>
      </c>
      <c r="O1508" s="22" t="str">
        <f t="shared" si="119"/>
        <v xml:space="preserve"> </v>
      </c>
    </row>
    <row r="1509" spans="1:15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120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121"/>
        <v/>
      </c>
      <c r="J1509" s="22" t="str">
        <f t="shared" si="122"/>
        <v/>
      </c>
      <c r="K1509" s="22" t="str">
        <f t="shared" si="123"/>
        <v/>
      </c>
      <c r="M1509" s="22" t="str">
        <f>IFERROR(VLOOKUP(A1509,Sheet1!B:F,5,0),"")</f>
        <v/>
      </c>
      <c r="N1509" s="22" t="str">
        <f>IFERROR(VLOOKUP(A1509,Sheet1!B:F,4,0),"")</f>
        <v/>
      </c>
      <c r="O1509" s="22" t="str">
        <f t="shared" si="119"/>
        <v xml:space="preserve"> </v>
      </c>
    </row>
    <row r="1510" spans="1:15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120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121"/>
        <v/>
      </c>
      <c r="J1510" s="22" t="str">
        <f t="shared" si="122"/>
        <v/>
      </c>
      <c r="K1510" s="22" t="str">
        <f t="shared" si="123"/>
        <v/>
      </c>
      <c r="M1510" s="22" t="str">
        <f>IFERROR(VLOOKUP(A1510,Sheet1!B:F,5,0),"")</f>
        <v/>
      </c>
      <c r="N1510" s="22" t="str">
        <f>IFERROR(VLOOKUP(A1510,Sheet1!B:F,4,0),"")</f>
        <v/>
      </c>
      <c r="O1510" s="22" t="str">
        <f t="shared" si="119"/>
        <v xml:space="preserve"> </v>
      </c>
    </row>
    <row r="1511" spans="1:15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120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121"/>
        <v/>
      </c>
      <c r="J1511" s="22" t="str">
        <f t="shared" si="122"/>
        <v/>
      </c>
      <c r="K1511" s="22" t="str">
        <f t="shared" si="123"/>
        <v/>
      </c>
      <c r="M1511" s="22" t="str">
        <f>IFERROR(VLOOKUP(A1511,Sheet1!B:F,5,0),"")</f>
        <v/>
      </c>
      <c r="N1511" s="22" t="str">
        <f>IFERROR(VLOOKUP(A1511,Sheet1!B:F,4,0),"")</f>
        <v/>
      </c>
      <c r="O1511" s="22" t="str">
        <f t="shared" si="119"/>
        <v xml:space="preserve"> </v>
      </c>
    </row>
    <row r="1512" spans="1:15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120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121"/>
        <v/>
      </c>
      <c r="J1512" s="22" t="str">
        <f t="shared" si="122"/>
        <v/>
      </c>
      <c r="K1512" s="22" t="str">
        <f t="shared" si="123"/>
        <v/>
      </c>
      <c r="M1512" s="22" t="str">
        <f>IFERROR(VLOOKUP(A1512,Sheet1!B:F,5,0),"")</f>
        <v/>
      </c>
      <c r="N1512" s="22" t="str">
        <f>IFERROR(VLOOKUP(A1512,Sheet1!B:F,4,0),"")</f>
        <v/>
      </c>
      <c r="O1512" s="22" t="str">
        <f t="shared" si="119"/>
        <v xml:space="preserve"> </v>
      </c>
    </row>
    <row r="1513" spans="1:15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120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121"/>
        <v/>
      </c>
      <c r="J1513" s="22" t="str">
        <f t="shared" si="122"/>
        <v/>
      </c>
      <c r="K1513" s="22" t="str">
        <f t="shared" si="123"/>
        <v/>
      </c>
      <c r="M1513" s="22" t="str">
        <f>IFERROR(VLOOKUP(A1513,Sheet1!B:F,5,0),"")</f>
        <v/>
      </c>
      <c r="N1513" s="22" t="str">
        <f>IFERROR(VLOOKUP(A1513,Sheet1!B:F,4,0),"")</f>
        <v/>
      </c>
      <c r="O1513" s="22" t="str">
        <f t="shared" si="119"/>
        <v xml:space="preserve"> </v>
      </c>
    </row>
    <row r="1514" spans="1:15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120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121"/>
        <v/>
      </c>
      <c r="J1514" s="22" t="str">
        <f t="shared" si="122"/>
        <v/>
      </c>
      <c r="K1514" s="22" t="str">
        <f t="shared" si="123"/>
        <v/>
      </c>
      <c r="M1514" s="22" t="str">
        <f>IFERROR(VLOOKUP(A1514,Sheet1!B:F,5,0),"")</f>
        <v/>
      </c>
      <c r="N1514" s="22" t="str">
        <f>IFERROR(VLOOKUP(A1514,Sheet1!B:F,4,0),"")</f>
        <v/>
      </c>
      <c r="O1514" s="22" t="str">
        <f t="shared" si="119"/>
        <v xml:space="preserve"> </v>
      </c>
    </row>
    <row r="1515" spans="1:15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120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121"/>
        <v/>
      </c>
      <c r="J1515" s="22" t="str">
        <f t="shared" si="122"/>
        <v/>
      </c>
      <c r="K1515" s="22" t="str">
        <f t="shared" si="123"/>
        <v/>
      </c>
      <c r="M1515" s="22" t="str">
        <f>IFERROR(VLOOKUP(A1515,Sheet1!B:F,5,0),"")</f>
        <v/>
      </c>
      <c r="N1515" s="22" t="str">
        <f>IFERROR(VLOOKUP(A1515,Sheet1!B:F,4,0),"")</f>
        <v/>
      </c>
      <c r="O1515" s="22" t="str">
        <f t="shared" si="119"/>
        <v xml:space="preserve"> </v>
      </c>
    </row>
    <row r="1516" spans="1:15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120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121"/>
        <v/>
      </c>
      <c r="J1516" s="22" t="str">
        <f t="shared" si="122"/>
        <v/>
      </c>
      <c r="K1516" s="22" t="str">
        <f t="shared" si="123"/>
        <v/>
      </c>
      <c r="M1516" s="22" t="str">
        <f>IFERROR(VLOOKUP(A1516,Sheet1!B:F,5,0),"")</f>
        <v/>
      </c>
      <c r="N1516" s="22" t="str">
        <f>IFERROR(VLOOKUP(A1516,Sheet1!B:F,4,0),"")</f>
        <v/>
      </c>
      <c r="O1516" s="22" t="str">
        <f t="shared" si="119"/>
        <v xml:space="preserve"> </v>
      </c>
    </row>
    <row r="1517" spans="1:15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120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121"/>
        <v/>
      </c>
      <c r="J1517" s="22" t="str">
        <f t="shared" si="122"/>
        <v/>
      </c>
      <c r="K1517" s="22" t="str">
        <f t="shared" si="123"/>
        <v/>
      </c>
      <c r="M1517" s="22" t="str">
        <f>IFERROR(VLOOKUP(A1517,Sheet1!B:F,5,0),"")</f>
        <v/>
      </c>
      <c r="N1517" s="22" t="str">
        <f>IFERROR(VLOOKUP(A1517,Sheet1!B:F,4,0),"")</f>
        <v/>
      </c>
      <c r="O1517" s="22" t="str">
        <f t="shared" si="119"/>
        <v xml:space="preserve"> </v>
      </c>
    </row>
    <row r="1518" spans="1:15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120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121"/>
        <v/>
      </c>
      <c r="J1518" s="22" t="str">
        <f t="shared" si="122"/>
        <v/>
      </c>
      <c r="K1518" s="22" t="str">
        <f t="shared" si="123"/>
        <v/>
      </c>
      <c r="M1518" s="22" t="str">
        <f>IFERROR(VLOOKUP(A1518,Sheet1!B:F,5,0),"")</f>
        <v/>
      </c>
      <c r="N1518" s="22" t="str">
        <f>IFERROR(VLOOKUP(A1518,Sheet1!B:F,4,0),"")</f>
        <v/>
      </c>
      <c r="O1518" s="22" t="str">
        <f t="shared" si="119"/>
        <v xml:space="preserve"> </v>
      </c>
    </row>
    <row r="1519" spans="1:15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120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121"/>
        <v/>
      </c>
      <c r="J1519" s="22" t="str">
        <f t="shared" si="122"/>
        <v/>
      </c>
      <c r="K1519" s="22" t="str">
        <f t="shared" si="123"/>
        <v/>
      </c>
      <c r="M1519" s="22" t="str">
        <f>IFERROR(VLOOKUP(A1519,Sheet1!B:F,5,0),"")</f>
        <v/>
      </c>
      <c r="N1519" s="22" t="str">
        <f>IFERROR(VLOOKUP(A1519,Sheet1!B:F,4,0),"")</f>
        <v/>
      </c>
      <c r="O1519" s="22" t="str">
        <f t="shared" si="119"/>
        <v xml:space="preserve"> </v>
      </c>
    </row>
    <row r="1520" spans="1:15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120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121"/>
        <v/>
      </c>
      <c r="J1520" s="22" t="str">
        <f t="shared" si="122"/>
        <v/>
      </c>
      <c r="K1520" s="22" t="str">
        <f t="shared" si="123"/>
        <v/>
      </c>
      <c r="M1520" s="22" t="str">
        <f>IFERROR(VLOOKUP(A1520,Sheet1!B:F,5,0),"")</f>
        <v/>
      </c>
      <c r="N1520" s="22" t="str">
        <f>IFERROR(VLOOKUP(A1520,Sheet1!B:F,4,0),"")</f>
        <v/>
      </c>
      <c r="O1520" s="22" t="str">
        <f t="shared" si="119"/>
        <v xml:space="preserve"> </v>
      </c>
    </row>
    <row r="1521" spans="1:15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120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121"/>
        <v/>
      </c>
      <c r="J1521" s="22" t="str">
        <f t="shared" si="122"/>
        <v/>
      </c>
      <c r="K1521" s="22" t="str">
        <f t="shared" si="123"/>
        <v/>
      </c>
      <c r="M1521" s="22" t="str">
        <f>IFERROR(VLOOKUP(A1521,Sheet1!B:F,5,0),"")</f>
        <v/>
      </c>
      <c r="N1521" s="22" t="str">
        <f>IFERROR(VLOOKUP(A1521,Sheet1!B:F,4,0),"")</f>
        <v/>
      </c>
      <c r="O1521" s="22" t="str">
        <f t="shared" si="119"/>
        <v xml:space="preserve"> </v>
      </c>
    </row>
    <row r="1522" spans="1:15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120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121"/>
        <v/>
      </c>
      <c r="J1522" s="22" t="str">
        <f t="shared" si="122"/>
        <v/>
      </c>
      <c r="K1522" s="22" t="str">
        <f t="shared" si="123"/>
        <v/>
      </c>
      <c r="M1522" s="22" t="str">
        <f>IFERROR(VLOOKUP(A1522,Sheet1!B:F,5,0),"")</f>
        <v/>
      </c>
      <c r="N1522" s="22" t="str">
        <f>IFERROR(VLOOKUP(A1522,Sheet1!B:F,4,0),"")</f>
        <v/>
      </c>
      <c r="O1522" s="22" t="str">
        <f t="shared" si="119"/>
        <v xml:space="preserve"> </v>
      </c>
    </row>
    <row r="1523" spans="1:15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120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121"/>
        <v/>
      </c>
      <c r="J1523" s="22" t="str">
        <f t="shared" si="122"/>
        <v/>
      </c>
      <c r="K1523" s="22" t="str">
        <f t="shared" si="123"/>
        <v/>
      </c>
      <c r="M1523" s="22" t="str">
        <f>IFERROR(VLOOKUP(A1523,Sheet1!B:F,5,0),"")</f>
        <v/>
      </c>
      <c r="N1523" s="22" t="str">
        <f>IFERROR(VLOOKUP(A1523,Sheet1!B:F,4,0),"")</f>
        <v/>
      </c>
      <c r="O1523" s="22" t="str">
        <f t="shared" si="119"/>
        <v xml:space="preserve"> </v>
      </c>
    </row>
    <row r="1524" spans="1:15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120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121"/>
        <v/>
      </c>
      <c r="J1524" s="22" t="str">
        <f t="shared" si="122"/>
        <v/>
      </c>
      <c r="K1524" s="22" t="str">
        <f t="shared" si="123"/>
        <v/>
      </c>
      <c r="M1524" s="22" t="str">
        <f>IFERROR(VLOOKUP(A1524,Sheet1!B:F,5,0),"")</f>
        <v/>
      </c>
      <c r="N1524" s="22" t="str">
        <f>IFERROR(VLOOKUP(A1524,Sheet1!B:F,4,0),"")</f>
        <v/>
      </c>
      <c r="O1524" s="22" t="str">
        <f t="shared" si="119"/>
        <v xml:space="preserve"> </v>
      </c>
    </row>
    <row r="1525" spans="1:15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120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121"/>
        <v/>
      </c>
      <c r="J1525" s="22" t="str">
        <f t="shared" si="122"/>
        <v/>
      </c>
      <c r="K1525" s="22" t="str">
        <f t="shared" si="123"/>
        <v/>
      </c>
      <c r="M1525" s="22" t="str">
        <f>IFERROR(VLOOKUP(A1525,Sheet1!B:F,5,0),"")</f>
        <v/>
      </c>
      <c r="N1525" s="22" t="str">
        <f>IFERROR(VLOOKUP(A1525,Sheet1!B:F,4,0),"")</f>
        <v/>
      </c>
      <c r="O1525" s="22" t="str">
        <f t="shared" si="119"/>
        <v xml:space="preserve"> </v>
      </c>
    </row>
    <row r="1526" spans="1:15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120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121"/>
        <v/>
      </c>
      <c r="J1526" s="22" t="str">
        <f t="shared" si="122"/>
        <v/>
      </c>
      <c r="K1526" s="22" t="str">
        <f t="shared" si="123"/>
        <v/>
      </c>
      <c r="M1526" s="22" t="str">
        <f>IFERROR(VLOOKUP(A1526,Sheet1!B:F,5,0),"")</f>
        <v/>
      </c>
      <c r="N1526" s="22" t="str">
        <f>IFERROR(VLOOKUP(A1526,Sheet1!B:F,4,0),"")</f>
        <v/>
      </c>
      <c r="O1526" s="22" t="str">
        <f t="shared" si="119"/>
        <v xml:space="preserve"> </v>
      </c>
    </row>
    <row r="1527" spans="1:15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120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121"/>
        <v/>
      </c>
      <c r="J1527" s="22" t="str">
        <f t="shared" si="122"/>
        <v/>
      </c>
      <c r="K1527" s="22" t="str">
        <f t="shared" si="123"/>
        <v/>
      </c>
      <c r="M1527" s="22" t="str">
        <f>IFERROR(VLOOKUP(A1527,Sheet1!B:F,5,0),"")</f>
        <v/>
      </c>
      <c r="N1527" s="22" t="str">
        <f>IFERROR(VLOOKUP(A1527,Sheet1!B:F,4,0),"")</f>
        <v/>
      </c>
      <c r="O1527" s="22" t="str">
        <f t="shared" si="119"/>
        <v xml:space="preserve"> </v>
      </c>
    </row>
    <row r="1528" spans="1:15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120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121"/>
        <v/>
      </c>
      <c r="J1528" s="22" t="str">
        <f t="shared" si="122"/>
        <v/>
      </c>
      <c r="K1528" s="22" t="str">
        <f t="shared" si="123"/>
        <v/>
      </c>
      <c r="M1528" s="22" t="str">
        <f>IFERROR(VLOOKUP(A1528,Sheet1!B:F,5,0),"")</f>
        <v/>
      </c>
      <c r="N1528" s="22" t="str">
        <f>IFERROR(VLOOKUP(A1528,Sheet1!B:F,4,0),"")</f>
        <v/>
      </c>
      <c r="O1528" s="22" t="str">
        <f t="shared" si="119"/>
        <v xml:space="preserve"> </v>
      </c>
    </row>
    <row r="1529" spans="1:15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120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121"/>
        <v/>
      </c>
      <c r="J1529" s="22" t="str">
        <f t="shared" si="122"/>
        <v/>
      </c>
      <c r="K1529" s="22" t="str">
        <f t="shared" si="123"/>
        <v/>
      </c>
      <c r="M1529" s="22" t="str">
        <f>IFERROR(VLOOKUP(A1529,Sheet1!B:F,5,0),"")</f>
        <v/>
      </c>
      <c r="N1529" s="22" t="str">
        <f>IFERROR(VLOOKUP(A1529,Sheet1!B:F,4,0),"")</f>
        <v/>
      </c>
      <c r="O1529" s="22" t="str">
        <f t="shared" si="119"/>
        <v xml:space="preserve"> </v>
      </c>
    </row>
    <row r="1530" spans="1:15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120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121"/>
        <v/>
      </c>
      <c r="J1530" s="22" t="str">
        <f t="shared" si="122"/>
        <v/>
      </c>
      <c r="K1530" s="22" t="str">
        <f t="shared" si="123"/>
        <v/>
      </c>
      <c r="M1530" s="22" t="str">
        <f>IFERROR(VLOOKUP(A1530,Sheet1!B:F,5,0),"")</f>
        <v/>
      </c>
      <c r="N1530" s="22" t="str">
        <f>IFERROR(VLOOKUP(A1530,Sheet1!B:F,4,0),"")</f>
        <v/>
      </c>
      <c r="O1530" s="22" t="str">
        <f t="shared" si="119"/>
        <v xml:space="preserve"> </v>
      </c>
    </row>
    <row r="1531" spans="1:15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120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121"/>
        <v/>
      </c>
      <c r="J1531" s="22" t="str">
        <f t="shared" si="122"/>
        <v/>
      </c>
      <c r="K1531" s="22" t="str">
        <f t="shared" si="123"/>
        <v/>
      </c>
      <c r="M1531" s="22" t="str">
        <f>IFERROR(VLOOKUP(A1531,Sheet1!B:F,5,0),"")</f>
        <v/>
      </c>
      <c r="N1531" s="22" t="str">
        <f>IFERROR(VLOOKUP(A1531,Sheet1!B:F,4,0),"")</f>
        <v/>
      </c>
      <c r="O1531" s="22" t="str">
        <f t="shared" si="119"/>
        <v xml:space="preserve"> </v>
      </c>
    </row>
    <row r="1532" spans="1:15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120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121"/>
        <v/>
      </c>
      <c r="J1532" s="22" t="str">
        <f t="shared" si="122"/>
        <v/>
      </c>
      <c r="K1532" s="22" t="str">
        <f t="shared" si="123"/>
        <v/>
      </c>
      <c r="M1532" s="22" t="str">
        <f>IFERROR(VLOOKUP(A1532,Sheet1!B:F,5,0),"")</f>
        <v/>
      </c>
      <c r="N1532" s="22" t="str">
        <f>IFERROR(VLOOKUP(A1532,Sheet1!B:F,4,0),"")</f>
        <v/>
      </c>
      <c r="O1532" s="22" t="str">
        <f t="shared" si="119"/>
        <v xml:space="preserve"> </v>
      </c>
    </row>
    <row r="1533" spans="1:15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120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121"/>
        <v/>
      </c>
      <c r="J1533" s="22" t="str">
        <f t="shared" si="122"/>
        <v/>
      </c>
      <c r="K1533" s="22" t="str">
        <f t="shared" si="123"/>
        <v/>
      </c>
      <c r="M1533" s="22" t="str">
        <f>IFERROR(VLOOKUP(A1533,Sheet1!B:F,5,0),"")</f>
        <v/>
      </c>
      <c r="N1533" s="22" t="str">
        <f>IFERROR(VLOOKUP(A1533,Sheet1!B:F,4,0),"")</f>
        <v/>
      </c>
      <c r="O1533" s="22" t="str">
        <f t="shared" si="119"/>
        <v xml:space="preserve"> </v>
      </c>
    </row>
    <row r="1534" spans="1:15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120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121"/>
        <v/>
      </c>
      <c r="J1534" s="22" t="str">
        <f t="shared" si="122"/>
        <v/>
      </c>
      <c r="K1534" s="22" t="str">
        <f t="shared" si="123"/>
        <v/>
      </c>
      <c r="M1534" s="22" t="str">
        <f>IFERROR(VLOOKUP(A1534,Sheet1!B:F,5,0),"")</f>
        <v/>
      </c>
      <c r="N1534" s="22" t="str">
        <f>IFERROR(VLOOKUP(A1534,Sheet1!B:F,4,0),"")</f>
        <v/>
      </c>
      <c r="O1534" s="22" t="str">
        <f t="shared" si="119"/>
        <v xml:space="preserve"> </v>
      </c>
    </row>
    <row r="1535" spans="1:15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120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121"/>
        <v/>
      </c>
      <c r="J1535" s="22" t="str">
        <f t="shared" si="122"/>
        <v/>
      </c>
      <c r="K1535" s="22" t="str">
        <f t="shared" si="123"/>
        <v/>
      </c>
      <c r="M1535" s="22" t="str">
        <f>IFERROR(VLOOKUP(A1535,Sheet1!B:F,5,0),"")</f>
        <v/>
      </c>
      <c r="N1535" s="22" t="str">
        <f>IFERROR(VLOOKUP(A1535,Sheet1!B:F,4,0),"")</f>
        <v/>
      </c>
      <c r="O1535" s="22" t="str">
        <f t="shared" si="119"/>
        <v xml:space="preserve"> </v>
      </c>
    </row>
    <row r="1536" spans="1:15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120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121"/>
        <v/>
      </c>
      <c r="J1536" s="22" t="str">
        <f t="shared" si="122"/>
        <v/>
      </c>
      <c r="K1536" s="22" t="str">
        <f t="shared" si="123"/>
        <v/>
      </c>
      <c r="M1536" s="22" t="str">
        <f>IFERROR(VLOOKUP(A1536,Sheet1!B:F,5,0),"")</f>
        <v/>
      </c>
      <c r="N1536" s="22" t="str">
        <f>IFERROR(VLOOKUP(A1536,Sheet1!B:F,4,0),"")</f>
        <v/>
      </c>
      <c r="O1536" s="22" t="str">
        <f t="shared" si="119"/>
        <v xml:space="preserve"> </v>
      </c>
    </row>
    <row r="1537" spans="1:15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120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121"/>
        <v/>
      </c>
      <c r="J1537" s="22" t="str">
        <f t="shared" si="122"/>
        <v/>
      </c>
      <c r="K1537" s="22" t="str">
        <f t="shared" si="123"/>
        <v/>
      </c>
      <c r="M1537" s="22" t="str">
        <f>IFERROR(VLOOKUP(A1537,Sheet1!B:F,5,0),"")</f>
        <v/>
      </c>
      <c r="N1537" s="22" t="str">
        <f>IFERROR(VLOOKUP(A1537,Sheet1!B:F,4,0),"")</f>
        <v/>
      </c>
      <c r="O1537" s="22" t="str">
        <f t="shared" si="119"/>
        <v xml:space="preserve"> </v>
      </c>
    </row>
    <row r="1538" spans="1:15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120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121"/>
        <v/>
      </c>
      <c r="J1538" s="22" t="str">
        <f t="shared" si="122"/>
        <v/>
      </c>
      <c r="K1538" s="22" t="str">
        <f t="shared" si="123"/>
        <v/>
      </c>
      <c r="M1538" s="22" t="str">
        <f>IFERROR(VLOOKUP(A1538,Sheet1!B:F,5,0),"")</f>
        <v/>
      </c>
      <c r="N1538" s="22" t="str">
        <f>IFERROR(VLOOKUP(A1538,Sheet1!B:F,4,0),"")</f>
        <v/>
      </c>
      <c r="O1538" s="22" t="str">
        <f t="shared" si="119"/>
        <v xml:space="preserve"> </v>
      </c>
    </row>
    <row r="1539" spans="1:15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120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121"/>
        <v/>
      </c>
      <c r="J1539" s="22" t="str">
        <f t="shared" si="122"/>
        <v/>
      </c>
      <c r="K1539" s="22" t="str">
        <f t="shared" si="123"/>
        <v/>
      </c>
      <c r="M1539" s="22" t="str">
        <f>IFERROR(VLOOKUP(A1539,Sheet1!B:F,5,0),"")</f>
        <v/>
      </c>
      <c r="N1539" s="22" t="str">
        <f>IFERROR(VLOOKUP(A1539,Sheet1!B:F,4,0),"")</f>
        <v/>
      </c>
      <c r="O1539" s="22" t="str">
        <f t="shared" ref="O1539:O1602" si="124">CONCATENATE(M1539," ",N1539)</f>
        <v xml:space="preserve"> </v>
      </c>
    </row>
    <row r="1540" spans="1:15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120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121"/>
        <v/>
      </c>
      <c r="J1540" s="22" t="str">
        <f t="shared" si="122"/>
        <v/>
      </c>
      <c r="K1540" s="22" t="str">
        <f t="shared" si="123"/>
        <v/>
      </c>
      <c r="M1540" s="22" t="str">
        <f>IFERROR(VLOOKUP(A1540,Sheet1!B:F,5,0),"")</f>
        <v/>
      </c>
      <c r="N1540" s="22" t="str">
        <f>IFERROR(VLOOKUP(A1540,Sheet1!B:F,4,0),"")</f>
        <v/>
      </c>
      <c r="O1540" s="22" t="str">
        <f t="shared" si="124"/>
        <v xml:space="preserve"> </v>
      </c>
    </row>
    <row r="1541" spans="1:15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120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121"/>
        <v/>
      </c>
      <c r="J1541" s="22" t="str">
        <f t="shared" si="122"/>
        <v/>
      </c>
      <c r="K1541" s="22" t="str">
        <f t="shared" si="123"/>
        <v/>
      </c>
      <c r="M1541" s="22" t="str">
        <f>IFERROR(VLOOKUP(A1541,Sheet1!B:F,5,0),"")</f>
        <v/>
      </c>
      <c r="N1541" s="22" t="str">
        <f>IFERROR(VLOOKUP(A1541,Sheet1!B:F,4,0),"")</f>
        <v/>
      </c>
      <c r="O1541" s="22" t="str">
        <f t="shared" si="124"/>
        <v xml:space="preserve"> </v>
      </c>
    </row>
    <row r="1542" spans="1:15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120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121"/>
        <v/>
      </c>
      <c r="J1542" s="22" t="str">
        <f t="shared" si="122"/>
        <v/>
      </c>
      <c r="K1542" s="22" t="str">
        <f t="shared" si="123"/>
        <v/>
      </c>
      <c r="M1542" s="22" t="str">
        <f>IFERROR(VLOOKUP(A1542,Sheet1!B:F,5,0),"")</f>
        <v/>
      </c>
      <c r="N1542" s="22" t="str">
        <f>IFERROR(VLOOKUP(A1542,Sheet1!B:F,4,0),"")</f>
        <v/>
      </c>
      <c r="O1542" s="22" t="str">
        <f t="shared" si="124"/>
        <v xml:space="preserve"> </v>
      </c>
    </row>
    <row r="1543" spans="1:15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120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121"/>
        <v/>
      </c>
      <c r="J1543" s="22" t="str">
        <f t="shared" si="122"/>
        <v/>
      </c>
      <c r="K1543" s="22" t="str">
        <f t="shared" si="123"/>
        <v/>
      </c>
      <c r="M1543" s="22" t="str">
        <f>IFERROR(VLOOKUP(A1543,Sheet1!B:F,5,0),"")</f>
        <v/>
      </c>
      <c r="N1543" s="22" t="str">
        <f>IFERROR(VLOOKUP(A1543,Sheet1!B:F,4,0),"")</f>
        <v/>
      </c>
      <c r="O1543" s="22" t="str">
        <f t="shared" si="124"/>
        <v xml:space="preserve"> </v>
      </c>
    </row>
    <row r="1544" spans="1:15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120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121"/>
        <v/>
      </c>
      <c r="J1544" s="22" t="str">
        <f t="shared" si="122"/>
        <v/>
      </c>
      <c r="K1544" s="22" t="str">
        <f t="shared" si="123"/>
        <v/>
      </c>
      <c r="M1544" s="22" t="str">
        <f>IFERROR(VLOOKUP(A1544,Sheet1!B:F,5,0),"")</f>
        <v/>
      </c>
      <c r="N1544" s="22" t="str">
        <f>IFERROR(VLOOKUP(A1544,Sheet1!B:F,4,0),"")</f>
        <v/>
      </c>
      <c r="O1544" s="22" t="str">
        <f t="shared" si="124"/>
        <v xml:space="preserve"> </v>
      </c>
    </row>
    <row r="1545" spans="1:15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120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121"/>
        <v/>
      </c>
      <c r="J1545" s="22" t="str">
        <f t="shared" si="122"/>
        <v/>
      </c>
      <c r="K1545" s="22" t="str">
        <f t="shared" si="123"/>
        <v/>
      </c>
      <c r="M1545" s="22" t="str">
        <f>IFERROR(VLOOKUP(A1545,Sheet1!B:F,5,0),"")</f>
        <v/>
      </c>
      <c r="N1545" s="22" t="str">
        <f>IFERROR(VLOOKUP(A1545,Sheet1!B:F,4,0),"")</f>
        <v/>
      </c>
      <c r="O1545" s="22" t="str">
        <f t="shared" si="124"/>
        <v xml:space="preserve"> </v>
      </c>
    </row>
    <row r="1546" spans="1:15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120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121"/>
        <v/>
      </c>
      <c r="J1546" s="22" t="str">
        <f t="shared" si="122"/>
        <v/>
      </c>
      <c r="K1546" s="22" t="str">
        <f t="shared" si="123"/>
        <v/>
      </c>
      <c r="M1546" s="22" t="str">
        <f>IFERROR(VLOOKUP(A1546,Sheet1!B:F,5,0),"")</f>
        <v/>
      </c>
      <c r="N1546" s="22" t="str">
        <f>IFERROR(VLOOKUP(A1546,Sheet1!B:F,4,0),"")</f>
        <v/>
      </c>
      <c r="O1546" s="22" t="str">
        <f t="shared" si="124"/>
        <v xml:space="preserve"> </v>
      </c>
    </row>
    <row r="1547" spans="1:15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120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121"/>
        <v/>
      </c>
      <c r="J1547" s="22" t="str">
        <f t="shared" si="122"/>
        <v/>
      </c>
      <c r="K1547" s="22" t="str">
        <f t="shared" si="123"/>
        <v/>
      </c>
      <c r="M1547" s="22" t="str">
        <f>IFERROR(VLOOKUP(A1547,Sheet1!B:F,5,0),"")</f>
        <v/>
      </c>
      <c r="N1547" s="22" t="str">
        <f>IFERROR(VLOOKUP(A1547,Sheet1!B:F,4,0),"")</f>
        <v/>
      </c>
      <c r="O1547" s="22" t="str">
        <f t="shared" si="124"/>
        <v xml:space="preserve"> </v>
      </c>
    </row>
    <row r="1548" spans="1:15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120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121"/>
        <v/>
      </c>
      <c r="J1548" s="22" t="str">
        <f t="shared" si="122"/>
        <v/>
      </c>
      <c r="K1548" s="22" t="str">
        <f t="shared" si="123"/>
        <v/>
      </c>
      <c r="M1548" s="22" t="str">
        <f>IFERROR(VLOOKUP(A1548,Sheet1!B:F,5,0),"")</f>
        <v/>
      </c>
      <c r="N1548" s="22" t="str">
        <f>IFERROR(VLOOKUP(A1548,Sheet1!B:F,4,0),"")</f>
        <v/>
      </c>
      <c r="O1548" s="22" t="str">
        <f t="shared" si="124"/>
        <v xml:space="preserve"> </v>
      </c>
    </row>
    <row r="1549" spans="1:15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120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121"/>
        <v/>
      </c>
      <c r="J1549" s="22" t="str">
        <f t="shared" si="122"/>
        <v/>
      </c>
      <c r="K1549" s="22" t="str">
        <f t="shared" si="123"/>
        <v/>
      </c>
      <c r="M1549" s="22" t="str">
        <f>IFERROR(VLOOKUP(A1549,Sheet1!B:F,5,0),"")</f>
        <v/>
      </c>
      <c r="N1549" s="22" t="str">
        <f>IFERROR(VLOOKUP(A1549,Sheet1!B:F,4,0),"")</f>
        <v/>
      </c>
      <c r="O1549" s="22" t="str">
        <f t="shared" si="124"/>
        <v xml:space="preserve"> </v>
      </c>
    </row>
    <row r="1550" spans="1:15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120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121"/>
        <v/>
      </c>
      <c r="J1550" s="22" t="str">
        <f t="shared" si="122"/>
        <v/>
      </c>
      <c r="K1550" s="22" t="str">
        <f t="shared" si="123"/>
        <v/>
      </c>
      <c r="M1550" s="22" t="str">
        <f>IFERROR(VLOOKUP(A1550,Sheet1!B:F,5,0),"")</f>
        <v/>
      </c>
      <c r="N1550" s="22" t="str">
        <f>IFERROR(VLOOKUP(A1550,Sheet1!B:F,4,0),"")</f>
        <v/>
      </c>
      <c r="O1550" s="22" t="str">
        <f t="shared" si="124"/>
        <v xml:space="preserve"> </v>
      </c>
    </row>
    <row r="1551" spans="1:15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120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121"/>
        <v/>
      </c>
      <c r="J1551" s="22" t="str">
        <f t="shared" si="122"/>
        <v/>
      </c>
      <c r="K1551" s="22" t="str">
        <f t="shared" si="123"/>
        <v/>
      </c>
      <c r="M1551" s="22" t="str">
        <f>IFERROR(VLOOKUP(A1551,Sheet1!B:F,5,0),"")</f>
        <v/>
      </c>
      <c r="N1551" s="22" t="str">
        <f>IFERROR(VLOOKUP(A1551,Sheet1!B:F,4,0),"")</f>
        <v/>
      </c>
      <c r="O1551" s="22" t="str">
        <f t="shared" si="124"/>
        <v xml:space="preserve"> </v>
      </c>
    </row>
    <row r="1552" spans="1:15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120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121"/>
        <v/>
      </c>
      <c r="J1552" s="22" t="str">
        <f t="shared" si="122"/>
        <v/>
      </c>
      <c r="K1552" s="22" t="str">
        <f t="shared" si="123"/>
        <v/>
      </c>
      <c r="M1552" s="22" t="str">
        <f>IFERROR(VLOOKUP(A1552,Sheet1!B:F,5,0),"")</f>
        <v/>
      </c>
      <c r="N1552" s="22" t="str">
        <f>IFERROR(VLOOKUP(A1552,Sheet1!B:F,4,0),"")</f>
        <v/>
      </c>
      <c r="O1552" s="22" t="str">
        <f t="shared" si="124"/>
        <v xml:space="preserve"> </v>
      </c>
    </row>
    <row r="1553" spans="1:15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120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121"/>
        <v/>
      </c>
      <c r="J1553" s="22" t="str">
        <f t="shared" si="122"/>
        <v/>
      </c>
      <c r="K1553" s="22" t="str">
        <f t="shared" si="123"/>
        <v/>
      </c>
      <c r="M1553" s="22" t="str">
        <f>IFERROR(VLOOKUP(A1553,Sheet1!B:F,5,0),"")</f>
        <v/>
      </c>
      <c r="N1553" s="22" t="str">
        <f>IFERROR(VLOOKUP(A1553,Sheet1!B:F,4,0),"")</f>
        <v/>
      </c>
      <c r="O1553" s="22" t="str">
        <f t="shared" si="124"/>
        <v xml:space="preserve"> </v>
      </c>
    </row>
    <row r="1554" spans="1:15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25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121"/>
        <v/>
      </c>
      <c r="J1554" s="22" t="str">
        <f t="shared" si="122"/>
        <v/>
      </c>
      <c r="K1554" s="22" t="str">
        <f t="shared" si="123"/>
        <v/>
      </c>
      <c r="M1554" s="22" t="str">
        <f>IFERROR(VLOOKUP(A1554,Sheet1!B:F,5,0),"")</f>
        <v/>
      </c>
      <c r="N1554" s="22" t="str">
        <f>IFERROR(VLOOKUP(A1554,Sheet1!B:F,4,0),"")</f>
        <v/>
      </c>
      <c r="O1554" s="22" t="str">
        <f t="shared" si="124"/>
        <v xml:space="preserve"> </v>
      </c>
    </row>
    <row r="1555" spans="1:15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25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26">CONCATENATE(E1555,A1555)</f>
        <v/>
      </c>
      <c r="J1555" s="22" t="str">
        <f t="shared" ref="J1555:J1618" si="127">B1555</f>
        <v/>
      </c>
      <c r="K1555" s="22" t="str">
        <f t="shared" ref="K1555:K1618" si="128">C1555</f>
        <v/>
      </c>
      <c r="M1555" s="22" t="str">
        <f>IFERROR(VLOOKUP(A1555,Sheet1!B:F,5,0),"")</f>
        <v/>
      </c>
      <c r="N1555" s="22" t="str">
        <f>IFERROR(VLOOKUP(A1555,Sheet1!B:F,4,0),"")</f>
        <v/>
      </c>
      <c r="O1555" s="22" t="str">
        <f t="shared" si="124"/>
        <v xml:space="preserve"> </v>
      </c>
    </row>
    <row r="1556" spans="1:15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25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26"/>
        <v/>
      </c>
      <c r="J1556" s="22" t="str">
        <f t="shared" si="127"/>
        <v/>
      </c>
      <c r="K1556" s="22" t="str">
        <f t="shared" si="128"/>
        <v/>
      </c>
      <c r="M1556" s="22" t="str">
        <f>IFERROR(VLOOKUP(A1556,Sheet1!B:F,5,0),"")</f>
        <v/>
      </c>
      <c r="N1556" s="22" t="str">
        <f>IFERROR(VLOOKUP(A1556,Sheet1!B:F,4,0),"")</f>
        <v/>
      </c>
      <c r="O1556" s="22" t="str">
        <f t="shared" si="124"/>
        <v xml:space="preserve"> </v>
      </c>
    </row>
    <row r="1557" spans="1:15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25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26"/>
        <v/>
      </c>
      <c r="J1557" s="22" t="str">
        <f t="shared" si="127"/>
        <v/>
      </c>
      <c r="K1557" s="22" t="str">
        <f t="shared" si="128"/>
        <v/>
      </c>
      <c r="M1557" s="22" t="str">
        <f>IFERROR(VLOOKUP(A1557,Sheet1!B:F,5,0),"")</f>
        <v/>
      </c>
      <c r="N1557" s="22" t="str">
        <f>IFERROR(VLOOKUP(A1557,Sheet1!B:F,4,0),"")</f>
        <v/>
      </c>
      <c r="O1557" s="22" t="str">
        <f t="shared" si="124"/>
        <v xml:space="preserve"> </v>
      </c>
    </row>
    <row r="1558" spans="1:15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25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26"/>
        <v/>
      </c>
      <c r="J1558" s="22" t="str">
        <f t="shared" si="127"/>
        <v/>
      </c>
      <c r="K1558" s="22" t="str">
        <f t="shared" si="128"/>
        <v/>
      </c>
      <c r="M1558" s="22" t="str">
        <f>IFERROR(VLOOKUP(A1558,Sheet1!B:F,5,0),"")</f>
        <v/>
      </c>
      <c r="N1558" s="22" t="str">
        <f>IFERROR(VLOOKUP(A1558,Sheet1!B:F,4,0),"")</f>
        <v/>
      </c>
      <c r="O1558" s="22" t="str">
        <f t="shared" si="124"/>
        <v xml:space="preserve"> </v>
      </c>
    </row>
    <row r="1559" spans="1:15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25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26"/>
        <v/>
      </c>
      <c r="J1559" s="22" t="str">
        <f t="shared" si="127"/>
        <v/>
      </c>
      <c r="K1559" s="22" t="str">
        <f t="shared" si="128"/>
        <v/>
      </c>
      <c r="M1559" s="22" t="str">
        <f>IFERROR(VLOOKUP(A1559,Sheet1!B:F,5,0),"")</f>
        <v/>
      </c>
      <c r="N1559" s="22" t="str">
        <f>IFERROR(VLOOKUP(A1559,Sheet1!B:F,4,0),"")</f>
        <v/>
      </c>
      <c r="O1559" s="22" t="str">
        <f t="shared" si="124"/>
        <v xml:space="preserve"> </v>
      </c>
    </row>
    <row r="1560" spans="1:15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25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26"/>
        <v/>
      </c>
      <c r="J1560" s="22" t="str">
        <f t="shared" si="127"/>
        <v/>
      </c>
      <c r="K1560" s="22" t="str">
        <f t="shared" si="128"/>
        <v/>
      </c>
      <c r="M1560" s="22" t="str">
        <f>IFERROR(VLOOKUP(A1560,Sheet1!B:F,5,0),"")</f>
        <v/>
      </c>
      <c r="N1560" s="22" t="str">
        <f>IFERROR(VLOOKUP(A1560,Sheet1!B:F,4,0),"")</f>
        <v/>
      </c>
      <c r="O1560" s="22" t="str">
        <f t="shared" si="124"/>
        <v xml:space="preserve"> </v>
      </c>
    </row>
    <row r="1561" spans="1:15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25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26"/>
        <v/>
      </c>
      <c r="J1561" s="22" t="str">
        <f t="shared" si="127"/>
        <v/>
      </c>
      <c r="K1561" s="22" t="str">
        <f t="shared" si="128"/>
        <v/>
      </c>
      <c r="M1561" s="22" t="str">
        <f>IFERROR(VLOOKUP(A1561,Sheet1!B:F,5,0),"")</f>
        <v/>
      </c>
      <c r="N1561" s="22" t="str">
        <f>IFERROR(VLOOKUP(A1561,Sheet1!B:F,4,0),"")</f>
        <v/>
      </c>
      <c r="O1561" s="22" t="str">
        <f t="shared" si="124"/>
        <v xml:space="preserve"> </v>
      </c>
    </row>
    <row r="1562" spans="1:15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25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26"/>
        <v/>
      </c>
      <c r="J1562" s="22" t="str">
        <f t="shared" si="127"/>
        <v/>
      </c>
      <c r="K1562" s="22" t="str">
        <f t="shared" si="128"/>
        <v/>
      </c>
      <c r="M1562" s="22" t="str">
        <f>IFERROR(VLOOKUP(A1562,Sheet1!B:F,5,0),"")</f>
        <v/>
      </c>
      <c r="N1562" s="22" t="str">
        <f>IFERROR(VLOOKUP(A1562,Sheet1!B:F,4,0),"")</f>
        <v/>
      </c>
      <c r="O1562" s="22" t="str">
        <f t="shared" si="124"/>
        <v xml:space="preserve"> </v>
      </c>
    </row>
    <row r="1563" spans="1:15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25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26"/>
        <v/>
      </c>
      <c r="J1563" s="22" t="str">
        <f t="shared" si="127"/>
        <v/>
      </c>
      <c r="K1563" s="22" t="str">
        <f t="shared" si="128"/>
        <v/>
      </c>
      <c r="M1563" s="22" t="str">
        <f>IFERROR(VLOOKUP(A1563,Sheet1!B:F,5,0),"")</f>
        <v/>
      </c>
      <c r="N1563" s="22" t="str">
        <f>IFERROR(VLOOKUP(A1563,Sheet1!B:F,4,0),"")</f>
        <v/>
      </c>
      <c r="O1563" s="22" t="str">
        <f t="shared" si="124"/>
        <v xml:space="preserve"> </v>
      </c>
    </row>
    <row r="1564" spans="1:15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25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26"/>
        <v/>
      </c>
      <c r="J1564" s="22" t="str">
        <f t="shared" si="127"/>
        <v/>
      </c>
      <c r="K1564" s="22" t="str">
        <f t="shared" si="128"/>
        <v/>
      </c>
      <c r="M1564" s="22" t="str">
        <f>IFERROR(VLOOKUP(A1564,Sheet1!B:F,5,0),"")</f>
        <v/>
      </c>
      <c r="N1564" s="22" t="str">
        <f>IFERROR(VLOOKUP(A1564,Sheet1!B:F,4,0),"")</f>
        <v/>
      </c>
      <c r="O1564" s="22" t="str">
        <f t="shared" si="124"/>
        <v xml:space="preserve"> </v>
      </c>
    </row>
    <row r="1565" spans="1:15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25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26"/>
        <v/>
      </c>
      <c r="J1565" s="22" t="str">
        <f t="shared" si="127"/>
        <v/>
      </c>
      <c r="K1565" s="22" t="str">
        <f t="shared" si="128"/>
        <v/>
      </c>
      <c r="M1565" s="22" t="str">
        <f>IFERROR(VLOOKUP(A1565,Sheet1!B:F,5,0),"")</f>
        <v/>
      </c>
      <c r="N1565" s="22" t="str">
        <f>IFERROR(VLOOKUP(A1565,Sheet1!B:F,4,0),"")</f>
        <v/>
      </c>
      <c r="O1565" s="22" t="str">
        <f t="shared" si="124"/>
        <v xml:space="preserve"> </v>
      </c>
    </row>
    <row r="1566" spans="1:15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25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26"/>
        <v/>
      </c>
      <c r="J1566" s="22" t="str">
        <f t="shared" si="127"/>
        <v/>
      </c>
      <c r="K1566" s="22" t="str">
        <f t="shared" si="128"/>
        <v/>
      </c>
      <c r="M1566" s="22" t="str">
        <f>IFERROR(VLOOKUP(A1566,Sheet1!B:F,5,0),"")</f>
        <v/>
      </c>
      <c r="N1566" s="22" t="str">
        <f>IFERROR(VLOOKUP(A1566,Sheet1!B:F,4,0),"")</f>
        <v/>
      </c>
      <c r="O1566" s="22" t="str">
        <f t="shared" si="124"/>
        <v xml:space="preserve"> </v>
      </c>
    </row>
    <row r="1567" spans="1:15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25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26"/>
        <v/>
      </c>
      <c r="J1567" s="22" t="str">
        <f t="shared" si="127"/>
        <v/>
      </c>
      <c r="K1567" s="22" t="str">
        <f t="shared" si="128"/>
        <v/>
      </c>
      <c r="M1567" s="22" t="str">
        <f>IFERROR(VLOOKUP(A1567,Sheet1!B:F,5,0),"")</f>
        <v/>
      </c>
      <c r="N1567" s="22" t="str">
        <f>IFERROR(VLOOKUP(A1567,Sheet1!B:F,4,0),"")</f>
        <v/>
      </c>
      <c r="O1567" s="22" t="str">
        <f t="shared" si="124"/>
        <v xml:space="preserve"> </v>
      </c>
    </row>
    <row r="1568" spans="1:15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25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26"/>
        <v/>
      </c>
      <c r="J1568" s="22" t="str">
        <f t="shared" si="127"/>
        <v/>
      </c>
      <c r="K1568" s="22" t="str">
        <f t="shared" si="128"/>
        <v/>
      </c>
      <c r="M1568" s="22" t="str">
        <f>IFERROR(VLOOKUP(A1568,Sheet1!B:F,5,0),"")</f>
        <v/>
      </c>
      <c r="N1568" s="22" t="str">
        <f>IFERROR(VLOOKUP(A1568,Sheet1!B:F,4,0),"")</f>
        <v/>
      </c>
      <c r="O1568" s="22" t="str">
        <f t="shared" si="124"/>
        <v xml:space="preserve"> </v>
      </c>
    </row>
    <row r="1569" spans="1:15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25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26"/>
        <v/>
      </c>
      <c r="J1569" s="22" t="str">
        <f t="shared" si="127"/>
        <v/>
      </c>
      <c r="K1569" s="22" t="str">
        <f t="shared" si="128"/>
        <v/>
      </c>
      <c r="M1569" s="22" t="str">
        <f>IFERROR(VLOOKUP(A1569,Sheet1!B:F,5,0),"")</f>
        <v/>
      </c>
      <c r="N1569" s="22" t="str">
        <f>IFERROR(VLOOKUP(A1569,Sheet1!B:F,4,0),"")</f>
        <v/>
      </c>
      <c r="O1569" s="22" t="str">
        <f t="shared" si="124"/>
        <v xml:space="preserve"> </v>
      </c>
    </row>
    <row r="1570" spans="1:15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25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26"/>
        <v/>
      </c>
      <c r="J1570" s="22" t="str">
        <f t="shared" si="127"/>
        <v/>
      </c>
      <c r="K1570" s="22" t="str">
        <f t="shared" si="128"/>
        <v/>
      </c>
      <c r="M1570" s="22" t="str">
        <f>IFERROR(VLOOKUP(A1570,Sheet1!B:F,5,0),"")</f>
        <v/>
      </c>
      <c r="N1570" s="22" t="str">
        <f>IFERROR(VLOOKUP(A1570,Sheet1!B:F,4,0),"")</f>
        <v/>
      </c>
      <c r="O1570" s="22" t="str">
        <f t="shared" si="124"/>
        <v xml:space="preserve"> </v>
      </c>
    </row>
    <row r="1571" spans="1:15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25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26"/>
        <v/>
      </c>
      <c r="J1571" s="22" t="str">
        <f t="shared" si="127"/>
        <v/>
      </c>
      <c r="K1571" s="22" t="str">
        <f t="shared" si="128"/>
        <v/>
      </c>
      <c r="M1571" s="22" t="str">
        <f>IFERROR(VLOOKUP(A1571,Sheet1!B:F,5,0),"")</f>
        <v/>
      </c>
      <c r="N1571" s="22" t="str">
        <f>IFERROR(VLOOKUP(A1571,Sheet1!B:F,4,0),"")</f>
        <v/>
      </c>
      <c r="O1571" s="22" t="str">
        <f t="shared" si="124"/>
        <v xml:space="preserve"> </v>
      </c>
    </row>
    <row r="1572" spans="1:15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25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26"/>
        <v/>
      </c>
      <c r="J1572" s="22" t="str">
        <f t="shared" si="127"/>
        <v/>
      </c>
      <c r="K1572" s="22" t="str">
        <f t="shared" si="128"/>
        <v/>
      </c>
      <c r="M1572" s="22" t="str">
        <f>IFERROR(VLOOKUP(A1572,Sheet1!B:F,5,0),"")</f>
        <v/>
      </c>
      <c r="N1572" s="22" t="str">
        <f>IFERROR(VLOOKUP(A1572,Sheet1!B:F,4,0),"")</f>
        <v/>
      </c>
      <c r="O1572" s="22" t="str">
        <f t="shared" si="124"/>
        <v xml:space="preserve"> </v>
      </c>
    </row>
    <row r="1573" spans="1:15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25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26"/>
        <v/>
      </c>
      <c r="J1573" s="22" t="str">
        <f t="shared" si="127"/>
        <v/>
      </c>
      <c r="K1573" s="22" t="str">
        <f t="shared" si="128"/>
        <v/>
      </c>
      <c r="M1573" s="22" t="str">
        <f>IFERROR(VLOOKUP(A1573,Sheet1!B:F,5,0),"")</f>
        <v/>
      </c>
      <c r="N1573" s="22" t="str">
        <f>IFERROR(VLOOKUP(A1573,Sheet1!B:F,4,0),"")</f>
        <v/>
      </c>
      <c r="O1573" s="22" t="str">
        <f t="shared" si="124"/>
        <v xml:space="preserve"> </v>
      </c>
    </row>
    <row r="1574" spans="1:15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25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26"/>
        <v/>
      </c>
      <c r="J1574" s="22" t="str">
        <f t="shared" si="127"/>
        <v/>
      </c>
      <c r="K1574" s="22" t="str">
        <f t="shared" si="128"/>
        <v/>
      </c>
      <c r="M1574" s="22" t="str">
        <f>IFERROR(VLOOKUP(A1574,Sheet1!B:F,5,0),"")</f>
        <v/>
      </c>
      <c r="N1574" s="22" t="str">
        <f>IFERROR(VLOOKUP(A1574,Sheet1!B:F,4,0),"")</f>
        <v/>
      </c>
      <c r="O1574" s="22" t="str">
        <f t="shared" si="124"/>
        <v xml:space="preserve"> </v>
      </c>
    </row>
    <row r="1575" spans="1:15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25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26"/>
        <v/>
      </c>
      <c r="J1575" s="22" t="str">
        <f t="shared" si="127"/>
        <v/>
      </c>
      <c r="K1575" s="22" t="str">
        <f t="shared" si="128"/>
        <v/>
      </c>
      <c r="M1575" s="22" t="str">
        <f>IFERROR(VLOOKUP(A1575,Sheet1!B:F,5,0),"")</f>
        <v/>
      </c>
      <c r="N1575" s="22" t="str">
        <f>IFERROR(VLOOKUP(A1575,Sheet1!B:F,4,0),"")</f>
        <v/>
      </c>
      <c r="O1575" s="22" t="str">
        <f t="shared" si="124"/>
        <v xml:space="preserve"> </v>
      </c>
    </row>
    <row r="1576" spans="1:15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25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26"/>
        <v/>
      </c>
      <c r="J1576" s="22" t="str">
        <f t="shared" si="127"/>
        <v/>
      </c>
      <c r="K1576" s="22" t="str">
        <f t="shared" si="128"/>
        <v/>
      </c>
      <c r="M1576" s="22" t="str">
        <f>IFERROR(VLOOKUP(A1576,Sheet1!B:F,5,0),"")</f>
        <v/>
      </c>
      <c r="N1576" s="22" t="str">
        <f>IFERROR(VLOOKUP(A1576,Sheet1!B:F,4,0),"")</f>
        <v/>
      </c>
      <c r="O1576" s="22" t="str">
        <f t="shared" si="124"/>
        <v xml:space="preserve"> </v>
      </c>
    </row>
    <row r="1577" spans="1:15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25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26"/>
        <v/>
      </c>
      <c r="J1577" s="22" t="str">
        <f t="shared" si="127"/>
        <v/>
      </c>
      <c r="K1577" s="22" t="str">
        <f t="shared" si="128"/>
        <v/>
      </c>
      <c r="M1577" s="22" t="str">
        <f>IFERROR(VLOOKUP(A1577,Sheet1!B:F,5,0),"")</f>
        <v/>
      </c>
      <c r="N1577" s="22" t="str">
        <f>IFERROR(VLOOKUP(A1577,Sheet1!B:F,4,0),"")</f>
        <v/>
      </c>
      <c r="O1577" s="22" t="str">
        <f t="shared" si="124"/>
        <v xml:space="preserve"> </v>
      </c>
    </row>
    <row r="1578" spans="1:15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25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26"/>
        <v/>
      </c>
      <c r="J1578" s="22" t="str">
        <f t="shared" si="127"/>
        <v/>
      </c>
      <c r="K1578" s="22" t="str">
        <f t="shared" si="128"/>
        <v/>
      </c>
      <c r="M1578" s="22" t="str">
        <f>IFERROR(VLOOKUP(A1578,Sheet1!B:F,5,0),"")</f>
        <v/>
      </c>
      <c r="N1578" s="22" t="str">
        <f>IFERROR(VLOOKUP(A1578,Sheet1!B:F,4,0),"")</f>
        <v/>
      </c>
      <c r="O1578" s="22" t="str">
        <f t="shared" si="124"/>
        <v xml:space="preserve"> </v>
      </c>
    </row>
    <row r="1579" spans="1:15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25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26"/>
        <v/>
      </c>
      <c r="J1579" s="22" t="str">
        <f t="shared" si="127"/>
        <v/>
      </c>
      <c r="K1579" s="22" t="str">
        <f t="shared" si="128"/>
        <v/>
      </c>
      <c r="M1579" s="22" t="str">
        <f>IFERROR(VLOOKUP(A1579,Sheet1!B:F,5,0),"")</f>
        <v/>
      </c>
      <c r="N1579" s="22" t="str">
        <f>IFERROR(VLOOKUP(A1579,Sheet1!B:F,4,0),"")</f>
        <v/>
      </c>
      <c r="O1579" s="22" t="str">
        <f t="shared" si="124"/>
        <v xml:space="preserve"> </v>
      </c>
    </row>
    <row r="1580" spans="1:15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25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26"/>
        <v/>
      </c>
      <c r="J1580" s="22" t="str">
        <f t="shared" si="127"/>
        <v/>
      </c>
      <c r="K1580" s="22" t="str">
        <f t="shared" si="128"/>
        <v/>
      </c>
      <c r="M1580" s="22" t="str">
        <f>IFERROR(VLOOKUP(A1580,Sheet1!B:F,5,0),"")</f>
        <v/>
      </c>
      <c r="N1580" s="22" t="str">
        <f>IFERROR(VLOOKUP(A1580,Sheet1!B:F,4,0),"")</f>
        <v/>
      </c>
      <c r="O1580" s="22" t="str">
        <f t="shared" si="124"/>
        <v xml:space="preserve"> </v>
      </c>
    </row>
    <row r="1581" spans="1:15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25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26"/>
        <v/>
      </c>
      <c r="J1581" s="22" t="str">
        <f t="shared" si="127"/>
        <v/>
      </c>
      <c r="K1581" s="22" t="str">
        <f t="shared" si="128"/>
        <v/>
      </c>
      <c r="M1581" s="22" t="str">
        <f>IFERROR(VLOOKUP(A1581,Sheet1!B:F,5,0),"")</f>
        <v/>
      </c>
      <c r="N1581" s="22" t="str">
        <f>IFERROR(VLOOKUP(A1581,Sheet1!B:F,4,0),"")</f>
        <v/>
      </c>
      <c r="O1581" s="22" t="str">
        <f t="shared" si="124"/>
        <v xml:space="preserve"> </v>
      </c>
    </row>
    <row r="1582" spans="1:15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25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26"/>
        <v/>
      </c>
      <c r="J1582" s="22" t="str">
        <f t="shared" si="127"/>
        <v/>
      </c>
      <c r="K1582" s="22" t="str">
        <f t="shared" si="128"/>
        <v/>
      </c>
      <c r="M1582" s="22" t="str">
        <f>IFERROR(VLOOKUP(A1582,Sheet1!B:F,5,0),"")</f>
        <v/>
      </c>
      <c r="N1582" s="22" t="str">
        <f>IFERROR(VLOOKUP(A1582,Sheet1!B:F,4,0),"")</f>
        <v/>
      </c>
      <c r="O1582" s="22" t="str">
        <f t="shared" si="124"/>
        <v xml:space="preserve"> </v>
      </c>
    </row>
    <row r="1583" spans="1:15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25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26"/>
        <v/>
      </c>
      <c r="J1583" s="22" t="str">
        <f t="shared" si="127"/>
        <v/>
      </c>
      <c r="K1583" s="22" t="str">
        <f t="shared" si="128"/>
        <v/>
      </c>
      <c r="M1583" s="22" t="str">
        <f>IFERROR(VLOOKUP(A1583,Sheet1!B:F,5,0),"")</f>
        <v/>
      </c>
      <c r="N1583" s="22" t="str">
        <f>IFERROR(VLOOKUP(A1583,Sheet1!B:F,4,0),"")</f>
        <v/>
      </c>
      <c r="O1583" s="22" t="str">
        <f t="shared" si="124"/>
        <v xml:space="preserve"> </v>
      </c>
    </row>
    <row r="1584" spans="1:15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25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26"/>
        <v/>
      </c>
      <c r="J1584" s="22" t="str">
        <f t="shared" si="127"/>
        <v/>
      </c>
      <c r="K1584" s="22" t="str">
        <f t="shared" si="128"/>
        <v/>
      </c>
      <c r="M1584" s="22" t="str">
        <f>IFERROR(VLOOKUP(A1584,Sheet1!B:F,5,0),"")</f>
        <v/>
      </c>
      <c r="N1584" s="22" t="str">
        <f>IFERROR(VLOOKUP(A1584,Sheet1!B:F,4,0),"")</f>
        <v/>
      </c>
      <c r="O1584" s="22" t="str">
        <f t="shared" si="124"/>
        <v xml:space="preserve"> </v>
      </c>
    </row>
    <row r="1585" spans="1:15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25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26"/>
        <v/>
      </c>
      <c r="J1585" s="22" t="str">
        <f t="shared" si="127"/>
        <v/>
      </c>
      <c r="K1585" s="22" t="str">
        <f t="shared" si="128"/>
        <v/>
      </c>
      <c r="M1585" s="22" t="str">
        <f>IFERROR(VLOOKUP(A1585,Sheet1!B:F,5,0),"")</f>
        <v/>
      </c>
      <c r="N1585" s="22" t="str">
        <f>IFERROR(VLOOKUP(A1585,Sheet1!B:F,4,0),"")</f>
        <v/>
      </c>
      <c r="O1585" s="22" t="str">
        <f t="shared" si="124"/>
        <v xml:space="preserve"> </v>
      </c>
    </row>
    <row r="1586" spans="1:15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25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26"/>
        <v/>
      </c>
      <c r="J1586" s="22" t="str">
        <f t="shared" si="127"/>
        <v/>
      </c>
      <c r="K1586" s="22" t="str">
        <f t="shared" si="128"/>
        <v/>
      </c>
      <c r="M1586" s="22" t="str">
        <f>IFERROR(VLOOKUP(A1586,Sheet1!B:F,5,0),"")</f>
        <v/>
      </c>
      <c r="N1586" s="22" t="str">
        <f>IFERROR(VLOOKUP(A1586,Sheet1!B:F,4,0),"")</f>
        <v/>
      </c>
      <c r="O1586" s="22" t="str">
        <f t="shared" si="124"/>
        <v xml:space="preserve"> </v>
      </c>
    </row>
    <row r="1587" spans="1:15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25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26"/>
        <v/>
      </c>
      <c r="J1587" s="22" t="str">
        <f t="shared" si="127"/>
        <v/>
      </c>
      <c r="K1587" s="22" t="str">
        <f t="shared" si="128"/>
        <v/>
      </c>
      <c r="M1587" s="22" t="str">
        <f>IFERROR(VLOOKUP(A1587,Sheet1!B:F,5,0),"")</f>
        <v/>
      </c>
      <c r="N1587" s="22" t="str">
        <f>IFERROR(VLOOKUP(A1587,Sheet1!B:F,4,0),"")</f>
        <v/>
      </c>
      <c r="O1587" s="22" t="str">
        <f t="shared" si="124"/>
        <v xml:space="preserve"> </v>
      </c>
    </row>
    <row r="1588" spans="1:15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25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26"/>
        <v/>
      </c>
      <c r="J1588" s="22" t="str">
        <f t="shared" si="127"/>
        <v/>
      </c>
      <c r="K1588" s="22" t="str">
        <f t="shared" si="128"/>
        <v/>
      </c>
      <c r="M1588" s="22" t="str">
        <f>IFERROR(VLOOKUP(A1588,Sheet1!B:F,5,0),"")</f>
        <v/>
      </c>
      <c r="N1588" s="22" t="str">
        <f>IFERROR(VLOOKUP(A1588,Sheet1!B:F,4,0),"")</f>
        <v/>
      </c>
      <c r="O1588" s="22" t="str">
        <f t="shared" si="124"/>
        <v xml:space="preserve"> </v>
      </c>
    </row>
    <row r="1589" spans="1:15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25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26"/>
        <v/>
      </c>
      <c r="J1589" s="22" t="str">
        <f t="shared" si="127"/>
        <v/>
      </c>
      <c r="K1589" s="22" t="str">
        <f t="shared" si="128"/>
        <v/>
      </c>
      <c r="M1589" s="22" t="str">
        <f>IFERROR(VLOOKUP(A1589,Sheet1!B:F,5,0),"")</f>
        <v/>
      </c>
      <c r="N1589" s="22" t="str">
        <f>IFERROR(VLOOKUP(A1589,Sheet1!B:F,4,0),"")</f>
        <v/>
      </c>
      <c r="O1589" s="22" t="str">
        <f t="shared" si="124"/>
        <v xml:space="preserve"> </v>
      </c>
    </row>
    <row r="1590" spans="1:15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25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26"/>
        <v/>
      </c>
      <c r="J1590" s="22" t="str">
        <f t="shared" si="127"/>
        <v/>
      </c>
      <c r="K1590" s="22" t="str">
        <f t="shared" si="128"/>
        <v/>
      </c>
      <c r="M1590" s="22" t="str">
        <f>IFERROR(VLOOKUP(A1590,Sheet1!B:F,5,0),"")</f>
        <v/>
      </c>
      <c r="N1590" s="22" t="str">
        <f>IFERROR(VLOOKUP(A1590,Sheet1!B:F,4,0),"")</f>
        <v/>
      </c>
      <c r="O1590" s="22" t="str">
        <f t="shared" si="124"/>
        <v xml:space="preserve"> </v>
      </c>
    </row>
    <row r="1591" spans="1:15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25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26"/>
        <v/>
      </c>
      <c r="J1591" s="22" t="str">
        <f t="shared" si="127"/>
        <v/>
      </c>
      <c r="K1591" s="22" t="str">
        <f t="shared" si="128"/>
        <v/>
      </c>
      <c r="M1591" s="22" t="str">
        <f>IFERROR(VLOOKUP(A1591,Sheet1!B:F,5,0),"")</f>
        <v/>
      </c>
      <c r="N1591" s="22" t="str">
        <f>IFERROR(VLOOKUP(A1591,Sheet1!B:F,4,0),"")</f>
        <v/>
      </c>
      <c r="O1591" s="22" t="str">
        <f t="shared" si="124"/>
        <v xml:space="preserve"> </v>
      </c>
    </row>
    <row r="1592" spans="1:15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25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26"/>
        <v/>
      </c>
      <c r="J1592" s="22" t="str">
        <f t="shared" si="127"/>
        <v/>
      </c>
      <c r="K1592" s="22" t="str">
        <f t="shared" si="128"/>
        <v/>
      </c>
      <c r="M1592" s="22" t="str">
        <f>IFERROR(VLOOKUP(A1592,Sheet1!B:F,5,0),"")</f>
        <v/>
      </c>
      <c r="N1592" s="22" t="str">
        <f>IFERROR(VLOOKUP(A1592,Sheet1!B:F,4,0),"")</f>
        <v/>
      </c>
      <c r="O1592" s="22" t="str">
        <f t="shared" si="124"/>
        <v xml:space="preserve"> </v>
      </c>
    </row>
    <row r="1593" spans="1:15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25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26"/>
        <v/>
      </c>
      <c r="J1593" s="22" t="str">
        <f t="shared" si="127"/>
        <v/>
      </c>
      <c r="K1593" s="22" t="str">
        <f t="shared" si="128"/>
        <v/>
      </c>
      <c r="M1593" s="22" t="str">
        <f>IFERROR(VLOOKUP(A1593,Sheet1!B:F,5,0),"")</f>
        <v/>
      </c>
      <c r="N1593" s="22" t="str">
        <f>IFERROR(VLOOKUP(A1593,Sheet1!B:F,4,0),"")</f>
        <v/>
      </c>
      <c r="O1593" s="22" t="str">
        <f t="shared" si="124"/>
        <v xml:space="preserve"> </v>
      </c>
    </row>
    <row r="1594" spans="1:15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25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26"/>
        <v/>
      </c>
      <c r="J1594" s="22" t="str">
        <f t="shared" si="127"/>
        <v/>
      </c>
      <c r="K1594" s="22" t="str">
        <f t="shared" si="128"/>
        <v/>
      </c>
      <c r="M1594" s="22" t="str">
        <f>IFERROR(VLOOKUP(A1594,Sheet1!B:F,5,0),"")</f>
        <v/>
      </c>
      <c r="N1594" s="22" t="str">
        <f>IFERROR(VLOOKUP(A1594,Sheet1!B:F,4,0),"")</f>
        <v/>
      </c>
      <c r="O1594" s="22" t="str">
        <f t="shared" si="124"/>
        <v xml:space="preserve"> </v>
      </c>
    </row>
    <row r="1595" spans="1:15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25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26"/>
        <v/>
      </c>
      <c r="J1595" s="22" t="str">
        <f t="shared" si="127"/>
        <v/>
      </c>
      <c r="K1595" s="22" t="str">
        <f t="shared" si="128"/>
        <v/>
      </c>
      <c r="M1595" s="22" t="str">
        <f>IFERROR(VLOOKUP(A1595,Sheet1!B:F,5,0),"")</f>
        <v/>
      </c>
      <c r="N1595" s="22" t="str">
        <f>IFERROR(VLOOKUP(A1595,Sheet1!B:F,4,0),"")</f>
        <v/>
      </c>
      <c r="O1595" s="22" t="str">
        <f t="shared" si="124"/>
        <v xml:space="preserve"> </v>
      </c>
    </row>
    <row r="1596" spans="1:15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25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26"/>
        <v/>
      </c>
      <c r="J1596" s="22" t="str">
        <f t="shared" si="127"/>
        <v/>
      </c>
      <c r="K1596" s="22" t="str">
        <f t="shared" si="128"/>
        <v/>
      </c>
      <c r="M1596" s="22" t="str">
        <f>IFERROR(VLOOKUP(A1596,Sheet1!B:F,5,0),"")</f>
        <v/>
      </c>
      <c r="N1596" s="22" t="str">
        <f>IFERROR(VLOOKUP(A1596,Sheet1!B:F,4,0),"")</f>
        <v/>
      </c>
      <c r="O1596" s="22" t="str">
        <f t="shared" si="124"/>
        <v xml:space="preserve"> </v>
      </c>
    </row>
    <row r="1597" spans="1:15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25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26"/>
        <v/>
      </c>
      <c r="J1597" s="22" t="str">
        <f t="shared" si="127"/>
        <v/>
      </c>
      <c r="K1597" s="22" t="str">
        <f t="shared" si="128"/>
        <v/>
      </c>
      <c r="M1597" s="22" t="str">
        <f>IFERROR(VLOOKUP(A1597,Sheet1!B:F,5,0),"")</f>
        <v/>
      </c>
      <c r="N1597" s="22" t="str">
        <f>IFERROR(VLOOKUP(A1597,Sheet1!B:F,4,0),"")</f>
        <v/>
      </c>
      <c r="O1597" s="22" t="str">
        <f t="shared" si="124"/>
        <v xml:space="preserve"> </v>
      </c>
    </row>
    <row r="1598" spans="1:15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25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26"/>
        <v/>
      </c>
      <c r="J1598" s="22" t="str">
        <f t="shared" si="127"/>
        <v/>
      </c>
      <c r="K1598" s="22" t="str">
        <f t="shared" si="128"/>
        <v/>
      </c>
      <c r="M1598" s="22" t="str">
        <f>IFERROR(VLOOKUP(A1598,Sheet1!B:F,5,0),"")</f>
        <v/>
      </c>
      <c r="N1598" s="22" t="str">
        <f>IFERROR(VLOOKUP(A1598,Sheet1!B:F,4,0),"")</f>
        <v/>
      </c>
      <c r="O1598" s="22" t="str">
        <f t="shared" si="124"/>
        <v xml:space="preserve"> </v>
      </c>
    </row>
    <row r="1599" spans="1:15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25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26"/>
        <v/>
      </c>
      <c r="J1599" s="22" t="str">
        <f t="shared" si="127"/>
        <v/>
      </c>
      <c r="K1599" s="22" t="str">
        <f t="shared" si="128"/>
        <v/>
      </c>
      <c r="M1599" s="22" t="str">
        <f>IFERROR(VLOOKUP(A1599,Sheet1!B:F,5,0),"")</f>
        <v/>
      </c>
      <c r="N1599" s="22" t="str">
        <f>IFERROR(VLOOKUP(A1599,Sheet1!B:F,4,0),"")</f>
        <v/>
      </c>
      <c r="O1599" s="22" t="str">
        <f t="shared" si="124"/>
        <v xml:space="preserve"> </v>
      </c>
    </row>
    <row r="1600" spans="1:15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25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26"/>
        <v/>
      </c>
      <c r="J1600" s="22" t="str">
        <f t="shared" si="127"/>
        <v/>
      </c>
      <c r="K1600" s="22" t="str">
        <f t="shared" si="128"/>
        <v/>
      </c>
      <c r="M1600" s="22" t="str">
        <f>IFERROR(VLOOKUP(A1600,Sheet1!B:F,5,0),"")</f>
        <v/>
      </c>
      <c r="N1600" s="22" t="str">
        <f>IFERROR(VLOOKUP(A1600,Sheet1!B:F,4,0),"")</f>
        <v/>
      </c>
      <c r="O1600" s="22" t="str">
        <f t="shared" si="124"/>
        <v xml:space="preserve"> </v>
      </c>
    </row>
    <row r="1601" spans="1:15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25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26"/>
        <v/>
      </c>
      <c r="J1601" s="22" t="str">
        <f t="shared" si="127"/>
        <v/>
      </c>
      <c r="K1601" s="22" t="str">
        <f t="shared" si="128"/>
        <v/>
      </c>
      <c r="M1601" s="22" t="str">
        <f>IFERROR(VLOOKUP(A1601,Sheet1!B:F,5,0),"")</f>
        <v/>
      </c>
      <c r="N1601" s="22" t="str">
        <f>IFERROR(VLOOKUP(A1601,Sheet1!B:F,4,0),"")</f>
        <v/>
      </c>
      <c r="O1601" s="22" t="str">
        <f t="shared" si="124"/>
        <v xml:space="preserve"> </v>
      </c>
    </row>
    <row r="1602" spans="1:15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25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26"/>
        <v/>
      </c>
      <c r="J1602" s="22" t="str">
        <f t="shared" si="127"/>
        <v/>
      </c>
      <c r="K1602" s="22" t="str">
        <f t="shared" si="128"/>
        <v/>
      </c>
      <c r="M1602" s="22" t="str">
        <f>IFERROR(VLOOKUP(A1602,Sheet1!B:F,5,0),"")</f>
        <v/>
      </c>
      <c r="N1602" s="22" t="str">
        <f>IFERROR(VLOOKUP(A1602,Sheet1!B:F,4,0),"")</f>
        <v/>
      </c>
      <c r="O1602" s="22" t="str">
        <f t="shared" si="124"/>
        <v xml:space="preserve"> </v>
      </c>
    </row>
    <row r="1603" spans="1:15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25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26"/>
        <v/>
      </c>
      <c r="J1603" s="22" t="str">
        <f t="shared" si="127"/>
        <v/>
      </c>
      <c r="K1603" s="22" t="str">
        <f t="shared" si="128"/>
        <v/>
      </c>
      <c r="M1603" s="22" t="str">
        <f>IFERROR(VLOOKUP(A1603,Sheet1!B:F,5,0),"")</f>
        <v/>
      </c>
      <c r="N1603" s="22" t="str">
        <f>IFERROR(VLOOKUP(A1603,Sheet1!B:F,4,0),"")</f>
        <v/>
      </c>
      <c r="O1603" s="22" t="str">
        <f t="shared" ref="O1603:O1666" si="129">CONCATENATE(M1603," ",N1603)</f>
        <v xml:space="preserve"> </v>
      </c>
    </row>
    <row r="1604" spans="1:15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25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26"/>
        <v/>
      </c>
      <c r="J1604" s="22" t="str">
        <f t="shared" si="127"/>
        <v/>
      </c>
      <c r="K1604" s="22" t="str">
        <f t="shared" si="128"/>
        <v/>
      </c>
      <c r="M1604" s="22" t="str">
        <f>IFERROR(VLOOKUP(A1604,Sheet1!B:F,5,0),"")</f>
        <v/>
      </c>
      <c r="N1604" s="22" t="str">
        <f>IFERROR(VLOOKUP(A1604,Sheet1!B:F,4,0),"")</f>
        <v/>
      </c>
      <c r="O1604" s="22" t="str">
        <f t="shared" si="129"/>
        <v xml:space="preserve"> </v>
      </c>
    </row>
    <row r="1605" spans="1:15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25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26"/>
        <v/>
      </c>
      <c r="J1605" s="22" t="str">
        <f t="shared" si="127"/>
        <v/>
      </c>
      <c r="K1605" s="22" t="str">
        <f t="shared" si="128"/>
        <v/>
      </c>
      <c r="M1605" s="22" t="str">
        <f>IFERROR(VLOOKUP(A1605,Sheet1!B:F,5,0),"")</f>
        <v/>
      </c>
      <c r="N1605" s="22" t="str">
        <f>IFERROR(VLOOKUP(A1605,Sheet1!B:F,4,0),"")</f>
        <v/>
      </c>
      <c r="O1605" s="22" t="str">
        <f t="shared" si="129"/>
        <v xml:space="preserve"> </v>
      </c>
    </row>
    <row r="1606" spans="1:15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25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26"/>
        <v/>
      </c>
      <c r="J1606" s="22" t="str">
        <f t="shared" si="127"/>
        <v/>
      </c>
      <c r="K1606" s="22" t="str">
        <f t="shared" si="128"/>
        <v/>
      </c>
      <c r="M1606" s="22" t="str">
        <f>IFERROR(VLOOKUP(A1606,Sheet1!B:F,5,0),"")</f>
        <v/>
      </c>
      <c r="N1606" s="22" t="str">
        <f>IFERROR(VLOOKUP(A1606,Sheet1!B:F,4,0),"")</f>
        <v/>
      </c>
      <c r="O1606" s="22" t="str">
        <f t="shared" si="129"/>
        <v xml:space="preserve"> </v>
      </c>
    </row>
    <row r="1607" spans="1:15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25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26"/>
        <v/>
      </c>
      <c r="J1607" s="22" t="str">
        <f t="shared" si="127"/>
        <v/>
      </c>
      <c r="K1607" s="22" t="str">
        <f t="shared" si="128"/>
        <v/>
      </c>
      <c r="M1607" s="22" t="str">
        <f>IFERROR(VLOOKUP(A1607,Sheet1!B:F,5,0),"")</f>
        <v/>
      </c>
      <c r="N1607" s="22" t="str">
        <f>IFERROR(VLOOKUP(A1607,Sheet1!B:F,4,0),"")</f>
        <v/>
      </c>
      <c r="O1607" s="22" t="str">
        <f t="shared" si="129"/>
        <v xml:space="preserve"> </v>
      </c>
    </row>
    <row r="1608" spans="1:15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25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26"/>
        <v/>
      </c>
      <c r="J1608" s="22" t="str">
        <f t="shared" si="127"/>
        <v/>
      </c>
      <c r="K1608" s="22" t="str">
        <f t="shared" si="128"/>
        <v/>
      </c>
      <c r="M1608" s="22" t="str">
        <f>IFERROR(VLOOKUP(A1608,Sheet1!B:F,5,0),"")</f>
        <v/>
      </c>
      <c r="N1608" s="22" t="str">
        <f>IFERROR(VLOOKUP(A1608,Sheet1!B:F,4,0),"")</f>
        <v/>
      </c>
      <c r="O1608" s="22" t="str">
        <f t="shared" si="129"/>
        <v xml:space="preserve"> </v>
      </c>
    </row>
    <row r="1609" spans="1:15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25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26"/>
        <v/>
      </c>
      <c r="J1609" s="22" t="str">
        <f t="shared" si="127"/>
        <v/>
      </c>
      <c r="K1609" s="22" t="str">
        <f t="shared" si="128"/>
        <v/>
      </c>
      <c r="M1609" s="22" t="str">
        <f>IFERROR(VLOOKUP(A1609,Sheet1!B:F,5,0),"")</f>
        <v/>
      </c>
      <c r="N1609" s="22" t="str">
        <f>IFERROR(VLOOKUP(A1609,Sheet1!B:F,4,0),"")</f>
        <v/>
      </c>
      <c r="O1609" s="22" t="str">
        <f t="shared" si="129"/>
        <v xml:space="preserve"> </v>
      </c>
    </row>
    <row r="1610" spans="1:15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25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26"/>
        <v/>
      </c>
      <c r="J1610" s="22" t="str">
        <f t="shared" si="127"/>
        <v/>
      </c>
      <c r="K1610" s="22" t="str">
        <f t="shared" si="128"/>
        <v/>
      </c>
      <c r="M1610" s="22" t="str">
        <f>IFERROR(VLOOKUP(A1610,Sheet1!B:F,5,0),"")</f>
        <v/>
      </c>
      <c r="N1610" s="22" t="str">
        <f>IFERROR(VLOOKUP(A1610,Sheet1!B:F,4,0),"")</f>
        <v/>
      </c>
      <c r="O1610" s="22" t="str">
        <f t="shared" si="129"/>
        <v xml:space="preserve"> </v>
      </c>
    </row>
    <row r="1611" spans="1:15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25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26"/>
        <v/>
      </c>
      <c r="J1611" s="22" t="str">
        <f t="shared" si="127"/>
        <v/>
      </c>
      <c r="K1611" s="22" t="str">
        <f t="shared" si="128"/>
        <v/>
      </c>
      <c r="M1611" s="22" t="str">
        <f>IFERROR(VLOOKUP(A1611,Sheet1!B:F,5,0),"")</f>
        <v/>
      </c>
      <c r="N1611" s="22" t="str">
        <f>IFERROR(VLOOKUP(A1611,Sheet1!B:F,4,0),"")</f>
        <v/>
      </c>
      <c r="O1611" s="22" t="str">
        <f t="shared" si="129"/>
        <v xml:space="preserve"> </v>
      </c>
    </row>
    <row r="1612" spans="1:15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25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26"/>
        <v/>
      </c>
      <c r="J1612" s="22" t="str">
        <f t="shared" si="127"/>
        <v/>
      </c>
      <c r="K1612" s="22" t="str">
        <f t="shared" si="128"/>
        <v/>
      </c>
      <c r="M1612" s="22" t="str">
        <f>IFERROR(VLOOKUP(A1612,Sheet1!B:F,5,0),"")</f>
        <v/>
      </c>
      <c r="N1612" s="22" t="str">
        <f>IFERROR(VLOOKUP(A1612,Sheet1!B:F,4,0),"")</f>
        <v/>
      </c>
      <c r="O1612" s="22" t="str">
        <f t="shared" si="129"/>
        <v xml:space="preserve"> </v>
      </c>
    </row>
    <row r="1613" spans="1:15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25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26"/>
        <v/>
      </c>
      <c r="J1613" s="22" t="str">
        <f t="shared" si="127"/>
        <v/>
      </c>
      <c r="K1613" s="22" t="str">
        <f t="shared" si="128"/>
        <v/>
      </c>
      <c r="M1613" s="22" t="str">
        <f>IFERROR(VLOOKUP(A1613,Sheet1!B:F,5,0),"")</f>
        <v/>
      </c>
      <c r="N1613" s="22" t="str">
        <f>IFERROR(VLOOKUP(A1613,Sheet1!B:F,4,0),"")</f>
        <v/>
      </c>
      <c r="O1613" s="22" t="str">
        <f t="shared" si="129"/>
        <v xml:space="preserve"> </v>
      </c>
    </row>
    <row r="1614" spans="1:15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25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26"/>
        <v/>
      </c>
      <c r="J1614" s="22" t="str">
        <f t="shared" si="127"/>
        <v/>
      </c>
      <c r="K1614" s="22" t="str">
        <f t="shared" si="128"/>
        <v/>
      </c>
      <c r="M1614" s="22" t="str">
        <f>IFERROR(VLOOKUP(A1614,Sheet1!B:F,5,0),"")</f>
        <v/>
      </c>
      <c r="N1614" s="22" t="str">
        <f>IFERROR(VLOOKUP(A1614,Sheet1!B:F,4,0),"")</f>
        <v/>
      </c>
      <c r="O1614" s="22" t="str">
        <f t="shared" si="129"/>
        <v xml:space="preserve"> </v>
      </c>
    </row>
    <row r="1615" spans="1:15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25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26"/>
        <v/>
      </c>
      <c r="J1615" s="22" t="str">
        <f t="shared" si="127"/>
        <v/>
      </c>
      <c r="K1615" s="22" t="str">
        <f t="shared" si="128"/>
        <v/>
      </c>
      <c r="M1615" s="22" t="str">
        <f>IFERROR(VLOOKUP(A1615,Sheet1!B:F,5,0),"")</f>
        <v/>
      </c>
      <c r="N1615" s="22" t="str">
        <f>IFERROR(VLOOKUP(A1615,Sheet1!B:F,4,0),"")</f>
        <v/>
      </c>
      <c r="O1615" s="22" t="str">
        <f t="shared" si="129"/>
        <v xml:space="preserve"> </v>
      </c>
    </row>
    <row r="1616" spans="1:15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25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26"/>
        <v/>
      </c>
      <c r="J1616" s="22" t="str">
        <f t="shared" si="127"/>
        <v/>
      </c>
      <c r="K1616" s="22" t="str">
        <f t="shared" si="128"/>
        <v/>
      </c>
      <c r="M1616" s="22" t="str">
        <f>IFERROR(VLOOKUP(A1616,Sheet1!B:F,5,0),"")</f>
        <v/>
      </c>
      <c r="N1616" s="22" t="str">
        <f>IFERROR(VLOOKUP(A1616,Sheet1!B:F,4,0),"")</f>
        <v/>
      </c>
      <c r="O1616" s="22" t="str">
        <f t="shared" si="129"/>
        <v xml:space="preserve"> </v>
      </c>
    </row>
    <row r="1617" spans="1:15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25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26"/>
        <v/>
      </c>
      <c r="J1617" s="22" t="str">
        <f t="shared" si="127"/>
        <v/>
      </c>
      <c r="K1617" s="22" t="str">
        <f t="shared" si="128"/>
        <v/>
      </c>
      <c r="M1617" s="22" t="str">
        <f>IFERROR(VLOOKUP(A1617,Sheet1!B:F,5,0),"")</f>
        <v/>
      </c>
      <c r="N1617" s="22" t="str">
        <f>IFERROR(VLOOKUP(A1617,Sheet1!B:F,4,0),"")</f>
        <v/>
      </c>
      <c r="O1617" s="22" t="str">
        <f t="shared" si="129"/>
        <v xml:space="preserve"> </v>
      </c>
    </row>
    <row r="1618" spans="1:15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30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26"/>
        <v/>
      </c>
      <c r="J1618" s="22" t="str">
        <f t="shared" si="127"/>
        <v/>
      </c>
      <c r="K1618" s="22" t="str">
        <f t="shared" si="128"/>
        <v/>
      </c>
      <c r="M1618" s="22" t="str">
        <f>IFERROR(VLOOKUP(A1618,Sheet1!B:F,5,0),"")</f>
        <v/>
      </c>
      <c r="N1618" s="22" t="str">
        <f>IFERROR(VLOOKUP(A1618,Sheet1!B:F,4,0),"")</f>
        <v/>
      </c>
      <c r="O1618" s="22" t="str">
        <f t="shared" si="129"/>
        <v xml:space="preserve"> </v>
      </c>
    </row>
    <row r="1619" spans="1:15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30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31">CONCATENATE(E1619,A1619)</f>
        <v/>
      </c>
      <c r="J1619" s="22" t="str">
        <f t="shared" ref="J1619:J1682" si="132">B1619</f>
        <v/>
      </c>
      <c r="K1619" s="22" t="str">
        <f t="shared" ref="K1619:K1682" si="133">C1619</f>
        <v/>
      </c>
      <c r="M1619" s="22" t="str">
        <f>IFERROR(VLOOKUP(A1619,Sheet1!B:F,5,0),"")</f>
        <v/>
      </c>
      <c r="N1619" s="22" t="str">
        <f>IFERROR(VLOOKUP(A1619,Sheet1!B:F,4,0),"")</f>
        <v/>
      </c>
      <c r="O1619" s="22" t="str">
        <f t="shared" si="129"/>
        <v xml:space="preserve"> </v>
      </c>
    </row>
    <row r="1620" spans="1:15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30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31"/>
        <v/>
      </c>
      <c r="J1620" s="22" t="str">
        <f t="shared" si="132"/>
        <v/>
      </c>
      <c r="K1620" s="22" t="str">
        <f t="shared" si="133"/>
        <v/>
      </c>
      <c r="M1620" s="22" t="str">
        <f>IFERROR(VLOOKUP(A1620,Sheet1!B:F,5,0),"")</f>
        <v/>
      </c>
      <c r="N1620" s="22" t="str">
        <f>IFERROR(VLOOKUP(A1620,Sheet1!B:F,4,0),"")</f>
        <v/>
      </c>
      <c r="O1620" s="22" t="str">
        <f t="shared" si="129"/>
        <v xml:space="preserve"> </v>
      </c>
    </row>
    <row r="1621" spans="1:15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30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31"/>
        <v/>
      </c>
      <c r="J1621" s="22" t="str">
        <f t="shared" si="132"/>
        <v/>
      </c>
      <c r="K1621" s="22" t="str">
        <f t="shared" si="133"/>
        <v/>
      </c>
      <c r="M1621" s="22" t="str">
        <f>IFERROR(VLOOKUP(A1621,Sheet1!B:F,5,0),"")</f>
        <v/>
      </c>
      <c r="N1621" s="22" t="str">
        <f>IFERROR(VLOOKUP(A1621,Sheet1!B:F,4,0),"")</f>
        <v/>
      </c>
      <c r="O1621" s="22" t="str">
        <f t="shared" si="129"/>
        <v xml:space="preserve"> </v>
      </c>
    </row>
    <row r="1622" spans="1:15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30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31"/>
        <v/>
      </c>
      <c r="J1622" s="22" t="str">
        <f t="shared" si="132"/>
        <v/>
      </c>
      <c r="K1622" s="22" t="str">
        <f t="shared" si="133"/>
        <v/>
      </c>
      <c r="M1622" s="22" t="str">
        <f>IFERROR(VLOOKUP(A1622,Sheet1!B:F,5,0),"")</f>
        <v/>
      </c>
      <c r="N1622" s="22" t="str">
        <f>IFERROR(VLOOKUP(A1622,Sheet1!B:F,4,0),"")</f>
        <v/>
      </c>
      <c r="O1622" s="22" t="str">
        <f t="shared" si="129"/>
        <v xml:space="preserve"> </v>
      </c>
    </row>
    <row r="1623" spans="1:15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30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31"/>
        <v/>
      </c>
      <c r="J1623" s="22" t="str">
        <f t="shared" si="132"/>
        <v/>
      </c>
      <c r="K1623" s="22" t="str">
        <f t="shared" si="133"/>
        <v/>
      </c>
      <c r="M1623" s="22" t="str">
        <f>IFERROR(VLOOKUP(A1623,Sheet1!B:F,5,0),"")</f>
        <v/>
      </c>
      <c r="N1623" s="22" t="str">
        <f>IFERROR(VLOOKUP(A1623,Sheet1!B:F,4,0),"")</f>
        <v/>
      </c>
      <c r="O1623" s="22" t="str">
        <f t="shared" si="129"/>
        <v xml:space="preserve"> </v>
      </c>
    </row>
    <row r="1624" spans="1:15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30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31"/>
        <v/>
      </c>
      <c r="J1624" s="22" t="str">
        <f t="shared" si="132"/>
        <v/>
      </c>
      <c r="K1624" s="22" t="str">
        <f t="shared" si="133"/>
        <v/>
      </c>
      <c r="M1624" s="22" t="str">
        <f>IFERROR(VLOOKUP(A1624,Sheet1!B:F,5,0),"")</f>
        <v/>
      </c>
      <c r="N1624" s="22" t="str">
        <f>IFERROR(VLOOKUP(A1624,Sheet1!B:F,4,0),"")</f>
        <v/>
      </c>
      <c r="O1624" s="22" t="str">
        <f t="shared" si="129"/>
        <v xml:space="preserve"> </v>
      </c>
    </row>
    <row r="1625" spans="1:15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30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31"/>
        <v/>
      </c>
      <c r="J1625" s="22" t="str">
        <f t="shared" si="132"/>
        <v/>
      </c>
      <c r="K1625" s="22" t="str">
        <f t="shared" si="133"/>
        <v/>
      </c>
      <c r="M1625" s="22" t="str">
        <f>IFERROR(VLOOKUP(A1625,Sheet1!B:F,5,0),"")</f>
        <v/>
      </c>
      <c r="N1625" s="22" t="str">
        <f>IFERROR(VLOOKUP(A1625,Sheet1!B:F,4,0),"")</f>
        <v/>
      </c>
      <c r="O1625" s="22" t="str">
        <f t="shared" si="129"/>
        <v xml:space="preserve"> </v>
      </c>
    </row>
    <row r="1626" spans="1:15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30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31"/>
        <v/>
      </c>
      <c r="J1626" s="22" t="str">
        <f t="shared" si="132"/>
        <v/>
      </c>
      <c r="K1626" s="22" t="str">
        <f t="shared" si="133"/>
        <v/>
      </c>
      <c r="M1626" s="22" t="str">
        <f>IFERROR(VLOOKUP(A1626,Sheet1!B:F,5,0),"")</f>
        <v/>
      </c>
      <c r="N1626" s="22" t="str">
        <f>IFERROR(VLOOKUP(A1626,Sheet1!B:F,4,0),"")</f>
        <v/>
      </c>
      <c r="O1626" s="22" t="str">
        <f t="shared" si="129"/>
        <v xml:space="preserve"> </v>
      </c>
    </row>
    <row r="1627" spans="1:15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30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31"/>
        <v/>
      </c>
      <c r="J1627" s="22" t="str">
        <f t="shared" si="132"/>
        <v/>
      </c>
      <c r="K1627" s="22" t="str">
        <f t="shared" si="133"/>
        <v/>
      </c>
      <c r="M1627" s="22" t="str">
        <f>IFERROR(VLOOKUP(A1627,Sheet1!B:F,5,0),"")</f>
        <v/>
      </c>
      <c r="N1627" s="22" t="str">
        <f>IFERROR(VLOOKUP(A1627,Sheet1!B:F,4,0),"")</f>
        <v/>
      </c>
      <c r="O1627" s="22" t="str">
        <f t="shared" si="129"/>
        <v xml:space="preserve"> </v>
      </c>
    </row>
    <row r="1628" spans="1:15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30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31"/>
        <v/>
      </c>
      <c r="J1628" s="22" t="str">
        <f t="shared" si="132"/>
        <v/>
      </c>
      <c r="K1628" s="22" t="str">
        <f t="shared" si="133"/>
        <v/>
      </c>
      <c r="M1628" s="22" t="str">
        <f>IFERROR(VLOOKUP(A1628,Sheet1!B:F,5,0),"")</f>
        <v/>
      </c>
      <c r="N1628" s="22" t="str">
        <f>IFERROR(VLOOKUP(A1628,Sheet1!B:F,4,0),"")</f>
        <v/>
      </c>
      <c r="O1628" s="22" t="str">
        <f t="shared" si="129"/>
        <v xml:space="preserve"> </v>
      </c>
    </row>
    <row r="1629" spans="1:15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30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31"/>
        <v/>
      </c>
      <c r="J1629" s="22" t="str">
        <f t="shared" si="132"/>
        <v/>
      </c>
      <c r="K1629" s="22" t="str">
        <f t="shared" si="133"/>
        <v/>
      </c>
      <c r="M1629" s="22" t="str">
        <f>IFERROR(VLOOKUP(A1629,Sheet1!B:F,5,0),"")</f>
        <v/>
      </c>
      <c r="N1629" s="22" t="str">
        <f>IFERROR(VLOOKUP(A1629,Sheet1!B:F,4,0),"")</f>
        <v/>
      </c>
      <c r="O1629" s="22" t="str">
        <f t="shared" si="129"/>
        <v xml:space="preserve"> </v>
      </c>
    </row>
    <row r="1630" spans="1:15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30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31"/>
        <v/>
      </c>
      <c r="J1630" s="22" t="str">
        <f t="shared" si="132"/>
        <v/>
      </c>
      <c r="K1630" s="22" t="str">
        <f t="shared" si="133"/>
        <v/>
      </c>
      <c r="M1630" s="22" t="str">
        <f>IFERROR(VLOOKUP(A1630,Sheet1!B:F,5,0),"")</f>
        <v/>
      </c>
      <c r="N1630" s="22" t="str">
        <f>IFERROR(VLOOKUP(A1630,Sheet1!B:F,4,0),"")</f>
        <v/>
      </c>
      <c r="O1630" s="22" t="str">
        <f t="shared" si="129"/>
        <v xml:space="preserve"> </v>
      </c>
    </row>
    <row r="1631" spans="1:15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30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31"/>
        <v/>
      </c>
      <c r="J1631" s="22" t="str">
        <f t="shared" si="132"/>
        <v/>
      </c>
      <c r="K1631" s="22" t="str">
        <f t="shared" si="133"/>
        <v/>
      </c>
      <c r="M1631" s="22" t="str">
        <f>IFERROR(VLOOKUP(A1631,Sheet1!B:F,5,0),"")</f>
        <v/>
      </c>
      <c r="N1631" s="22" t="str">
        <f>IFERROR(VLOOKUP(A1631,Sheet1!B:F,4,0),"")</f>
        <v/>
      </c>
      <c r="O1631" s="22" t="str">
        <f t="shared" si="129"/>
        <v xml:space="preserve"> </v>
      </c>
    </row>
    <row r="1632" spans="1:15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30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31"/>
        <v/>
      </c>
      <c r="J1632" s="22" t="str">
        <f t="shared" si="132"/>
        <v/>
      </c>
      <c r="K1632" s="22" t="str">
        <f t="shared" si="133"/>
        <v/>
      </c>
      <c r="M1632" s="22" t="str">
        <f>IFERROR(VLOOKUP(A1632,Sheet1!B:F,5,0),"")</f>
        <v/>
      </c>
      <c r="N1632" s="22" t="str">
        <f>IFERROR(VLOOKUP(A1632,Sheet1!B:F,4,0),"")</f>
        <v/>
      </c>
      <c r="O1632" s="22" t="str">
        <f t="shared" si="129"/>
        <v xml:space="preserve"> </v>
      </c>
    </row>
    <row r="1633" spans="1:15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30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31"/>
        <v/>
      </c>
      <c r="J1633" s="22" t="str">
        <f t="shared" si="132"/>
        <v/>
      </c>
      <c r="K1633" s="22" t="str">
        <f t="shared" si="133"/>
        <v/>
      </c>
      <c r="M1633" s="22" t="str">
        <f>IFERROR(VLOOKUP(A1633,Sheet1!B:F,5,0),"")</f>
        <v/>
      </c>
      <c r="N1633" s="22" t="str">
        <f>IFERROR(VLOOKUP(A1633,Sheet1!B:F,4,0),"")</f>
        <v/>
      </c>
      <c r="O1633" s="22" t="str">
        <f t="shared" si="129"/>
        <v xml:space="preserve"> </v>
      </c>
    </row>
    <row r="1634" spans="1:15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30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31"/>
        <v/>
      </c>
      <c r="J1634" s="22" t="str">
        <f t="shared" si="132"/>
        <v/>
      </c>
      <c r="K1634" s="22" t="str">
        <f t="shared" si="133"/>
        <v/>
      </c>
      <c r="M1634" s="22" t="str">
        <f>IFERROR(VLOOKUP(A1634,Sheet1!B:F,5,0),"")</f>
        <v/>
      </c>
      <c r="N1634" s="22" t="str">
        <f>IFERROR(VLOOKUP(A1634,Sheet1!B:F,4,0),"")</f>
        <v/>
      </c>
      <c r="O1634" s="22" t="str">
        <f t="shared" si="129"/>
        <v xml:space="preserve"> </v>
      </c>
    </row>
    <row r="1635" spans="1:15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30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31"/>
        <v/>
      </c>
      <c r="J1635" s="22" t="str">
        <f t="shared" si="132"/>
        <v/>
      </c>
      <c r="K1635" s="22" t="str">
        <f t="shared" si="133"/>
        <v/>
      </c>
      <c r="M1635" s="22" t="str">
        <f>IFERROR(VLOOKUP(A1635,Sheet1!B:F,5,0),"")</f>
        <v/>
      </c>
      <c r="N1635" s="22" t="str">
        <f>IFERROR(VLOOKUP(A1635,Sheet1!B:F,4,0),"")</f>
        <v/>
      </c>
      <c r="O1635" s="22" t="str">
        <f t="shared" si="129"/>
        <v xml:space="preserve"> </v>
      </c>
    </row>
    <row r="1636" spans="1:15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30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31"/>
        <v/>
      </c>
      <c r="J1636" s="22" t="str">
        <f t="shared" si="132"/>
        <v/>
      </c>
      <c r="K1636" s="22" t="str">
        <f t="shared" si="133"/>
        <v/>
      </c>
      <c r="M1636" s="22" t="str">
        <f>IFERROR(VLOOKUP(A1636,Sheet1!B:F,5,0),"")</f>
        <v/>
      </c>
      <c r="N1636" s="22" t="str">
        <f>IFERROR(VLOOKUP(A1636,Sheet1!B:F,4,0),"")</f>
        <v/>
      </c>
      <c r="O1636" s="22" t="str">
        <f t="shared" si="129"/>
        <v xml:space="preserve"> </v>
      </c>
    </row>
    <row r="1637" spans="1:15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30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31"/>
        <v/>
      </c>
      <c r="J1637" s="22" t="str">
        <f t="shared" si="132"/>
        <v/>
      </c>
      <c r="K1637" s="22" t="str">
        <f t="shared" si="133"/>
        <v/>
      </c>
      <c r="M1637" s="22" t="str">
        <f>IFERROR(VLOOKUP(A1637,Sheet1!B:F,5,0),"")</f>
        <v/>
      </c>
      <c r="N1637" s="22" t="str">
        <f>IFERROR(VLOOKUP(A1637,Sheet1!B:F,4,0),"")</f>
        <v/>
      </c>
      <c r="O1637" s="22" t="str">
        <f t="shared" si="129"/>
        <v xml:space="preserve"> </v>
      </c>
    </row>
    <row r="1638" spans="1:15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30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31"/>
        <v/>
      </c>
      <c r="J1638" s="22" t="str">
        <f t="shared" si="132"/>
        <v/>
      </c>
      <c r="K1638" s="22" t="str">
        <f t="shared" si="133"/>
        <v/>
      </c>
      <c r="M1638" s="22" t="str">
        <f>IFERROR(VLOOKUP(A1638,Sheet1!B:F,5,0),"")</f>
        <v/>
      </c>
      <c r="N1638" s="22" t="str">
        <f>IFERROR(VLOOKUP(A1638,Sheet1!B:F,4,0),"")</f>
        <v/>
      </c>
      <c r="O1638" s="22" t="str">
        <f t="shared" si="129"/>
        <v xml:space="preserve"> </v>
      </c>
    </row>
    <row r="1639" spans="1:15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30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31"/>
        <v/>
      </c>
      <c r="J1639" s="22" t="str">
        <f t="shared" si="132"/>
        <v/>
      </c>
      <c r="K1639" s="22" t="str">
        <f t="shared" si="133"/>
        <v/>
      </c>
      <c r="M1639" s="22" t="str">
        <f>IFERROR(VLOOKUP(A1639,Sheet1!B:F,5,0),"")</f>
        <v/>
      </c>
      <c r="N1639" s="22" t="str">
        <f>IFERROR(VLOOKUP(A1639,Sheet1!B:F,4,0),"")</f>
        <v/>
      </c>
      <c r="O1639" s="22" t="str">
        <f t="shared" si="129"/>
        <v xml:space="preserve"> </v>
      </c>
    </row>
    <row r="1640" spans="1:15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30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31"/>
        <v/>
      </c>
      <c r="J1640" s="22" t="str">
        <f t="shared" si="132"/>
        <v/>
      </c>
      <c r="K1640" s="22" t="str">
        <f t="shared" si="133"/>
        <v/>
      </c>
      <c r="M1640" s="22" t="str">
        <f>IFERROR(VLOOKUP(A1640,Sheet1!B:F,5,0),"")</f>
        <v/>
      </c>
      <c r="N1640" s="22" t="str">
        <f>IFERROR(VLOOKUP(A1640,Sheet1!B:F,4,0),"")</f>
        <v/>
      </c>
      <c r="O1640" s="22" t="str">
        <f t="shared" si="129"/>
        <v xml:space="preserve"> </v>
      </c>
    </row>
    <row r="1641" spans="1:15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30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31"/>
        <v/>
      </c>
      <c r="J1641" s="22" t="str">
        <f t="shared" si="132"/>
        <v/>
      </c>
      <c r="K1641" s="22" t="str">
        <f t="shared" si="133"/>
        <v/>
      </c>
      <c r="M1641" s="22" t="str">
        <f>IFERROR(VLOOKUP(A1641,Sheet1!B:F,5,0),"")</f>
        <v/>
      </c>
      <c r="N1641" s="22" t="str">
        <f>IFERROR(VLOOKUP(A1641,Sheet1!B:F,4,0),"")</f>
        <v/>
      </c>
      <c r="O1641" s="22" t="str">
        <f t="shared" si="129"/>
        <v xml:space="preserve"> </v>
      </c>
    </row>
    <row r="1642" spans="1:15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30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31"/>
        <v/>
      </c>
      <c r="J1642" s="22" t="str">
        <f t="shared" si="132"/>
        <v/>
      </c>
      <c r="K1642" s="22" t="str">
        <f t="shared" si="133"/>
        <v/>
      </c>
      <c r="M1642" s="22" t="str">
        <f>IFERROR(VLOOKUP(A1642,Sheet1!B:F,5,0),"")</f>
        <v/>
      </c>
      <c r="N1642" s="22" t="str">
        <f>IFERROR(VLOOKUP(A1642,Sheet1!B:F,4,0),"")</f>
        <v/>
      </c>
      <c r="O1642" s="22" t="str">
        <f t="shared" si="129"/>
        <v xml:space="preserve"> </v>
      </c>
    </row>
    <row r="1643" spans="1:15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30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31"/>
        <v/>
      </c>
      <c r="J1643" s="22" t="str">
        <f t="shared" si="132"/>
        <v/>
      </c>
      <c r="K1643" s="22" t="str">
        <f t="shared" si="133"/>
        <v/>
      </c>
      <c r="M1643" s="22" t="str">
        <f>IFERROR(VLOOKUP(A1643,Sheet1!B:F,5,0),"")</f>
        <v/>
      </c>
      <c r="N1643" s="22" t="str">
        <f>IFERROR(VLOOKUP(A1643,Sheet1!B:F,4,0),"")</f>
        <v/>
      </c>
      <c r="O1643" s="22" t="str">
        <f t="shared" si="129"/>
        <v xml:space="preserve"> </v>
      </c>
    </row>
    <row r="1644" spans="1:15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30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31"/>
        <v/>
      </c>
      <c r="J1644" s="22" t="str">
        <f t="shared" si="132"/>
        <v/>
      </c>
      <c r="K1644" s="22" t="str">
        <f t="shared" si="133"/>
        <v/>
      </c>
      <c r="M1644" s="22" t="str">
        <f>IFERROR(VLOOKUP(A1644,Sheet1!B:F,5,0),"")</f>
        <v/>
      </c>
      <c r="N1644" s="22" t="str">
        <f>IFERROR(VLOOKUP(A1644,Sheet1!B:F,4,0),"")</f>
        <v/>
      </c>
      <c r="O1644" s="22" t="str">
        <f t="shared" si="129"/>
        <v xml:space="preserve"> </v>
      </c>
    </row>
    <row r="1645" spans="1:15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30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31"/>
        <v/>
      </c>
      <c r="J1645" s="22" t="str">
        <f t="shared" si="132"/>
        <v/>
      </c>
      <c r="K1645" s="22" t="str">
        <f t="shared" si="133"/>
        <v/>
      </c>
      <c r="M1645" s="22" t="str">
        <f>IFERROR(VLOOKUP(A1645,Sheet1!B:F,5,0),"")</f>
        <v/>
      </c>
      <c r="N1645" s="22" t="str">
        <f>IFERROR(VLOOKUP(A1645,Sheet1!B:F,4,0),"")</f>
        <v/>
      </c>
      <c r="O1645" s="22" t="str">
        <f t="shared" si="129"/>
        <v xml:space="preserve"> </v>
      </c>
    </row>
    <row r="1646" spans="1:15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30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31"/>
        <v/>
      </c>
      <c r="J1646" s="22" t="str">
        <f t="shared" si="132"/>
        <v/>
      </c>
      <c r="K1646" s="22" t="str">
        <f t="shared" si="133"/>
        <v/>
      </c>
      <c r="M1646" s="22" t="str">
        <f>IFERROR(VLOOKUP(A1646,Sheet1!B:F,5,0),"")</f>
        <v/>
      </c>
      <c r="N1646" s="22" t="str">
        <f>IFERROR(VLOOKUP(A1646,Sheet1!B:F,4,0),"")</f>
        <v/>
      </c>
      <c r="O1646" s="22" t="str">
        <f t="shared" si="129"/>
        <v xml:space="preserve"> </v>
      </c>
    </row>
    <row r="1647" spans="1:15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30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31"/>
        <v/>
      </c>
      <c r="J1647" s="22" t="str">
        <f t="shared" si="132"/>
        <v/>
      </c>
      <c r="K1647" s="22" t="str">
        <f t="shared" si="133"/>
        <v/>
      </c>
      <c r="M1647" s="22" t="str">
        <f>IFERROR(VLOOKUP(A1647,Sheet1!B:F,5,0),"")</f>
        <v/>
      </c>
      <c r="N1647" s="22" t="str">
        <f>IFERROR(VLOOKUP(A1647,Sheet1!B:F,4,0),"")</f>
        <v/>
      </c>
      <c r="O1647" s="22" t="str">
        <f t="shared" si="129"/>
        <v xml:space="preserve"> </v>
      </c>
    </row>
    <row r="1648" spans="1:15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30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31"/>
        <v/>
      </c>
      <c r="J1648" s="22" t="str">
        <f t="shared" si="132"/>
        <v/>
      </c>
      <c r="K1648" s="22" t="str">
        <f t="shared" si="133"/>
        <v/>
      </c>
      <c r="M1648" s="22" t="str">
        <f>IFERROR(VLOOKUP(A1648,Sheet1!B:F,5,0),"")</f>
        <v/>
      </c>
      <c r="N1648" s="22" t="str">
        <f>IFERROR(VLOOKUP(A1648,Sheet1!B:F,4,0),"")</f>
        <v/>
      </c>
      <c r="O1648" s="22" t="str">
        <f t="shared" si="129"/>
        <v xml:space="preserve"> </v>
      </c>
    </row>
    <row r="1649" spans="1:15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30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31"/>
        <v/>
      </c>
      <c r="J1649" s="22" t="str">
        <f t="shared" si="132"/>
        <v/>
      </c>
      <c r="K1649" s="22" t="str">
        <f t="shared" si="133"/>
        <v/>
      </c>
      <c r="M1649" s="22" t="str">
        <f>IFERROR(VLOOKUP(A1649,Sheet1!B:F,5,0),"")</f>
        <v/>
      </c>
      <c r="N1649" s="22" t="str">
        <f>IFERROR(VLOOKUP(A1649,Sheet1!B:F,4,0),"")</f>
        <v/>
      </c>
      <c r="O1649" s="22" t="str">
        <f t="shared" si="129"/>
        <v xml:space="preserve"> </v>
      </c>
    </row>
    <row r="1650" spans="1:15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30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31"/>
        <v/>
      </c>
      <c r="J1650" s="22" t="str">
        <f t="shared" si="132"/>
        <v/>
      </c>
      <c r="K1650" s="22" t="str">
        <f t="shared" si="133"/>
        <v/>
      </c>
      <c r="M1650" s="22" t="str">
        <f>IFERROR(VLOOKUP(A1650,Sheet1!B:F,5,0),"")</f>
        <v/>
      </c>
      <c r="N1650" s="22" t="str">
        <f>IFERROR(VLOOKUP(A1650,Sheet1!B:F,4,0),"")</f>
        <v/>
      </c>
      <c r="O1650" s="22" t="str">
        <f t="shared" si="129"/>
        <v xml:space="preserve"> </v>
      </c>
    </row>
    <row r="1651" spans="1:15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30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31"/>
        <v/>
      </c>
      <c r="J1651" s="22" t="str">
        <f t="shared" si="132"/>
        <v/>
      </c>
      <c r="K1651" s="22" t="str">
        <f t="shared" si="133"/>
        <v/>
      </c>
      <c r="M1651" s="22" t="str">
        <f>IFERROR(VLOOKUP(A1651,Sheet1!B:F,5,0),"")</f>
        <v/>
      </c>
      <c r="N1651" s="22" t="str">
        <f>IFERROR(VLOOKUP(A1651,Sheet1!B:F,4,0),"")</f>
        <v/>
      </c>
      <c r="O1651" s="22" t="str">
        <f t="shared" si="129"/>
        <v xml:space="preserve"> </v>
      </c>
    </row>
    <row r="1652" spans="1:15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30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31"/>
        <v/>
      </c>
      <c r="J1652" s="22" t="str">
        <f t="shared" si="132"/>
        <v/>
      </c>
      <c r="K1652" s="22" t="str">
        <f t="shared" si="133"/>
        <v/>
      </c>
      <c r="M1652" s="22" t="str">
        <f>IFERROR(VLOOKUP(A1652,Sheet1!B:F,5,0),"")</f>
        <v/>
      </c>
      <c r="N1652" s="22" t="str">
        <f>IFERROR(VLOOKUP(A1652,Sheet1!B:F,4,0),"")</f>
        <v/>
      </c>
      <c r="O1652" s="22" t="str">
        <f t="shared" si="129"/>
        <v xml:space="preserve"> </v>
      </c>
    </row>
    <row r="1653" spans="1:15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30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31"/>
        <v/>
      </c>
      <c r="J1653" s="22" t="str">
        <f t="shared" si="132"/>
        <v/>
      </c>
      <c r="K1653" s="22" t="str">
        <f t="shared" si="133"/>
        <v/>
      </c>
      <c r="M1653" s="22" t="str">
        <f>IFERROR(VLOOKUP(A1653,Sheet1!B:F,5,0),"")</f>
        <v/>
      </c>
      <c r="N1653" s="22" t="str">
        <f>IFERROR(VLOOKUP(A1653,Sheet1!B:F,4,0),"")</f>
        <v/>
      </c>
      <c r="O1653" s="22" t="str">
        <f t="shared" si="129"/>
        <v xml:space="preserve"> </v>
      </c>
    </row>
    <row r="1654" spans="1:15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30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31"/>
        <v/>
      </c>
      <c r="J1654" s="22" t="str">
        <f t="shared" si="132"/>
        <v/>
      </c>
      <c r="K1654" s="22" t="str">
        <f t="shared" si="133"/>
        <v/>
      </c>
      <c r="M1654" s="22" t="str">
        <f>IFERROR(VLOOKUP(A1654,Sheet1!B:F,5,0),"")</f>
        <v/>
      </c>
      <c r="N1654" s="22" t="str">
        <f>IFERROR(VLOOKUP(A1654,Sheet1!B:F,4,0),"")</f>
        <v/>
      </c>
      <c r="O1654" s="22" t="str">
        <f t="shared" si="129"/>
        <v xml:space="preserve"> </v>
      </c>
    </row>
    <row r="1655" spans="1:15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30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31"/>
        <v/>
      </c>
      <c r="J1655" s="22" t="str">
        <f t="shared" si="132"/>
        <v/>
      </c>
      <c r="K1655" s="22" t="str">
        <f t="shared" si="133"/>
        <v/>
      </c>
      <c r="M1655" s="22" t="str">
        <f>IFERROR(VLOOKUP(A1655,Sheet1!B:F,5,0),"")</f>
        <v/>
      </c>
      <c r="N1655" s="22" t="str">
        <f>IFERROR(VLOOKUP(A1655,Sheet1!B:F,4,0),"")</f>
        <v/>
      </c>
      <c r="O1655" s="22" t="str">
        <f t="shared" si="129"/>
        <v xml:space="preserve"> </v>
      </c>
    </row>
    <row r="1656" spans="1:15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30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31"/>
        <v/>
      </c>
      <c r="J1656" s="22" t="str">
        <f t="shared" si="132"/>
        <v/>
      </c>
      <c r="K1656" s="22" t="str">
        <f t="shared" si="133"/>
        <v/>
      </c>
      <c r="M1656" s="22" t="str">
        <f>IFERROR(VLOOKUP(A1656,Sheet1!B:F,5,0),"")</f>
        <v/>
      </c>
      <c r="N1656" s="22" t="str">
        <f>IFERROR(VLOOKUP(A1656,Sheet1!B:F,4,0),"")</f>
        <v/>
      </c>
      <c r="O1656" s="22" t="str">
        <f t="shared" si="129"/>
        <v xml:space="preserve"> </v>
      </c>
    </row>
    <row r="1657" spans="1:15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30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31"/>
        <v/>
      </c>
      <c r="J1657" s="22" t="str">
        <f t="shared" si="132"/>
        <v/>
      </c>
      <c r="K1657" s="22" t="str">
        <f t="shared" si="133"/>
        <v/>
      </c>
      <c r="M1657" s="22" t="str">
        <f>IFERROR(VLOOKUP(A1657,Sheet1!B:F,5,0),"")</f>
        <v/>
      </c>
      <c r="N1657" s="22" t="str">
        <f>IFERROR(VLOOKUP(A1657,Sheet1!B:F,4,0),"")</f>
        <v/>
      </c>
      <c r="O1657" s="22" t="str">
        <f t="shared" si="129"/>
        <v xml:space="preserve"> </v>
      </c>
    </row>
    <row r="1658" spans="1:15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30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31"/>
        <v/>
      </c>
      <c r="J1658" s="22" t="str">
        <f t="shared" si="132"/>
        <v/>
      </c>
      <c r="K1658" s="22" t="str">
        <f t="shared" si="133"/>
        <v/>
      </c>
      <c r="M1658" s="22" t="str">
        <f>IFERROR(VLOOKUP(A1658,Sheet1!B:F,5,0),"")</f>
        <v/>
      </c>
      <c r="N1658" s="22" t="str">
        <f>IFERROR(VLOOKUP(A1658,Sheet1!B:F,4,0),"")</f>
        <v/>
      </c>
      <c r="O1658" s="22" t="str">
        <f t="shared" si="129"/>
        <v xml:space="preserve"> </v>
      </c>
    </row>
    <row r="1659" spans="1:15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30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31"/>
        <v/>
      </c>
      <c r="J1659" s="22" t="str">
        <f t="shared" si="132"/>
        <v/>
      </c>
      <c r="K1659" s="22" t="str">
        <f t="shared" si="133"/>
        <v/>
      </c>
      <c r="M1659" s="22" t="str">
        <f>IFERROR(VLOOKUP(A1659,Sheet1!B:F,5,0),"")</f>
        <v/>
      </c>
      <c r="N1659" s="22" t="str">
        <f>IFERROR(VLOOKUP(A1659,Sheet1!B:F,4,0),"")</f>
        <v/>
      </c>
      <c r="O1659" s="22" t="str">
        <f t="shared" si="129"/>
        <v xml:space="preserve"> </v>
      </c>
    </row>
    <row r="1660" spans="1:15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30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31"/>
        <v/>
      </c>
      <c r="J1660" s="22" t="str">
        <f t="shared" si="132"/>
        <v/>
      </c>
      <c r="K1660" s="22" t="str">
        <f t="shared" si="133"/>
        <v/>
      </c>
      <c r="M1660" s="22" t="str">
        <f>IFERROR(VLOOKUP(A1660,Sheet1!B:F,5,0),"")</f>
        <v/>
      </c>
      <c r="N1660" s="22" t="str">
        <f>IFERROR(VLOOKUP(A1660,Sheet1!B:F,4,0),"")</f>
        <v/>
      </c>
      <c r="O1660" s="22" t="str">
        <f t="shared" si="129"/>
        <v xml:space="preserve"> </v>
      </c>
    </row>
    <row r="1661" spans="1:15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30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31"/>
        <v/>
      </c>
      <c r="J1661" s="22" t="str">
        <f t="shared" si="132"/>
        <v/>
      </c>
      <c r="K1661" s="22" t="str">
        <f t="shared" si="133"/>
        <v/>
      </c>
      <c r="M1661" s="22" t="str">
        <f>IFERROR(VLOOKUP(A1661,Sheet1!B:F,5,0),"")</f>
        <v/>
      </c>
      <c r="N1661" s="22" t="str">
        <f>IFERROR(VLOOKUP(A1661,Sheet1!B:F,4,0),"")</f>
        <v/>
      </c>
      <c r="O1661" s="22" t="str">
        <f t="shared" si="129"/>
        <v xml:space="preserve"> </v>
      </c>
    </row>
    <row r="1662" spans="1:15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30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31"/>
        <v/>
      </c>
      <c r="J1662" s="22" t="str">
        <f t="shared" si="132"/>
        <v/>
      </c>
      <c r="K1662" s="22" t="str">
        <f t="shared" si="133"/>
        <v/>
      </c>
      <c r="M1662" s="22" t="str">
        <f>IFERROR(VLOOKUP(A1662,Sheet1!B:F,5,0),"")</f>
        <v/>
      </c>
      <c r="N1662" s="22" t="str">
        <f>IFERROR(VLOOKUP(A1662,Sheet1!B:F,4,0),"")</f>
        <v/>
      </c>
      <c r="O1662" s="22" t="str">
        <f t="shared" si="129"/>
        <v xml:space="preserve"> </v>
      </c>
    </row>
    <row r="1663" spans="1:15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30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31"/>
        <v/>
      </c>
      <c r="J1663" s="22" t="str">
        <f t="shared" si="132"/>
        <v/>
      </c>
      <c r="K1663" s="22" t="str">
        <f t="shared" si="133"/>
        <v/>
      </c>
      <c r="M1663" s="22" t="str">
        <f>IFERROR(VLOOKUP(A1663,Sheet1!B:F,5,0),"")</f>
        <v/>
      </c>
      <c r="N1663" s="22" t="str">
        <f>IFERROR(VLOOKUP(A1663,Sheet1!B:F,4,0),"")</f>
        <v/>
      </c>
      <c r="O1663" s="22" t="str">
        <f t="shared" si="129"/>
        <v xml:space="preserve"> </v>
      </c>
    </row>
    <row r="1664" spans="1:15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30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31"/>
        <v/>
      </c>
      <c r="J1664" s="22" t="str">
        <f t="shared" si="132"/>
        <v/>
      </c>
      <c r="K1664" s="22" t="str">
        <f t="shared" si="133"/>
        <v/>
      </c>
      <c r="M1664" s="22" t="str">
        <f>IFERROR(VLOOKUP(A1664,Sheet1!B:F,5,0),"")</f>
        <v/>
      </c>
      <c r="N1664" s="22" t="str">
        <f>IFERROR(VLOOKUP(A1664,Sheet1!B:F,4,0),"")</f>
        <v/>
      </c>
      <c r="O1664" s="22" t="str">
        <f t="shared" si="129"/>
        <v xml:space="preserve"> </v>
      </c>
    </row>
    <row r="1665" spans="1:15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30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31"/>
        <v/>
      </c>
      <c r="J1665" s="22" t="str">
        <f t="shared" si="132"/>
        <v/>
      </c>
      <c r="K1665" s="22" t="str">
        <f t="shared" si="133"/>
        <v/>
      </c>
      <c r="M1665" s="22" t="str">
        <f>IFERROR(VLOOKUP(A1665,Sheet1!B:F,5,0),"")</f>
        <v/>
      </c>
      <c r="N1665" s="22" t="str">
        <f>IFERROR(VLOOKUP(A1665,Sheet1!B:F,4,0),"")</f>
        <v/>
      </c>
      <c r="O1665" s="22" t="str">
        <f t="shared" si="129"/>
        <v xml:space="preserve"> </v>
      </c>
    </row>
    <row r="1666" spans="1:15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30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31"/>
        <v/>
      </c>
      <c r="J1666" s="22" t="str">
        <f t="shared" si="132"/>
        <v/>
      </c>
      <c r="K1666" s="22" t="str">
        <f t="shared" si="133"/>
        <v/>
      </c>
      <c r="M1666" s="22" t="str">
        <f>IFERROR(VLOOKUP(A1666,Sheet1!B:F,5,0),"")</f>
        <v/>
      </c>
      <c r="N1666" s="22" t="str">
        <f>IFERROR(VLOOKUP(A1666,Sheet1!B:F,4,0),"")</f>
        <v/>
      </c>
      <c r="O1666" s="22" t="str">
        <f t="shared" si="129"/>
        <v xml:space="preserve"> </v>
      </c>
    </row>
    <row r="1667" spans="1:15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30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31"/>
        <v/>
      </c>
      <c r="J1667" s="22" t="str">
        <f t="shared" si="132"/>
        <v/>
      </c>
      <c r="K1667" s="22" t="str">
        <f t="shared" si="133"/>
        <v/>
      </c>
      <c r="M1667" s="22" t="str">
        <f>IFERROR(VLOOKUP(A1667,Sheet1!B:F,5,0),"")</f>
        <v/>
      </c>
      <c r="N1667" s="22" t="str">
        <f>IFERROR(VLOOKUP(A1667,Sheet1!B:F,4,0),"")</f>
        <v/>
      </c>
      <c r="O1667" s="22" t="str">
        <f t="shared" ref="O1667:O1730" si="134">CONCATENATE(M1667," ",N1667)</f>
        <v xml:space="preserve"> </v>
      </c>
    </row>
    <row r="1668" spans="1:15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30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31"/>
        <v/>
      </c>
      <c r="J1668" s="22" t="str">
        <f t="shared" si="132"/>
        <v/>
      </c>
      <c r="K1668" s="22" t="str">
        <f t="shared" si="133"/>
        <v/>
      </c>
      <c r="M1668" s="22" t="str">
        <f>IFERROR(VLOOKUP(A1668,Sheet1!B:F,5,0),"")</f>
        <v/>
      </c>
      <c r="N1668" s="22" t="str">
        <f>IFERROR(VLOOKUP(A1668,Sheet1!B:F,4,0),"")</f>
        <v/>
      </c>
      <c r="O1668" s="22" t="str">
        <f t="shared" si="134"/>
        <v xml:space="preserve"> </v>
      </c>
    </row>
    <row r="1669" spans="1:15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30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31"/>
        <v/>
      </c>
      <c r="J1669" s="22" t="str">
        <f t="shared" si="132"/>
        <v/>
      </c>
      <c r="K1669" s="22" t="str">
        <f t="shared" si="133"/>
        <v/>
      </c>
      <c r="M1669" s="22" t="str">
        <f>IFERROR(VLOOKUP(A1669,Sheet1!B:F,5,0),"")</f>
        <v/>
      </c>
      <c r="N1669" s="22" t="str">
        <f>IFERROR(VLOOKUP(A1669,Sheet1!B:F,4,0),"")</f>
        <v/>
      </c>
      <c r="O1669" s="22" t="str">
        <f t="shared" si="134"/>
        <v xml:space="preserve"> </v>
      </c>
    </row>
    <row r="1670" spans="1:15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30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31"/>
        <v/>
      </c>
      <c r="J1670" s="22" t="str">
        <f t="shared" si="132"/>
        <v/>
      </c>
      <c r="K1670" s="22" t="str">
        <f t="shared" si="133"/>
        <v/>
      </c>
      <c r="M1670" s="22" t="str">
        <f>IFERROR(VLOOKUP(A1670,Sheet1!B:F,5,0),"")</f>
        <v/>
      </c>
      <c r="N1670" s="22" t="str">
        <f>IFERROR(VLOOKUP(A1670,Sheet1!B:F,4,0),"")</f>
        <v/>
      </c>
      <c r="O1670" s="22" t="str">
        <f t="shared" si="134"/>
        <v xml:space="preserve"> </v>
      </c>
    </row>
    <row r="1671" spans="1:15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30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31"/>
        <v/>
      </c>
      <c r="J1671" s="22" t="str">
        <f t="shared" si="132"/>
        <v/>
      </c>
      <c r="K1671" s="22" t="str">
        <f t="shared" si="133"/>
        <v/>
      </c>
      <c r="M1671" s="22" t="str">
        <f>IFERROR(VLOOKUP(A1671,Sheet1!B:F,5,0),"")</f>
        <v/>
      </c>
      <c r="N1671" s="22" t="str">
        <f>IFERROR(VLOOKUP(A1671,Sheet1!B:F,4,0),"")</f>
        <v/>
      </c>
      <c r="O1671" s="22" t="str">
        <f t="shared" si="134"/>
        <v xml:space="preserve"> </v>
      </c>
    </row>
    <row r="1672" spans="1:15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30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31"/>
        <v/>
      </c>
      <c r="J1672" s="22" t="str">
        <f t="shared" si="132"/>
        <v/>
      </c>
      <c r="K1672" s="22" t="str">
        <f t="shared" si="133"/>
        <v/>
      </c>
      <c r="M1672" s="22" t="str">
        <f>IFERROR(VLOOKUP(A1672,Sheet1!B:F,5,0),"")</f>
        <v/>
      </c>
      <c r="N1672" s="22" t="str">
        <f>IFERROR(VLOOKUP(A1672,Sheet1!B:F,4,0),"")</f>
        <v/>
      </c>
      <c r="O1672" s="22" t="str">
        <f t="shared" si="134"/>
        <v xml:space="preserve"> </v>
      </c>
    </row>
    <row r="1673" spans="1:15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30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31"/>
        <v/>
      </c>
      <c r="J1673" s="22" t="str">
        <f t="shared" si="132"/>
        <v/>
      </c>
      <c r="K1673" s="22" t="str">
        <f t="shared" si="133"/>
        <v/>
      </c>
      <c r="M1673" s="22" t="str">
        <f>IFERROR(VLOOKUP(A1673,Sheet1!B:F,5,0),"")</f>
        <v/>
      </c>
      <c r="N1673" s="22" t="str">
        <f>IFERROR(VLOOKUP(A1673,Sheet1!B:F,4,0),"")</f>
        <v/>
      </c>
      <c r="O1673" s="22" t="str">
        <f t="shared" si="134"/>
        <v xml:space="preserve"> </v>
      </c>
    </row>
    <row r="1674" spans="1:15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30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31"/>
        <v/>
      </c>
      <c r="J1674" s="22" t="str">
        <f t="shared" si="132"/>
        <v/>
      </c>
      <c r="K1674" s="22" t="str">
        <f t="shared" si="133"/>
        <v/>
      </c>
      <c r="M1674" s="22" t="str">
        <f>IFERROR(VLOOKUP(A1674,Sheet1!B:F,5,0),"")</f>
        <v/>
      </c>
      <c r="N1674" s="22" t="str">
        <f>IFERROR(VLOOKUP(A1674,Sheet1!B:F,4,0),"")</f>
        <v/>
      </c>
      <c r="O1674" s="22" t="str">
        <f t="shared" si="134"/>
        <v xml:space="preserve"> </v>
      </c>
    </row>
    <row r="1675" spans="1:15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30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31"/>
        <v/>
      </c>
      <c r="J1675" s="22" t="str">
        <f t="shared" si="132"/>
        <v/>
      </c>
      <c r="K1675" s="22" t="str">
        <f t="shared" si="133"/>
        <v/>
      </c>
      <c r="M1675" s="22" t="str">
        <f>IFERROR(VLOOKUP(A1675,Sheet1!B:F,5,0),"")</f>
        <v/>
      </c>
      <c r="N1675" s="22" t="str">
        <f>IFERROR(VLOOKUP(A1675,Sheet1!B:F,4,0),"")</f>
        <v/>
      </c>
      <c r="O1675" s="22" t="str">
        <f t="shared" si="134"/>
        <v xml:space="preserve"> </v>
      </c>
    </row>
    <row r="1676" spans="1:15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30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31"/>
        <v/>
      </c>
      <c r="J1676" s="22" t="str">
        <f t="shared" si="132"/>
        <v/>
      </c>
      <c r="K1676" s="22" t="str">
        <f t="shared" si="133"/>
        <v/>
      </c>
      <c r="M1676" s="22" t="str">
        <f>IFERROR(VLOOKUP(A1676,Sheet1!B:F,5,0),"")</f>
        <v/>
      </c>
      <c r="N1676" s="22" t="str">
        <f>IFERROR(VLOOKUP(A1676,Sheet1!B:F,4,0),"")</f>
        <v/>
      </c>
      <c r="O1676" s="22" t="str">
        <f t="shared" si="134"/>
        <v xml:space="preserve"> </v>
      </c>
    </row>
    <row r="1677" spans="1:15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30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31"/>
        <v/>
      </c>
      <c r="J1677" s="22" t="str">
        <f t="shared" si="132"/>
        <v/>
      </c>
      <c r="K1677" s="22" t="str">
        <f t="shared" si="133"/>
        <v/>
      </c>
      <c r="M1677" s="22" t="str">
        <f>IFERROR(VLOOKUP(A1677,Sheet1!B:F,5,0),"")</f>
        <v/>
      </c>
      <c r="N1677" s="22" t="str">
        <f>IFERROR(VLOOKUP(A1677,Sheet1!B:F,4,0),"")</f>
        <v/>
      </c>
      <c r="O1677" s="22" t="str">
        <f t="shared" si="134"/>
        <v xml:space="preserve"> </v>
      </c>
    </row>
    <row r="1678" spans="1:15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30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31"/>
        <v/>
      </c>
      <c r="J1678" s="22" t="str">
        <f t="shared" si="132"/>
        <v/>
      </c>
      <c r="K1678" s="22" t="str">
        <f t="shared" si="133"/>
        <v/>
      </c>
      <c r="M1678" s="22" t="str">
        <f>IFERROR(VLOOKUP(A1678,Sheet1!B:F,5,0),"")</f>
        <v/>
      </c>
      <c r="N1678" s="22" t="str">
        <f>IFERROR(VLOOKUP(A1678,Sheet1!B:F,4,0),"")</f>
        <v/>
      </c>
      <c r="O1678" s="22" t="str">
        <f t="shared" si="134"/>
        <v xml:space="preserve"> </v>
      </c>
    </row>
    <row r="1679" spans="1:15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30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31"/>
        <v/>
      </c>
      <c r="J1679" s="22" t="str">
        <f t="shared" si="132"/>
        <v/>
      </c>
      <c r="K1679" s="22" t="str">
        <f t="shared" si="133"/>
        <v/>
      </c>
      <c r="M1679" s="22" t="str">
        <f>IFERROR(VLOOKUP(A1679,Sheet1!B:F,5,0),"")</f>
        <v/>
      </c>
      <c r="N1679" s="22" t="str">
        <f>IFERROR(VLOOKUP(A1679,Sheet1!B:F,4,0),"")</f>
        <v/>
      </c>
      <c r="O1679" s="22" t="str">
        <f t="shared" si="134"/>
        <v xml:space="preserve"> </v>
      </c>
    </row>
    <row r="1680" spans="1:15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30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31"/>
        <v/>
      </c>
      <c r="J1680" s="22" t="str">
        <f t="shared" si="132"/>
        <v/>
      </c>
      <c r="K1680" s="22" t="str">
        <f t="shared" si="133"/>
        <v/>
      </c>
      <c r="M1680" s="22" t="str">
        <f>IFERROR(VLOOKUP(A1680,Sheet1!B:F,5,0),"")</f>
        <v/>
      </c>
      <c r="N1680" s="22" t="str">
        <f>IFERROR(VLOOKUP(A1680,Sheet1!B:F,4,0),"")</f>
        <v/>
      </c>
      <c r="O1680" s="22" t="str">
        <f t="shared" si="134"/>
        <v xml:space="preserve"> </v>
      </c>
    </row>
    <row r="1681" spans="1:15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30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31"/>
        <v/>
      </c>
      <c r="J1681" s="22" t="str">
        <f t="shared" si="132"/>
        <v/>
      </c>
      <c r="K1681" s="22" t="str">
        <f t="shared" si="133"/>
        <v/>
      </c>
      <c r="M1681" s="22" t="str">
        <f>IFERROR(VLOOKUP(A1681,Sheet1!B:F,5,0),"")</f>
        <v/>
      </c>
      <c r="N1681" s="22" t="str">
        <f>IFERROR(VLOOKUP(A1681,Sheet1!B:F,4,0),"")</f>
        <v/>
      </c>
      <c r="O1681" s="22" t="str">
        <f t="shared" si="134"/>
        <v xml:space="preserve"> </v>
      </c>
    </row>
    <row r="1682" spans="1:15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35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31"/>
        <v/>
      </c>
      <c r="J1682" s="22" t="str">
        <f t="shared" si="132"/>
        <v/>
      </c>
      <c r="K1682" s="22" t="str">
        <f t="shared" si="133"/>
        <v/>
      </c>
      <c r="M1682" s="22" t="str">
        <f>IFERROR(VLOOKUP(A1682,Sheet1!B:F,5,0),"")</f>
        <v/>
      </c>
      <c r="N1682" s="22" t="str">
        <f>IFERROR(VLOOKUP(A1682,Sheet1!B:F,4,0),"")</f>
        <v/>
      </c>
      <c r="O1682" s="22" t="str">
        <f t="shared" si="134"/>
        <v xml:space="preserve"> </v>
      </c>
    </row>
    <row r="1683" spans="1:15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35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36">CONCATENATE(E1683,A1683)</f>
        <v/>
      </c>
      <c r="J1683" s="22" t="str">
        <f t="shared" ref="J1683:J1746" si="137">B1683</f>
        <v/>
      </c>
      <c r="K1683" s="22" t="str">
        <f t="shared" ref="K1683:K1746" si="138">C1683</f>
        <v/>
      </c>
      <c r="M1683" s="22" t="str">
        <f>IFERROR(VLOOKUP(A1683,Sheet1!B:F,5,0),"")</f>
        <v/>
      </c>
      <c r="N1683" s="22" t="str">
        <f>IFERROR(VLOOKUP(A1683,Sheet1!B:F,4,0),"")</f>
        <v/>
      </c>
      <c r="O1683" s="22" t="str">
        <f t="shared" si="134"/>
        <v xml:space="preserve"> </v>
      </c>
    </row>
    <row r="1684" spans="1:15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35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36"/>
        <v/>
      </c>
      <c r="J1684" s="22" t="str">
        <f t="shared" si="137"/>
        <v/>
      </c>
      <c r="K1684" s="22" t="str">
        <f t="shared" si="138"/>
        <v/>
      </c>
      <c r="M1684" s="22" t="str">
        <f>IFERROR(VLOOKUP(A1684,Sheet1!B:F,5,0),"")</f>
        <v/>
      </c>
      <c r="N1684" s="22" t="str">
        <f>IFERROR(VLOOKUP(A1684,Sheet1!B:F,4,0),"")</f>
        <v/>
      </c>
      <c r="O1684" s="22" t="str">
        <f t="shared" si="134"/>
        <v xml:space="preserve"> </v>
      </c>
    </row>
    <row r="1685" spans="1:15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35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36"/>
        <v/>
      </c>
      <c r="J1685" s="22" t="str">
        <f t="shared" si="137"/>
        <v/>
      </c>
      <c r="K1685" s="22" t="str">
        <f t="shared" si="138"/>
        <v/>
      </c>
      <c r="M1685" s="22" t="str">
        <f>IFERROR(VLOOKUP(A1685,Sheet1!B:F,5,0),"")</f>
        <v/>
      </c>
      <c r="N1685" s="22" t="str">
        <f>IFERROR(VLOOKUP(A1685,Sheet1!B:F,4,0),"")</f>
        <v/>
      </c>
      <c r="O1685" s="22" t="str">
        <f t="shared" si="134"/>
        <v xml:space="preserve"> </v>
      </c>
    </row>
    <row r="1686" spans="1:15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35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36"/>
        <v/>
      </c>
      <c r="J1686" s="22" t="str">
        <f t="shared" si="137"/>
        <v/>
      </c>
      <c r="K1686" s="22" t="str">
        <f t="shared" si="138"/>
        <v/>
      </c>
      <c r="M1686" s="22" t="str">
        <f>IFERROR(VLOOKUP(A1686,Sheet1!B:F,5,0),"")</f>
        <v/>
      </c>
      <c r="N1686" s="22" t="str">
        <f>IFERROR(VLOOKUP(A1686,Sheet1!B:F,4,0),"")</f>
        <v/>
      </c>
      <c r="O1686" s="22" t="str">
        <f t="shared" si="134"/>
        <v xml:space="preserve"> </v>
      </c>
    </row>
    <row r="1687" spans="1:15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35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36"/>
        <v/>
      </c>
      <c r="J1687" s="22" t="str">
        <f t="shared" si="137"/>
        <v/>
      </c>
      <c r="K1687" s="22" t="str">
        <f t="shared" si="138"/>
        <v/>
      </c>
      <c r="M1687" s="22" t="str">
        <f>IFERROR(VLOOKUP(A1687,Sheet1!B:F,5,0),"")</f>
        <v/>
      </c>
      <c r="N1687" s="22" t="str">
        <f>IFERROR(VLOOKUP(A1687,Sheet1!B:F,4,0),"")</f>
        <v/>
      </c>
      <c r="O1687" s="22" t="str">
        <f t="shared" si="134"/>
        <v xml:space="preserve"> </v>
      </c>
    </row>
    <row r="1688" spans="1:15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35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36"/>
        <v/>
      </c>
      <c r="J1688" s="22" t="str">
        <f t="shared" si="137"/>
        <v/>
      </c>
      <c r="K1688" s="22" t="str">
        <f t="shared" si="138"/>
        <v/>
      </c>
      <c r="M1688" s="22" t="str">
        <f>IFERROR(VLOOKUP(A1688,Sheet1!B:F,5,0),"")</f>
        <v/>
      </c>
      <c r="N1688" s="22" t="str">
        <f>IFERROR(VLOOKUP(A1688,Sheet1!B:F,4,0),"")</f>
        <v/>
      </c>
      <c r="O1688" s="22" t="str">
        <f t="shared" si="134"/>
        <v xml:space="preserve"> </v>
      </c>
    </row>
    <row r="1689" spans="1:15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35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36"/>
        <v/>
      </c>
      <c r="J1689" s="22" t="str">
        <f t="shared" si="137"/>
        <v/>
      </c>
      <c r="K1689" s="22" t="str">
        <f t="shared" si="138"/>
        <v/>
      </c>
      <c r="M1689" s="22" t="str">
        <f>IFERROR(VLOOKUP(A1689,Sheet1!B:F,5,0),"")</f>
        <v/>
      </c>
      <c r="N1689" s="22" t="str">
        <f>IFERROR(VLOOKUP(A1689,Sheet1!B:F,4,0),"")</f>
        <v/>
      </c>
      <c r="O1689" s="22" t="str">
        <f t="shared" si="134"/>
        <v xml:space="preserve"> </v>
      </c>
    </row>
    <row r="1690" spans="1:15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35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36"/>
        <v/>
      </c>
      <c r="J1690" s="22" t="str">
        <f t="shared" si="137"/>
        <v/>
      </c>
      <c r="K1690" s="22" t="str">
        <f t="shared" si="138"/>
        <v/>
      </c>
      <c r="M1690" s="22" t="str">
        <f>IFERROR(VLOOKUP(A1690,Sheet1!B:F,5,0),"")</f>
        <v/>
      </c>
      <c r="N1690" s="22" t="str">
        <f>IFERROR(VLOOKUP(A1690,Sheet1!B:F,4,0),"")</f>
        <v/>
      </c>
      <c r="O1690" s="22" t="str">
        <f t="shared" si="134"/>
        <v xml:space="preserve"> </v>
      </c>
    </row>
    <row r="1691" spans="1:15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35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36"/>
        <v/>
      </c>
      <c r="J1691" s="22" t="str">
        <f t="shared" si="137"/>
        <v/>
      </c>
      <c r="K1691" s="22" t="str">
        <f t="shared" si="138"/>
        <v/>
      </c>
      <c r="M1691" s="22" t="str">
        <f>IFERROR(VLOOKUP(A1691,Sheet1!B:F,5,0),"")</f>
        <v/>
      </c>
      <c r="N1691" s="22" t="str">
        <f>IFERROR(VLOOKUP(A1691,Sheet1!B:F,4,0),"")</f>
        <v/>
      </c>
      <c r="O1691" s="22" t="str">
        <f t="shared" si="134"/>
        <v xml:space="preserve"> </v>
      </c>
    </row>
    <row r="1692" spans="1:15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35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36"/>
        <v/>
      </c>
      <c r="J1692" s="22" t="str">
        <f t="shared" si="137"/>
        <v/>
      </c>
      <c r="K1692" s="22" t="str">
        <f t="shared" si="138"/>
        <v/>
      </c>
      <c r="M1692" s="22" t="str">
        <f>IFERROR(VLOOKUP(A1692,Sheet1!B:F,5,0),"")</f>
        <v/>
      </c>
      <c r="N1692" s="22" t="str">
        <f>IFERROR(VLOOKUP(A1692,Sheet1!B:F,4,0),"")</f>
        <v/>
      </c>
      <c r="O1692" s="22" t="str">
        <f t="shared" si="134"/>
        <v xml:space="preserve"> </v>
      </c>
    </row>
    <row r="1693" spans="1:15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35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36"/>
        <v/>
      </c>
      <c r="J1693" s="22" t="str">
        <f t="shared" si="137"/>
        <v/>
      </c>
      <c r="K1693" s="22" t="str">
        <f t="shared" si="138"/>
        <v/>
      </c>
      <c r="M1693" s="22" t="str">
        <f>IFERROR(VLOOKUP(A1693,Sheet1!B:F,5,0),"")</f>
        <v/>
      </c>
      <c r="N1693" s="22" t="str">
        <f>IFERROR(VLOOKUP(A1693,Sheet1!B:F,4,0),"")</f>
        <v/>
      </c>
      <c r="O1693" s="22" t="str">
        <f t="shared" si="134"/>
        <v xml:space="preserve"> </v>
      </c>
    </row>
    <row r="1694" spans="1:15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35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36"/>
        <v/>
      </c>
      <c r="J1694" s="22" t="str">
        <f t="shared" si="137"/>
        <v/>
      </c>
      <c r="K1694" s="22" t="str">
        <f t="shared" si="138"/>
        <v/>
      </c>
      <c r="M1694" s="22" t="str">
        <f>IFERROR(VLOOKUP(A1694,Sheet1!B:F,5,0),"")</f>
        <v/>
      </c>
      <c r="N1694" s="22" t="str">
        <f>IFERROR(VLOOKUP(A1694,Sheet1!B:F,4,0),"")</f>
        <v/>
      </c>
      <c r="O1694" s="22" t="str">
        <f t="shared" si="134"/>
        <v xml:space="preserve"> </v>
      </c>
    </row>
    <row r="1695" spans="1:15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35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36"/>
        <v/>
      </c>
      <c r="J1695" s="22" t="str">
        <f t="shared" si="137"/>
        <v/>
      </c>
      <c r="K1695" s="22" t="str">
        <f t="shared" si="138"/>
        <v/>
      </c>
      <c r="M1695" s="22" t="str">
        <f>IFERROR(VLOOKUP(A1695,Sheet1!B:F,5,0),"")</f>
        <v/>
      </c>
      <c r="N1695" s="22" t="str">
        <f>IFERROR(VLOOKUP(A1695,Sheet1!B:F,4,0),"")</f>
        <v/>
      </c>
      <c r="O1695" s="22" t="str">
        <f t="shared" si="134"/>
        <v xml:space="preserve"> </v>
      </c>
    </row>
    <row r="1696" spans="1:15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35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36"/>
        <v/>
      </c>
      <c r="J1696" s="22" t="str">
        <f t="shared" si="137"/>
        <v/>
      </c>
      <c r="K1696" s="22" t="str">
        <f t="shared" si="138"/>
        <v/>
      </c>
      <c r="M1696" s="22" t="str">
        <f>IFERROR(VLOOKUP(A1696,Sheet1!B:F,5,0),"")</f>
        <v/>
      </c>
      <c r="N1696" s="22" t="str">
        <f>IFERROR(VLOOKUP(A1696,Sheet1!B:F,4,0),"")</f>
        <v/>
      </c>
      <c r="O1696" s="22" t="str">
        <f t="shared" si="134"/>
        <v xml:space="preserve"> </v>
      </c>
    </row>
    <row r="1697" spans="1:15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35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36"/>
        <v/>
      </c>
      <c r="J1697" s="22" t="str">
        <f t="shared" si="137"/>
        <v/>
      </c>
      <c r="K1697" s="22" t="str">
        <f t="shared" si="138"/>
        <v/>
      </c>
      <c r="M1697" s="22" t="str">
        <f>IFERROR(VLOOKUP(A1697,Sheet1!B:F,5,0),"")</f>
        <v/>
      </c>
      <c r="N1697" s="22" t="str">
        <f>IFERROR(VLOOKUP(A1697,Sheet1!B:F,4,0),"")</f>
        <v/>
      </c>
      <c r="O1697" s="22" t="str">
        <f t="shared" si="134"/>
        <v xml:space="preserve"> </v>
      </c>
    </row>
    <row r="1698" spans="1:15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35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36"/>
        <v/>
      </c>
      <c r="J1698" s="22" t="str">
        <f t="shared" si="137"/>
        <v/>
      </c>
      <c r="K1698" s="22" t="str">
        <f t="shared" si="138"/>
        <v/>
      </c>
      <c r="M1698" s="22" t="str">
        <f>IFERROR(VLOOKUP(A1698,Sheet1!B:F,5,0),"")</f>
        <v/>
      </c>
      <c r="N1698" s="22" t="str">
        <f>IFERROR(VLOOKUP(A1698,Sheet1!B:F,4,0),"")</f>
        <v/>
      </c>
      <c r="O1698" s="22" t="str">
        <f t="shared" si="134"/>
        <v xml:space="preserve"> </v>
      </c>
    </row>
    <row r="1699" spans="1:15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35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36"/>
        <v/>
      </c>
      <c r="J1699" s="22" t="str">
        <f t="shared" si="137"/>
        <v/>
      </c>
      <c r="K1699" s="22" t="str">
        <f t="shared" si="138"/>
        <v/>
      </c>
      <c r="M1699" s="22" t="str">
        <f>IFERROR(VLOOKUP(A1699,Sheet1!B:F,5,0),"")</f>
        <v/>
      </c>
      <c r="N1699" s="22" t="str">
        <f>IFERROR(VLOOKUP(A1699,Sheet1!B:F,4,0),"")</f>
        <v/>
      </c>
      <c r="O1699" s="22" t="str">
        <f t="shared" si="134"/>
        <v xml:space="preserve"> </v>
      </c>
    </row>
    <row r="1700" spans="1:15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35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36"/>
        <v/>
      </c>
      <c r="J1700" s="22" t="str">
        <f t="shared" si="137"/>
        <v/>
      </c>
      <c r="K1700" s="22" t="str">
        <f t="shared" si="138"/>
        <v/>
      </c>
      <c r="M1700" s="22" t="str">
        <f>IFERROR(VLOOKUP(A1700,Sheet1!B:F,5,0),"")</f>
        <v/>
      </c>
      <c r="N1700" s="22" t="str">
        <f>IFERROR(VLOOKUP(A1700,Sheet1!B:F,4,0),"")</f>
        <v/>
      </c>
      <c r="O1700" s="22" t="str">
        <f t="shared" si="134"/>
        <v xml:space="preserve"> </v>
      </c>
    </row>
    <row r="1701" spans="1:15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35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36"/>
        <v/>
      </c>
      <c r="J1701" s="22" t="str">
        <f t="shared" si="137"/>
        <v/>
      </c>
      <c r="K1701" s="22" t="str">
        <f t="shared" si="138"/>
        <v/>
      </c>
      <c r="M1701" s="22" t="str">
        <f>IFERROR(VLOOKUP(A1701,Sheet1!B:F,5,0),"")</f>
        <v/>
      </c>
      <c r="N1701" s="22" t="str">
        <f>IFERROR(VLOOKUP(A1701,Sheet1!B:F,4,0),"")</f>
        <v/>
      </c>
      <c r="O1701" s="22" t="str">
        <f t="shared" si="134"/>
        <v xml:space="preserve"> </v>
      </c>
    </row>
    <row r="1702" spans="1:15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35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36"/>
        <v/>
      </c>
      <c r="J1702" s="22" t="str">
        <f t="shared" si="137"/>
        <v/>
      </c>
      <c r="K1702" s="22" t="str">
        <f t="shared" si="138"/>
        <v/>
      </c>
      <c r="M1702" s="22" t="str">
        <f>IFERROR(VLOOKUP(A1702,Sheet1!B:F,5,0),"")</f>
        <v/>
      </c>
      <c r="N1702" s="22" t="str">
        <f>IFERROR(VLOOKUP(A1702,Sheet1!B:F,4,0),"")</f>
        <v/>
      </c>
      <c r="O1702" s="22" t="str">
        <f t="shared" si="134"/>
        <v xml:space="preserve"> </v>
      </c>
    </row>
    <row r="1703" spans="1:15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35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36"/>
        <v/>
      </c>
      <c r="J1703" s="22" t="str">
        <f t="shared" si="137"/>
        <v/>
      </c>
      <c r="K1703" s="22" t="str">
        <f t="shared" si="138"/>
        <v/>
      </c>
      <c r="M1703" s="22" t="str">
        <f>IFERROR(VLOOKUP(A1703,Sheet1!B:F,5,0),"")</f>
        <v/>
      </c>
      <c r="N1703" s="22" t="str">
        <f>IFERROR(VLOOKUP(A1703,Sheet1!B:F,4,0),"")</f>
        <v/>
      </c>
      <c r="O1703" s="22" t="str">
        <f t="shared" si="134"/>
        <v xml:space="preserve"> </v>
      </c>
    </row>
    <row r="1704" spans="1:15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35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36"/>
        <v/>
      </c>
      <c r="J1704" s="22" t="str">
        <f t="shared" si="137"/>
        <v/>
      </c>
      <c r="K1704" s="22" t="str">
        <f t="shared" si="138"/>
        <v/>
      </c>
      <c r="M1704" s="22" t="str">
        <f>IFERROR(VLOOKUP(A1704,Sheet1!B:F,5,0),"")</f>
        <v/>
      </c>
      <c r="N1704" s="22" t="str">
        <f>IFERROR(VLOOKUP(A1704,Sheet1!B:F,4,0),"")</f>
        <v/>
      </c>
      <c r="O1704" s="22" t="str">
        <f t="shared" si="134"/>
        <v xml:space="preserve"> </v>
      </c>
    </row>
    <row r="1705" spans="1:15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35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36"/>
        <v/>
      </c>
      <c r="J1705" s="22" t="str">
        <f t="shared" si="137"/>
        <v/>
      </c>
      <c r="K1705" s="22" t="str">
        <f t="shared" si="138"/>
        <v/>
      </c>
      <c r="M1705" s="22" t="str">
        <f>IFERROR(VLOOKUP(A1705,Sheet1!B:F,5,0),"")</f>
        <v/>
      </c>
      <c r="N1705" s="22" t="str">
        <f>IFERROR(VLOOKUP(A1705,Sheet1!B:F,4,0),"")</f>
        <v/>
      </c>
      <c r="O1705" s="22" t="str">
        <f t="shared" si="134"/>
        <v xml:space="preserve"> </v>
      </c>
    </row>
    <row r="1706" spans="1:15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35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36"/>
        <v/>
      </c>
      <c r="J1706" s="22" t="str">
        <f t="shared" si="137"/>
        <v/>
      </c>
      <c r="K1706" s="22" t="str">
        <f t="shared" si="138"/>
        <v/>
      </c>
      <c r="M1706" s="22" t="str">
        <f>IFERROR(VLOOKUP(A1706,Sheet1!B:F,5,0),"")</f>
        <v/>
      </c>
      <c r="N1706" s="22" t="str">
        <f>IFERROR(VLOOKUP(A1706,Sheet1!B:F,4,0),"")</f>
        <v/>
      </c>
      <c r="O1706" s="22" t="str">
        <f t="shared" si="134"/>
        <v xml:space="preserve"> </v>
      </c>
    </row>
    <row r="1707" spans="1:15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35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36"/>
        <v/>
      </c>
      <c r="J1707" s="22" t="str">
        <f t="shared" si="137"/>
        <v/>
      </c>
      <c r="K1707" s="22" t="str">
        <f t="shared" si="138"/>
        <v/>
      </c>
      <c r="M1707" s="22" t="str">
        <f>IFERROR(VLOOKUP(A1707,Sheet1!B:F,5,0),"")</f>
        <v/>
      </c>
      <c r="N1707" s="22" t="str">
        <f>IFERROR(VLOOKUP(A1707,Sheet1!B:F,4,0),"")</f>
        <v/>
      </c>
      <c r="O1707" s="22" t="str">
        <f t="shared" si="134"/>
        <v xml:space="preserve"> </v>
      </c>
    </row>
    <row r="1708" spans="1:15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35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36"/>
        <v/>
      </c>
      <c r="J1708" s="22" t="str">
        <f t="shared" si="137"/>
        <v/>
      </c>
      <c r="K1708" s="22" t="str">
        <f t="shared" si="138"/>
        <v/>
      </c>
      <c r="M1708" s="22" t="str">
        <f>IFERROR(VLOOKUP(A1708,Sheet1!B:F,5,0),"")</f>
        <v/>
      </c>
      <c r="N1708" s="22" t="str">
        <f>IFERROR(VLOOKUP(A1708,Sheet1!B:F,4,0),"")</f>
        <v/>
      </c>
      <c r="O1708" s="22" t="str">
        <f t="shared" si="134"/>
        <v xml:space="preserve"> </v>
      </c>
    </row>
    <row r="1709" spans="1:15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35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36"/>
        <v/>
      </c>
      <c r="J1709" s="22" t="str">
        <f t="shared" si="137"/>
        <v/>
      </c>
      <c r="K1709" s="22" t="str">
        <f t="shared" si="138"/>
        <v/>
      </c>
      <c r="M1709" s="22" t="str">
        <f>IFERROR(VLOOKUP(A1709,Sheet1!B:F,5,0),"")</f>
        <v/>
      </c>
      <c r="N1709" s="22" t="str">
        <f>IFERROR(VLOOKUP(A1709,Sheet1!B:F,4,0),"")</f>
        <v/>
      </c>
      <c r="O1709" s="22" t="str">
        <f t="shared" si="134"/>
        <v xml:space="preserve"> </v>
      </c>
    </row>
    <row r="1710" spans="1:15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35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36"/>
        <v/>
      </c>
      <c r="J1710" s="22" t="str">
        <f t="shared" si="137"/>
        <v/>
      </c>
      <c r="K1710" s="22" t="str">
        <f t="shared" si="138"/>
        <v/>
      </c>
      <c r="M1710" s="22" t="str">
        <f>IFERROR(VLOOKUP(A1710,Sheet1!B:F,5,0),"")</f>
        <v/>
      </c>
      <c r="N1710" s="22" t="str">
        <f>IFERROR(VLOOKUP(A1710,Sheet1!B:F,4,0),"")</f>
        <v/>
      </c>
      <c r="O1710" s="22" t="str">
        <f t="shared" si="134"/>
        <v xml:space="preserve"> </v>
      </c>
    </row>
    <row r="1711" spans="1:15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35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36"/>
        <v/>
      </c>
      <c r="J1711" s="22" t="str">
        <f t="shared" si="137"/>
        <v/>
      </c>
      <c r="K1711" s="22" t="str">
        <f t="shared" si="138"/>
        <v/>
      </c>
      <c r="M1711" s="22" t="str">
        <f>IFERROR(VLOOKUP(A1711,Sheet1!B:F,5,0),"")</f>
        <v/>
      </c>
      <c r="N1711" s="22" t="str">
        <f>IFERROR(VLOOKUP(A1711,Sheet1!B:F,4,0),"")</f>
        <v/>
      </c>
      <c r="O1711" s="22" t="str">
        <f t="shared" si="134"/>
        <v xml:space="preserve"> </v>
      </c>
    </row>
    <row r="1712" spans="1:15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35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36"/>
        <v/>
      </c>
      <c r="J1712" s="22" t="str">
        <f t="shared" si="137"/>
        <v/>
      </c>
      <c r="K1712" s="22" t="str">
        <f t="shared" si="138"/>
        <v/>
      </c>
      <c r="M1712" s="22" t="str">
        <f>IFERROR(VLOOKUP(A1712,Sheet1!B:F,5,0),"")</f>
        <v/>
      </c>
      <c r="N1712" s="22" t="str">
        <f>IFERROR(VLOOKUP(A1712,Sheet1!B:F,4,0),"")</f>
        <v/>
      </c>
      <c r="O1712" s="22" t="str">
        <f t="shared" si="134"/>
        <v xml:space="preserve"> </v>
      </c>
    </row>
    <row r="1713" spans="1:15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35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36"/>
        <v/>
      </c>
      <c r="J1713" s="22" t="str">
        <f t="shared" si="137"/>
        <v/>
      </c>
      <c r="K1713" s="22" t="str">
        <f t="shared" si="138"/>
        <v/>
      </c>
      <c r="M1713" s="22" t="str">
        <f>IFERROR(VLOOKUP(A1713,Sheet1!B:F,5,0),"")</f>
        <v/>
      </c>
      <c r="N1713" s="22" t="str">
        <f>IFERROR(VLOOKUP(A1713,Sheet1!B:F,4,0),"")</f>
        <v/>
      </c>
      <c r="O1713" s="22" t="str">
        <f t="shared" si="134"/>
        <v xml:space="preserve"> </v>
      </c>
    </row>
    <row r="1714" spans="1:15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35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36"/>
        <v/>
      </c>
      <c r="J1714" s="22" t="str">
        <f t="shared" si="137"/>
        <v/>
      </c>
      <c r="K1714" s="22" t="str">
        <f t="shared" si="138"/>
        <v/>
      </c>
      <c r="M1714" s="22" t="str">
        <f>IFERROR(VLOOKUP(A1714,Sheet1!B:F,5,0),"")</f>
        <v/>
      </c>
      <c r="N1714" s="22" t="str">
        <f>IFERROR(VLOOKUP(A1714,Sheet1!B:F,4,0),"")</f>
        <v/>
      </c>
      <c r="O1714" s="22" t="str">
        <f t="shared" si="134"/>
        <v xml:space="preserve"> </v>
      </c>
    </row>
    <row r="1715" spans="1:15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35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36"/>
        <v/>
      </c>
      <c r="J1715" s="22" t="str">
        <f t="shared" si="137"/>
        <v/>
      </c>
      <c r="K1715" s="22" t="str">
        <f t="shared" si="138"/>
        <v/>
      </c>
      <c r="M1715" s="22" t="str">
        <f>IFERROR(VLOOKUP(A1715,Sheet1!B:F,5,0),"")</f>
        <v/>
      </c>
      <c r="N1715" s="22" t="str">
        <f>IFERROR(VLOOKUP(A1715,Sheet1!B:F,4,0),"")</f>
        <v/>
      </c>
      <c r="O1715" s="22" t="str">
        <f t="shared" si="134"/>
        <v xml:space="preserve"> </v>
      </c>
    </row>
    <row r="1716" spans="1:15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35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36"/>
        <v/>
      </c>
      <c r="J1716" s="22" t="str">
        <f t="shared" si="137"/>
        <v/>
      </c>
      <c r="K1716" s="22" t="str">
        <f t="shared" si="138"/>
        <v/>
      </c>
      <c r="M1716" s="22" t="str">
        <f>IFERROR(VLOOKUP(A1716,Sheet1!B:F,5,0),"")</f>
        <v/>
      </c>
      <c r="N1716" s="22" t="str">
        <f>IFERROR(VLOOKUP(A1716,Sheet1!B:F,4,0),"")</f>
        <v/>
      </c>
      <c r="O1716" s="22" t="str">
        <f t="shared" si="134"/>
        <v xml:space="preserve"> </v>
      </c>
    </row>
    <row r="1717" spans="1:15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35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36"/>
        <v/>
      </c>
      <c r="J1717" s="22" t="str">
        <f t="shared" si="137"/>
        <v/>
      </c>
      <c r="K1717" s="22" t="str">
        <f t="shared" si="138"/>
        <v/>
      </c>
      <c r="M1717" s="22" t="str">
        <f>IFERROR(VLOOKUP(A1717,Sheet1!B:F,5,0),"")</f>
        <v/>
      </c>
      <c r="N1717" s="22" t="str">
        <f>IFERROR(VLOOKUP(A1717,Sheet1!B:F,4,0),"")</f>
        <v/>
      </c>
      <c r="O1717" s="22" t="str">
        <f t="shared" si="134"/>
        <v xml:space="preserve"> </v>
      </c>
    </row>
    <row r="1718" spans="1:15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35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36"/>
        <v/>
      </c>
      <c r="J1718" s="22" t="str">
        <f t="shared" si="137"/>
        <v/>
      </c>
      <c r="K1718" s="22" t="str">
        <f t="shared" si="138"/>
        <v/>
      </c>
      <c r="M1718" s="22" t="str">
        <f>IFERROR(VLOOKUP(A1718,Sheet1!B:F,5,0),"")</f>
        <v/>
      </c>
      <c r="N1718" s="22" t="str">
        <f>IFERROR(VLOOKUP(A1718,Sheet1!B:F,4,0),"")</f>
        <v/>
      </c>
      <c r="O1718" s="22" t="str">
        <f t="shared" si="134"/>
        <v xml:space="preserve"> </v>
      </c>
    </row>
    <row r="1719" spans="1:15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35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36"/>
        <v/>
      </c>
      <c r="J1719" s="22" t="str">
        <f t="shared" si="137"/>
        <v/>
      </c>
      <c r="K1719" s="22" t="str">
        <f t="shared" si="138"/>
        <v/>
      </c>
      <c r="M1719" s="22" t="str">
        <f>IFERROR(VLOOKUP(A1719,Sheet1!B:F,5,0),"")</f>
        <v/>
      </c>
      <c r="N1719" s="22" t="str">
        <f>IFERROR(VLOOKUP(A1719,Sheet1!B:F,4,0),"")</f>
        <v/>
      </c>
      <c r="O1719" s="22" t="str">
        <f t="shared" si="134"/>
        <v xml:space="preserve"> </v>
      </c>
    </row>
    <row r="1720" spans="1:15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35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36"/>
        <v/>
      </c>
      <c r="J1720" s="22" t="str">
        <f t="shared" si="137"/>
        <v/>
      </c>
      <c r="K1720" s="22" t="str">
        <f t="shared" si="138"/>
        <v/>
      </c>
      <c r="M1720" s="22" t="str">
        <f>IFERROR(VLOOKUP(A1720,Sheet1!B:F,5,0),"")</f>
        <v/>
      </c>
      <c r="N1720" s="22" t="str">
        <f>IFERROR(VLOOKUP(A1720,Sheet1!B:F,4,0),"")</f>
        <v/>
      </c>
      <c r="O1720" s="22" t="str">
        <f t="shared" si="134"/>
        <v xml:space="preserve"> </v>
      </c>
    </row>
    <row r="1721" spans="1:15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35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36"/>
        <v/>
      </c>
      <c r="J1721" s="22" t="str">
        <f t="shared" si="137"/>
        <v/>
      </c>
      <c r="K1721" s="22" t="str">
        <f t="shared" si="138"/>
        <v/>
      </c>
      <c r="M1721" s="22" t="str">
        <f>IFERROR(VLOOKUP(A1721,Sheet1!B:F,5,0),"")</f>
        <v/>
      </c>
      <c r="N1721" s="22" t="str">
        <f>IFERROR(VLOOKUP(A1721,Sheet1!B:F,4,0),"")</f>
        <v/>
      </c>
      <c r="O1721" s="22" t="str">
        <f t="shared" si="134"/>
        <v xml:space="preserve"> </v>
      </c>
    </row>
    <row r="1722" spans="1:15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35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36"/>
        <v/>
      </c>
      <c r="J1722" s="22" t="str">
        <f t="shared" si="137"/>
        <v/>
      </c>
      <c r="K1722" s="22" t="str">
        <f t="shared" si="138"/>
        <v/>
      </c>
      <c r="M1722" s="22" t="str">
        <f>IFERROR(VLOOKUP(A1722,Sheet1!B:F,5,0),"")</f>
        <v/>
      </c>
      <c r="N1722" s="22" t="str">
        <f>IFERROR(VLOOKUP(A1722,Sheet1!B:F,4,0),"")</f>
        <v/>
      </c>
      <c r="O1722" s="22" t="str">
        <f t="shared" si="134"/>
        <v xml:space="preserve"> </v>
      </c>
    </row>
    <row r="1723" spans="1:15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35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36"/>
        <v/>
      </c>
      <c r="J1723" s="22" t="str">
        <f t="shared" si="137"/>
        <v/>
      </c>
      <c r="K1723" s="22" t="str">
        <f t="shared" si="138"/>
        <v/>
      </c>
      <c r="M1723" s="22" t="str">
        <f>IFERROR(VLOOKUP(A1723,Sheet1!B:F,5,0),"")</f>
        <v/>
      </c>
      <c r="N1723" s="22" t="str">
        <f>IFERROR(VLOOKUP(A1723,Sheet1!B:F,4,0),"")</f>
        <v/>
      </c>
      <c r="O1723" s="22" t="str">
        <f t="shared" si="134"/>
        <v xml:space="preserve"> </v>
      </c>
    </row>
    <row r="1724" spans="1:15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35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36"/>
        <v/>
      </c>
      <c r="J1724" s="22" t="str">
        <f t="shared" si="137"/>
        <v/>
      </c>
      <c r="K1724" s="22" t="str">
        <f t="shared" si="138"/>
        <v/>
      </c>
      <c r="M1724" s="22" t="str">
        <f>IFERROR(VLOOKUP(A1724,Sheet1!B:F,5,0),"")</f>
        <v/>
      </c>
      <c r="N1724" s="22" t="str">
        <f>IFERROR(VLOOKUP(A1724,Sheet1!B:F,4,0),"")</f>
        <v/>
      </c>
      <c r="O1724" s="22" t="str">
        <f t="shared" si="134"/>
        <v xml:space="preserve"> </v>
      </c>
    </row>
    <row r="1725" spans="1:15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35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36"/>
        <v/>
      </c>
      <c r="J1725" s="22" t="str">
        <f t="shared" si="137"/>
        <v/>
      </c>
      <c r="K1725" s="22" t="str">
        <f t="shared" si="138"/>
        <v/>
      </c>
      <c r="M1725" s="22" t="str">
        <f>IFERROR(VLOOKUP(A1725,Sheet1!B:F,5,0),"")</f>
        <v/>
      </c>
      <c r="N1725" s="22" t="str">
        <f>IFERROR(VLOOKUP(A1725,Sheet1!B:F,4,0),"")</f>
        <v/>
      </c>
      <c r="O1725" s="22" t="str">
        <f t="shared" si="134"/>
        <v xml:space="preserve"> </v>
      </c>
    </row>
    <row r="1726" spans="1:15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35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36"/>
        <v/>
      </c>
      <c r="J1726" s="22" t="str">
        <f t="shared" si="137"/>
        <v/>
      </c>
      <c r="K1726" s="22" t="str">
        <f t="shared" si="138"/>
        <v/>
      </c>
      <c r="M1726" s="22" t="str">
        <f>IFERROR(VLOOKUP(A1726,Sheet1!B:F,5,0),"")</f>
        <v/>
      </c>
      <c r="N1726" s="22" t="str">
        <f>IFERROR(VLOOKUP(A1726,Sheet1!B:F,4,0),"")</f>
        <v/>
      </c>
      <c r="O1726" s="22" t="str">
        <f t="shared" si="134"/>
        <v xml:space="preserve"> </v>
      </c>
    </row>
    <row r="1727" spans="1:15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35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36"/>
        <v/>
      </c>
      <c r="J1727" s="22" t="str">
        <f t="shared" si="137"/>
        <v/>
      </c>
      <c r="K1727" s="22" t="str">
        <f t="shared" si="138"/>
        <v/>
      </c>
      <c r="M1727" s="22" t="str">
        <f>IFERROR(VLOOKUP(A1727,Sheet1!B:F,5,0),"")</f>
        <v/>
      </c>
      <c r="N1727" s="22" t="str">
        <f>IFERROR(VLOOKUP(A1727,Sheet1!B:F,4,0),"")</f>
        <v/>
      </c>
      <c r="O1727" s="22" t="str">
        <f t="shared" si="134"/>
        <v xml:space="preserve"> </v>
      </c>
    </row>
    <row r="1728" spans="1:15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35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36"/>
        <v/>
      </c>
      <c r="J1728" s="22" t="str">
        <f t="shared" si="137"/>
        <v/>
      </c>
      <c r="K1728" s="22" t="str">
        <f t="shared" si="138"/>
        <v/>
      </c>
      <c r="M1728" s="22" t="str">
        <f>IFERROR(VLOOKUP(A1728,Sheet1!B:F,5,0),"")</f>
        <v/>
      </c>
      <c r="N1728" s="22" t="str">
        <f>IFERROR(VLOOKUP(A1728,Sheet1!B:F,4,0),"")</f>
        <v/>
      </c>
      <c r="O1728" s="22" t="str">
        <f t="shared" si="134"/>
        <v xml:space="preserve"> </v>
      </c>
    </row>
    <row r="1729" spans="1:15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35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36"/>
        <v/>
      </c>
      <c r="J1729" s="22" t="str">
        <f t="shared" si="137"/>
        <v/>
      </c>
      <c r="K1729" s="22" t="str">
        <f t="shared" si="138"/>
        <v/>
      </c>
      <c r="M1729" s="22" t="str">
        <f>IFERROR(VLOOKUP(A1729,Sheet1!B:F,5,0),"")</f>
        <v/>
      </c>
      <c r="N1729" s="22" t="str">
        <f>IFERROR(VLOOKUP(A1729,Sheet1!B:F,4,0),"")</f>
        <v/>
      </c>
      <c r="O1729" s="22" t="str">
        <f t="shared" si="134"/>
        <v xml:space="preserve"> </v>
      </c>
    </row>
    <row r="1730" spans="1:15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35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36"/>
        <v/>
      </c>
      <c r="J1730" s="22" t="str">
        <f t="shared" si="137"/>
        <v/>
      </c>
      <c r="K1730" s="22" t="str">
        <f t="shared" si="138"/>
        <v/>
      </c>
      <c r="M1730" s="22" t="str">
        <f>IFERROR(VLOOKUP(A1730,Sheet1!B:F,5,0),"")</f>
        <v/>
      </c>
      <c r="N1730" s="22" t="str">
        <f>IFERROR(VLOOKUP(A1730,Sheet1!B:F,4,0),"")</f>
        <v/>
      </c>
      <c r="O1730" s="22" t="str">
        <f t="shared" si="134"/>
        <v xml:space="preserve"> </v>
      </c>
    </row>
    <row r="1731" spans="1:15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35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36"/>
        <v/>
      </c>
      <c r="J1731" s="22" t="str">
        <f t="shared" si="137"/>
        <v/>
      </c>
      <c r="K1731" s="22" t="str">
        <f t="shared" si="138"/>
        <v/>
      </c>
      <c r="M1731" s="22" t="str">
        <f>IFERROR(VLOOKUP(A1731,Sheet1!B:F,5,0),"")</f>
        <v/>
      </c>
      <c r="N1731" s="22" t="str">
        <f>IFERROR(VLOOKUP(A1731,Sheet1!B:F,4,0),"")</f>
        <v/>
      </c>
      <c r="O1731" s="22" t="str">
        <f t="shared" ref="O1731:O1794" si="139">CONCATENATE(M1731," ",N1731)</f>
        <v xml:space="preserve"> </v>
      </c>
    </row>
    <row r="1732" spans="1:15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35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36"/>
        <v/>
      </c>
      <c r="J1732" s="22" t="str">
        <f t="shared" si="137"/>
        <v/>
      </c>
      <c r="K1732" s="22" t="str">
        <f t="shared" si="138"/>
        <v/>
      </c>
      <c r="M1732" s="22" t="str">
        <f>IFERROR(VLOOKUP(A1732,Sheet1!B:F,5,0),"")</f>
        <v/>
      </c>
      <c r="N1732" s="22" t="str">
        <f>IFERROR(VLOOKUP(A1732,Sheet1!B:F,4,0),"")</f>
        <v/>
      </c>
      <c r="O1732" s="22" t="str">
        <f t="shared" si="139"/>
        <v xml:space="preserve"> </v>
      </c>
    </row>
    <row r="1733" spans="1:15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35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36"/>
        <v/>
      </c>
      <c r="J1733" s="22" t="str">
        <f t="shared" si="137"/>
        <v/>
      </c>
      <c r="K1733" s="22" t="str">
        <f t="shared" si="138"/>
        <v/>
      </c>
      <c r="M1733" s="22" t="str">
        <f>IFERROR(VLOOKUP(A1733,Sheet1!B:F,5,0),"")</f>
        <v/>
      </c>
      <c r="N1733" s="22" t="str">
        <f>IFERROR(VLOOKUP(A1733,Sheet1!B:F,4,0),"")</f>
        <v/>
      </c>
      <c r="O1733" s="22" t="str">
        <f t="shared" si="139"/>
        <v xml:space="preserve"> </v>
      </c>
    </row>
    <row r="1734" spans="1:15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35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36"/>
        <v/>
      </c>
      <c r="J1734" s="22" t="str">
        <f t="shared" si="137"/>
        <v/>
      </c>
      <c r="K1734" s="22" t="str">
        <f t="shared" si="138"/>
        <v/>
      </c>
      <c r="M1734" s="22" t="str">
        <f>IFERROR(VLOOKUP(A1734,Sheet1!B:F,5,0),"")</f>
        <v/>
      </c>
      <c r="N1734" s="22" t="str">
        <f>IFERROR(VLOOKUP(A1734,Sheet1!B:F,4,0),"")</f>
        <v/>
      </c>
      <c r="O1734" s="22" t="str">
        <f t="shared" si="139"/>
        <v xml:space="preserve"> </v>
      </c>
    </row>
    <row r="1735" spans="1:15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35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36"/>
        <v/>
      </c>
      <c r="J1735" s="22" t="str">
        <f t="shared" si="137"/>
        <v/>
      </c>
      <c r="K1735" s="22" t="str">
        <f t="shared" si="138"/>
        <v/>
      </c>
      <c r="M1735" s="22" t="str">
        <f>IFERROR(VLOOKUP(A1735,Sheet1!B:F,5,0),"")</f>
        <v/>
      </c>
      <c r="N1735" s="22" t="str">
        <f>IFERROR(VLOOKUP(A1735,Sheet1!B:F,4,0),"")</f>
        <v/>
      </c>
      <c r="O1735" s="22" t="str">
        <f t="shared" si="139"/>
        <v xml:space="preserve"> </v>
      </c>
    </row>
    <row r="1736" spans="1:15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35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36"/>
        <v/>
      </c>
      <c r="J1736" s="22" t="str">
        <f t="shared" si="137"/>
        <v/>
      </c>
      <c r="K1736" s="22" t="str">
        <f t="shared" si="138"/>
        <v/>
      </c>
      <c r="M1736" s="22" t="str">
        <f>IFERROR(VLOOKUP(A1736,Sheet1!B:F,5,0),"")</f>
        <v/>
      </c>
      <c r="N1736" s="22" t="str">
        <f>IFERROR(VLOOKUP(A1736,Sheet1!B:F,4,0),"")</f>
        <v/>
      </c>
      <c r="O1736" s="22" t="str">
        <f t="shared" si="139"/>
        <v xml:space="preserve"> </v>
      </c>
    </row>
    <row r="1737" spans="1:15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35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36"/>
        <v/>
      </c>
      <c r="J1737" s="22" t="str">
        <f t="shared" si="137"/>
        <v/>
      </c>
      <c r="K1737" s="22" t="str">
        <f t="shared" si="138"/>
        <v/>
      </c>
      <c r="M1737" s="22" t="str">
        <f>IFERROR(VLOOKUP(A1737,Sheet1!B:F,5,0),"")</f>
        <v/>
      </c>
      <c r="N1737" s="22" t="str">
        <f>IFERROR(VLOOKUP(A1737,Sheet1!B:F,4,0),"")</f>
        <v/>
      </c>
      <c r="O1737" s="22" t="str">
        <f t="shared" si="139"/>
        <v xml:space="preserve"> </v>
      </c>
    </row>
    <row r="1738" spans="1:15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35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36"/>
        <v/>
      </c>
      <c r="J1738" s="22" t="str">
        <f t="shared" si="137"/>
        <v/>
      </c>
      <c r="K1738" s="22" t="str">
        <f t="shared" si="138"/>
        <v/>
      </c>
      <c r="M1738" s="22" t="str">
        <f>IFERROR(VLOOKUP(A1738,Sheet1!B:F,5,0),"")</f>
        <v/>
      </c>
      <c r="N1738" s="22" t="str">
        <f>IFERROR(VLOOKUP(A1738,Sheet1!B:F,4,0),"")</f>
        <v/>
      </c>
      <c r="O1738" s="22" t="str">
        <f t="shared" si="139"/>
        <v xml:space="preserve"> </v>
      </c>
    </row>
    <row r="1739" spans="1:15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35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36"/>
        <v/>
      </c>
      <c r="J1739" s="22" t="str">
        <f t="shared" si="137"/>
        <v/>
      </c>
      <c r="K1739" s="22" t="str">
        <f t="shared" si="138"/>
        <v/>
      </c>
      <c r="M1739" s="22" t="str">
        <f>IFERROR(VLOOKUP(A1739,Sheet1!B:F,5,0),"")</f>
        <v/>
      </c>
      <c r="N1739" s="22" t="str">
        <f>IFERROR(VLOOKUP(A1739,Sheet1!B:F,4,0),"")</f>
        <v/>
      </c>
      <c r="O1739" s="22" t="str">
        <f t="shared" si="139"/>
        <v xml:space="preserve"> </v>
      </c>
    </row>
    <row r="1740" spans="1:15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35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36"/>
        <v/>
      </c>
      <c r="J1740" s="22" t="str">
        <f t="shared" si="137"/>
        <v/>
      </c>
      <c r="K1740" s="22" t="str">
        <f t="shared" si="138"/>
        <v/>
      </c>
      <c r="M1740" s="22" t="str">
        <f>IFERROR(VLOOKUP(A1740,Sheet1!B:F,5,0),"")</f>
        <v/>
      </c>
      <c r="N1740" s="22" t="str">
        <f>IFERROR(VLOOKUP(A1740,Sheet1!B:F,4,0),"")</f>
        <v/>
      </c>
      <c r="O1740" s="22" t="str">
        <f t="shared" si="139"/>
        <v xml:space="preserve"> </v>
      </c>
    </row>
    <row r="1741" spans="1:15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35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36"/>
        <v/>
      </c>
      <c r="J1741" s="22" t="str">
        <f t="shared" si="137"/>
        <v/>
      </c>
      <c r="K1741" s="22" t="str">
        <f t="shared" si="138"/>
        <v/>
      </c>
      <c r="M1741" s="22" t="str">
        <f>IFERROR(VLOOKUP(A1741,Sheet1!B:F,5,0),"")</f>
        <v/>
      </c>
      <c r="N1741" s="22" t="str">
        <f>IFERROR(VLOOKUP(A1741,Sheet1!B:F,4,0),"")</f>
        <v/>
      </c>
      <c r="O1741" s="22" t="str">
        <f t="shared" si="139"/>
        <v xml:space="preserve"> </v>
      </c>
    </row>
    <row r="1742" spans="1:15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35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36"/>
        <v/>
      </c>
      <c r="J1742" s="22" t="str">
        <f t="shared" si="137"/>
        <v/>
      </c>
      <c r="K1742" s="22" t="str">
        <f t="shared" si="138"/>
        <v/>
      </c>
      <c r="M1742" s="22" t="str">
        <f>IFERROR(VLOOKUP(A1742,Sheet1!B:F,5,0),"")</f>
        <v/>
      </c>
      <c r="N1742" s="22" t="str">
        <f>IFERROR(VLOOKUP(A1742,Sheet1!B:F,4,0),"")</f>
        <v/>
      </c>
      <c r="O1742" s="22" t="str">
        <f t="shared" si="139"/>
        <v xml:space="preserve"> </v>
      </c>
    </row>
    <row r="1743" spans="1:15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35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36"/>
        <v/>
      </c>
      <c r="J1743" s="22" t="str">
        <f t="shared" si="137"/>
        <v/>
      </c>
      <c r="K1743" s="22" t="str">
        <f t="shared" si="138"/>
        <v/>
      </c>
      <c r="M1743" s="22" t="str">
        <f>IFERROR(VLOOKUP(A1743,Sheet1!B:F,5,0),"")</f>
        <v/>
      </c>
      <c r="N1743" s="22" t="str">
        <f>IFERROR(VLOOKUP(A1743,Sheet1!B:F,4,0),"")</f>
        <v/>
      </c>
      <c r="O1743" s="22" t="str">
        <f t="shared" si="139"/>
        <v xml:space="preserve"> </v>
      </c>
    </row>
    <row r="1744" spans="1:15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35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36"/>
        <v/>
      </c>
      <c r="J1744" s="22" t="str">
        <f t="shared" si="137"/>
        <v/>
      </c>
      <c r="K1744" s="22" t="str">
        <f t="shared" si="138"/>
        <v/>
      </c>
      <c r="M1744" s="22" t="str">
        <f>IFERROR(VLOOKUP(A1744,Sheet1!B:F,5,0),"")</f>
        <v/>
      </c>
      <c r="N1744" s="22" t="str">
        <f>IFERROR(VLOOKUP(A1744,Sheet1!B:F,4,0),"")</f>
        <v/>
      </c>
      <c r="O1744" s="22" t="str">
        <f t="shared" si="139"/>
        <v xml:space="preserve"> </v>
      </c>
    </row>
    <row r="1745" spans="1:15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35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36"/>
        <v/>
      </c>
      <c r="J1745" s="22" t="str">
        <f t="shared" si="137"/>
        <v/>
      </c>
      <c r="K1745" s="22" t="str">
        <f t="shared" si="138"/>
        <v/>
      </c>
      <c r="M1745" s="22" t="str">
        <f>IFERROR(VLOOKUP(A1745,Sheet1!B:F,5,0),"")</f>
        <v/>
      </c>
      <c r="N1745" s="22" t="str">
        <f>IFERROR(VLOOKUP(A1745,Sheet1!B:F,4,0),"")</f>
        <v/>
      </c>
      <c r="O1745" s="22" t="str">
        <f t="shared" si="139"/>
        <v xml:space="preserve"> </v>
      </c>
    </row>
    <row r="1746" spans="1:15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40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36"/>
        <v/>
      </c>
      <c r="J1746" s="22" t="str">
        <f t="shared" si="137"/>
        <v/>
      </c>
      <c r="K1746" s="22" t="str">
        <f t="shared" si="138"/>
        <v/>
      </c>
      <c r="M1746" s="22" t="str">
        <f>IFERROR(VLOOKUP(A1746,Sheet1!B:F,5,0),"")</f>
        <v/>
      </c>
      <c r="N1746" s="22" t="str">
        <f>IFERROR(VLOOKUP(A1746,Sheet1!B:F,4,0),"")</f>
        <v/>
      </c>
      <c r="O1746" s="22" t="str">
        <f t="shared" si="139"/>
        <v xml:space="preserve"> </v>
      </c>
    </row>
    <row r="1747" spans="1:15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40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41">CONCATENATE(E1747,A1747)</f>
        <v/>
      </c>
      <c r="J1747" s="22" t="str">
        <f t="shared" ref="J1747:J1810" si="142">B1747</f>
        <v/>
      </c>
      <c r="K1747" s="22" t="str">
        <f t="shared" ref="K1747:K1810" si="143">C1747</f>
        <v/>
      </c>
      <c r="M1747" s="22" t="str">
        <f>IFERROR(VLOOKUP(A1747,Sheet1!B:F,5,0),"")</f>
        <v/>
      </c>
      <c r="N1747" s="22" t="str">
        <f>IFERROR(VLOOKUP(A1747,Sheet1!B:F,4,0),"")</f>
        <v/>
      </c>
      <c r="O1747" s="22" t="str">
        <f t="shared" si="139"/>
        <v xml:space="preserve"> </v>
      </c>
    </row>
    <row r="1748" spans="1:15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40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41"/>
        <v/>
      </c>
      <c r="J1748" s="22" t="str">
        <f t="shared" si="142"/>
        <v/>
      </c>
      <c r="K1748" s="22" t="str">
        <f t="shared" si="143"/>
        <v/>
      </c>
      <c r="M1748" s="22" t="str">
        <f>IFERROR(VLOOKUP(A1748,Sheet1!B:F,5,0),"")</f>
        <v/>
      </c>
      <c r="N1748" s="22" t="str">
        <f>IFERROR(VLOOKUP(A1748,Sheet1!B:F,4,0),"")</f>
        <v/>
      </c>
      <c r="O1748" s="22" t="str">
        <f t="shared" si="139"/>
        <v xml:space="preserve"> </v>
      </c>
    </row>
    <row r="1749" spans="1:15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40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41"/>
        <v/>
      </c>
      <c r="J1749" s="22" t="str">
        <f t="shared" si="142"/>
        <v/>
      </c>
      <c r="K1749" s="22" t="str">
        <f t="shared" si="143"/>
        <v/>
      </c>
      <c r="M1749" s="22" t="str">
        <f>IFERROR(VLOOKUP(A1749,Sheet1!B:F,5,0),"")</f>
        <v/>
      </c>
      <c r="N1749" s="22" t="str">
        <f>IFERROR(VLOOKUP(A1749,Sheet1!B:F,4,0),"")</f>
        <v/>
      </c>
      <c r="O1749" s="22" t="str">
        <f t="shared" si="139"/>
        <v xml:space="preserve"> </v>
      </c>
    </row>
    <row r="1750" spans="1:15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40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41"/>
        <v/>
      </c>
      <c r="J1750" s="22" t="str">
        <f t="shared" si="142"/>
        <v/>
      </c>
      <c r="K1750" s="22" t="str">
        <f t="shared" si="143"/>
        <v/>
      </c>
      <c r="M1750" s="22" t="str">
        <f>IFERROR(VLOOKUP(A1750,Sheet1!B:F,5,0),"")</f>
        <v/>
      </c>
      <c r="N1750" s="22" t="str">
        <f>IFERROR(VLOOKUP(A1750,Sheet1!B:F,4,0),"")</f>
        <v/>
      </c>
      <c r="O1750" s="22" t="str">
        <f t="shared" si="139"/>
        <v xml:space="preserve"> </v>
      </c>
    </row>
    <row r="1751" spans="1:15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40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41"/>
        <v/>
      </c>
      <c r="J1751" s="22" t="str">
        <f t="shared" si="142"/>
        <v/>
      </c>
      <c r="K1751" s="22" t="str">
        <f t="shared" si="143"/>
        <v/>
      </c>
      <c r="M1751" s="22" t="str">
        <f>IFERROR(VLOOKUP(A1751,Sheet1!B:F,5,0),"")</f>
        <v/>
      </c>
      <c r="N1751" s="22" t="str">
        <f>IFERROR(VLOOKUP(A1751,Sheet1!B:F,4,0),"")</f>
        <v/>
      </c>
      <c r="O1751" s="22" t="str">
        <f t="shared" si="139"/>
        <v xml:space="preserve"> </v>
      </c>
    </row>
    <row r="1752" spans="1:15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40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41"/>
        <v/>
      </c>
      <c r="J1752" s="22" t="str">
        <f t="shared" si="142"/>
        <v/>
      </c>
      <c r="K1752" s="22" t="str">
        <f t="shared" si="143"/>
        <v/>
      </c>
      <c r="M1752" s="22" t="str">
        <f>IFERROR(VLOOKUP(A1752,Sheet1!B:F,5,0),"")</f>
        <v/>
      </c>
      <c r="N1752" s="22" t="str">
        <f>IFERROR(VLOOKUP(A1752,Sheet1!B:F,4,0),"")</f>
        <v/>
      </c>
      <c r="O1752" s="22" t="str">
        <f t="shared" si="139"/>
        <v xml:space="preserve"> </v>
      </c>
    </row>
    <row r="1753" spans="1:15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40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41"/>
        <v/>
      </c>
      <c r="J1753" s="22" t="str">
        <f t="shared" si="142"/>
        <v/>
      </c>
      <c r="K1753" s="22" t="str">
        <f t="shared" si="143"/>
        <v/>
      </c>
      <c r="M1753" s="22" t="str">
        <f>IFERROR(VLOOKUP(A1753,Sheet1!B:F,5,0),"")</f>
        <v/>
      </c>
      <c r="N1753" s="22" t="str">
        <f>IFERROR(VLOOKUP(A1753,Sheet1!B:F,4,0),"")</f>
        <v/>
      </c>
      <c r="O1753" s="22" t="str">
        <f t="shared" si="139"/>
        <v xml:space="preserve"> </v>
      </c>
    </row>
    <row r="1754" spans="1:15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40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41"/>
        <v/>
      </c>
      <c r="J1754" s="22" t="str">
        <f t="shared" si="142"/>
        <v/>
      </c>
      <c r="K1754" s="22" t="str">
        <f t="shared" si="143"/>
        <v/>
      </c>
      <c r="M1754" s="22" t="str">
        <f>IFERROR(VLOOKUP(A1754,Sheet1!B:F,5,0),"")</f>
        <v/>
      </c>
      <c r="N1754" s="22" t="str">
        <f>IFERROR(VLOOKUP(A1754,Sheet1!B:F,4,0),"")</f>
        <v/>
      </c>
      <c r="O1754" s="22" t="str">
        <f t="shared" si="139"/>
        <v xml:space="preserve"> </v>
      </c>
    </row>
    <row r="1755" spans="1:15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40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41"/>
        <v/>
      </c>
      <c r="J1755" s="22" t="str">
        <f t="shared" si="142"/>
        <v/>
      </c>
      <c r="K1755" s="22" t="str">
        <f t="shared" si="143"/>
        <v/>
      </c>
      <c r="M1755" s="22" t="str">
        <f>IFERROR(VLOOKUP(A1755,Sheet1!B:F,5,0),"")</f>
        <v/>
      </c>
      <c r="N1755" s="22" t="str">
        <f>IFERROR(VLOOKUP(A1755,Sheet1!B:F,4,0),"")</f>
        <v/>
      </c>
      <c r="O1755" s="22" t="str">
        <f t="shared" si="139"/>
        <v xml:space="preserve"> </v>
      </c>
    </row>
    <row r="1756" spans="1:15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40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41"/>
        <v/>
      </c>
      <c r="J1756" s="22" t="str">
        <f t="shared" si="142"/>
        <v/>
      </c>
      <c r="K1756" s="22" t="str">
        <f t="shared" si="143"/>
        <v/>
      </c>
      <c r="M1756" s="22" t="str">
        <f>IFERROR(VLOOKUP(A1756,Sheet1!B:F,5,0),"")</f>
        <v/>
      </c>
      <c r="N1756" s="22" t="str">
        <f>IFERROR(VLOOKUP(A1756,Sheet1!B:F,4,0),"")</f>
        <v/>
      </c>
      <c r="O1756" s="22" t="str">
        <f t="shared" si="139"/>
        <v xml:space="preserve"> </v>
      </c>
    </row>
    <row r="1757" spans="1:15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40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41"/>
        <v/>
      </c>
      <c r="J1757" s="22" t="str">
        <f t="shared" si="142"/>
        <v/>
      </c>
      <c r="K1757" s="22" t="str">
        <f t="shared" si="143"/>
        <v/>
      </c>
      <c r="M1757" s="22" t="str">
        <f>IFERROR(VLOOKUP(A1757,Sheet1!B:F,5,0),"")</f>
        <v/>
      </c>
      <c r="N1757" s="22" t="str">
        <f>IFERROR(VLOOKUP(A1757,Sheet1!B:F,4,0),"")</f>
        <v/>
      </c>
      <c r="O1757" s="22" t="str">
        <f t="shared" si="139"/>
        <v xml:space="preserve"> </v>
      </c>
    </row>
    <row r="1758" spans="1:15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40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41"/>
        <v/>
      </c>
      <c r="J1758" s="22" t="str">
        <f t="shared" si="142"/>
        <v/>
      </c>
      <c r="K1758" s="22" t="str">
        <f t="shared" si="143"/>
        <v/>
      </c>
      <c r="M1758" s="22" t="str">
        <f>IFERROR(VLOOKUP(A1758,Sheet1!B:F,5,0),"")</f>
        <v/>
      </c>
      <c r="N1758" s="22" t="str">
        <f>IFERROR(VLOOKUP(A1758,Sheet1!B:F,4,0),"")</f>
        <v/>
      </c>
      <c r="O1758" s="22" t="str">
        <f t="shared" si="139"/>
        <v xml:space="preserve"> </v>
      </c>
    </row>
    <row r="1759" spans="1:15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40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41"/>
        <v/>
      </c>
      <c r="J1759" s="22" t="str">
        <f t="shared" si="142"/>
        <v/>
      </c>
      <c r="K1759" s="22" t="str">
        <f t="shared" si="143"/>
        <v/>
      </c>
      <c r="M1759" s="22" t="str">
        <f>IFERROR(VLOOKUP(A1759,Sheet1!B:F,5,0),"")</f>
        <v/>
      </c>
      <c r="N1759" s="22" t="str">
        <f>IFERROR(VLOOKUP(A1759,Sheet1!B:F,4,0),"")</f>
        <v/>
      </c>
      <c r="O1759" s="22" t="str">
        <f t="shared" si="139"/>
        <v xml:space="preserve"> </v>
      </c>
    </row>
    <row r="1760" spans="1:15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40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41"/>
        <v/>
      </c>
      <c r="J1760" s="22" t="str">
        <f t="shared" si="142"/>
        <v/>
      </c>
      <c r="K1760" s="22" t="str">
        <f t="shared" si="143"/>
        <v/>
      </c>
      <c r="M1760" s="22" t="str">
        <f>IFERROR(VLOOKUP(A1760,Sheet1!B:F,5,0),"")</f>
        <v/>
      </c>
      <c r="N1760" s="22" t="str">
        <f>IFERROR(VLOOKUP(A1760,Sheet1!B:F,4,0),"")</f>
        <v/>
      </c>
      <c r="O1760" s="22" t="str">
        <f t="shared" si="139"/>
        <v xml:space="preserve"> </v>
      </c>
    </row>
    <row r="1761" spans="1:15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40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41"/>
        <v/>
      </c>
      <c r="J1761" s="22" t="str">
        <f t="shared" si="142"/>
        <v/>
      </c>
      <c r="K1761" s="22" t="str">
        <f t="shared" si="143"/>
        <v/>
      </c>
      <c r="M1761" s="22" t="str">
        <f>IFERROR(VLOOKUP(A1761,Sheet1!B:F,5,0),"")</f>
        <v/>
      </c>
      <c r="N1761" s="22" t="str">
        <f>IFERROR(VLOOKUP(A1761,Sheet1!B:F,4,0),"")</f>
        <v/>
      </c>
      <c r="O1761" s="22" t="str">
        <f t="shared" si="139"/>
        <v xml:space="preserve"> </v>
      </c>
    </row>
    <row r="1762" spans="1:15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40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41"/>
        <v/>
      </c>
      <c r="J1762" s="22" t="str">
        <f t="shared" si="142"/>
        <v/>
      </c>
      <c r="K1762" s="22" t="str">
        <f t="shared" si="143"/>
        <v/>
      </c>
      <c r="M1762" s="22" t="str">
        <f>IFERROR(VLOOKUP(A1762,Sheet1!B:F,5,0),"")</f>
        <v/>
      </c>
      <c r="N1762" s="22" t="str">
        <f>IFERROR(VLOOKUP(A1762,Sheet1!B:F,4,0),"")</f>
        <v/>
      </c>
      <c r="O1762" s="22" t="str">
        <f t="shared" si="139"/>
        <v xml:space="preserve"> </v>
      </c>
    </row>
    <row r="1763" spans="1:15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40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41"/>
        <v/>
      </c>
      <c r="J1763" s="22" t="str">
        <f t="shared" si="142"/>
        <v/>
      </c>
      <c r="K1763" s="22" t="str">
        <f t="shared" si="143"/>
        <v/>
      </c>
      <c r="M1763" s="22" t="str">
        <f>IFERROR(VLOOKUP(A1763,Sheet1!B:F,5,0),"")</f>
        <v/>
      </c>
      <c r="N1763" s="22" t="str">
        <f>IFERROR(VLOOKUP(A1763,Sheet1!B:F,4,0),"")</f>
        <v/>
      </c>
      <c r="O1763" s="22" t="str">
        <f t="shared" si="139"/>
        <v xml:space="preserve"> </v>
      </c>
    </row>
    <row r="1764" spans="1:15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40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41"/>
        <v/>
      </c>
      <c r="J1764" s="22" t="str">
        <f t="shared" si="142"/>
        <v/>
      </c>
      <c r="K1764" s="22" t="str">
        <f t="shared" si="143"/>
        <v/>
      </c>
      <c r="M1764" s="22" t="str">
        <f>IFERROR(VLOOKUP(A1764,Sheet1!B:F,5,0),"")</f>
        <v/>
      </c>
      <c r="N1764" s="22" t="str">
        <f>IFERROR(VLOOKUP(A1764,Sheet1!B:F,4,0),"")</f>
        <v/>
      </c>
      <c r="O1764" s="22" t="str">
        <f t="shared" si="139"/>
        <v xml:space="preserve"> </v>
      </c>
    </row>
    <row r="1765" spans="1:15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40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41"/>
        <v/>
      </c>
      <c r="J1765" s="22" t="str">
        <f t="shared" si="142"/>
        <v/>
      </c>
      <c r="K1765" s="22" t="str">
        <f t="shared" si="143"/>
        <v/>
      </c>
      <c r="M1765" s="22" t="str">
        <f>IFERROR(VLOOKUP(A1765,Sheet1!B:F,5,0),"")</f>
        <v/>
      </c>
      <c r="N1765" s="22" t="str">
        <f>IFERROR(VLOOKUP(A1765,Sheet1!B:F,4,0),"")</f>
        <v/>
      </c>
      <c r="O1765" s="22" t="str">
        <f t="shared" si="139"/>
        <v xml:space="preserve"> </v>
      </c>
    </row>
    <row r="1766" spans="1:15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40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41"/>
        <v/>
      </c>
      <c r="J1766" s="22" t="str">
        <f t="shared" si="142"/>
        <v/>
      </c>
      <c r="K1766" s="22" t="str">
        <f t="shared" si="143"/>
        <v/>
      </c>
      <c r="M1766" s="22" t="str">
        <f>IFERROR(VLOOKUP(A1766,Sheet1!B:F,5,0),"")</f>
        <v/>
      </c>
      <c r="N1766" s="22" t="str">
        <f>IFERROR(VLOOKUP(A1766,Sheet1!B:F,4,0),"")</f>
        <v/>
      </c>
      <c r="O1766" s="22" t="str">
        <f t="shared" si="139"/>
        <v xml:space="preserve"> </v>
      </c>
    </row>
    <row r="1767" spans="1:15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40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41"/>
        <v/>
      </c>
      <c r="J1767" s="22" t="str">
        <f t="shared" si="142"/>
        <v/>
      </c>
      <c r="K1767" s="22" t="str">
        <f t="shared" si="143"/>
        <v/>
      </c>
      <c r="M1767" s="22" t="str">
        <f>IFERROR(VLOOKUP(A1767,Sheet1!B:F,5,0),"")</f>
        <v/>
      </c>
      <c r="N1767" s="22" t="str">
        <f>IFERROR(VLOOKUP(A1767,Sheet1!B:F,4,0),"")</f>
        <v/>
      </c>
      <c r="O1767" s="22" t="str">
        <f t="shared" si="139"/>
        <v xml:space="preserve"> </v>
      </c>
    </row>
    <row r="1768" spans="1:15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40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41"/>
        <v/>
      </c>
      <c r="J1768" s="22" t="str">
        <f t="shared" si="142"/>
        <v/>
      </c>
      <c r="K1768" s="22" t="str">
        <f t="shared" si="143"/>
        <v/>
      </c>
      <c r="M1768" s="22" t="str">
        <f>IFERROR(VLOOKUP(A1768,Sheet1!B:F,5,0),"")</f>
        <v/>
      </c>
      <c r="N1768" s="22" t="str">
        <f>IFERROR(VLOOKUP(A1768,Sheet1!B:F,4,0),"")</f>
        <v/>
      </c>
      <c r="O1768" s="22" t="str">
        <f t="shared" si="139"/>
        <v xml:space="preserve"> </v>
      </c>
    </row>
    <row r="1769" spans="1:15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40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41"/>
        <v/>
      </c>
      <c r="J1769" s="22" t="str">
        <f t="shared" si="142"/>
        <v/>
      </c>
      <c r="K1769" s="22" t="str">
        <f t="shared" si="143"/>
        <v/>
      </c>
      <c r="M1769" s="22" t="str">
        <f>IFERROR(VLOOKUP(A1769,Sheet1!B:F,5,0),"")</f>
        <v/>
      </c>
      <c r="N1769" s="22" t="str">
        <f>IFERROR(VLOOKUP(A1769,Sheet1!B:F,4,0),"")</f>
        <v/>
      </c>
      <c r="O1769" s="22" t="str">
        <f t="shared" si="139"/>
        <v xml:space="preserve"> </v>
      </c>
    </row>
    <row r="1770" spans="1:15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40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41"/>
        <v/>
      </c>
      <c r="J1770" s="22" t="str">
        <f t="shared" si="142"/>
        <v/>
      </c>
      <c r="K1770" s="22" t="str">
        <f t="shared" si="143"/>
        <v/>
      </c>
      <c r="M1770" s="22" t="str">
        <f>IFERROR(VLOOKUP(A1770,Sheet1!B:F,5,0),"")</f>
        <v/>
      </c>
      <c r="N1770" s="22" t="str">
        <f>IFERROR(VLOOKUP(A1770,Sheet1!B:F,4,0),"")</f>
        <v/>
      </c>
      <c r="O1770" s="22" t="str">
        <f t="shared" si="139"/>
        <v xml:space="preserve"> </v>
      </c>
    </row>
    <row r="1771" spans="1:15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40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41"/>
        <v/>
      </c>
      <c r="J1771" s="22" t="str">
        <f t="shared" si="142"/>
        <v/>
      </c>
      <c r="K1771" s="22" t="str">
        <f t="shared" si="143"/>
        <v/>
      </c>
      <c r="M1771" s="22" t="str">
        <f>IFERROR(VLOOKUP(A1771,Sheet1!B:F,5,0),"")</f>
        <v/>
      </c>
      <c r="N1771" s="22" t="str">
        <f>IFERROR(VLOOKUP(A1771,Sheet1!B:F,4,0),"")</f>
        <v/>
      </c>
      <c r="O1771" s="22" t="str">
        <f t="shared" si="139"/>
        <v xml:space="preserve"> </v>
      </c>
    </row>
    <row r="1772" spans="1:15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40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41"/>
        <v/>
      </c>
      <c r="J1772" s="22" t="str">
        <f t="shared" si="142"/>
        <v/>
      </c>
      <c r="K1772" s="22" t="str">
        <f t="shared" si="143"/>
        <v/>
      </c>
      <c r="M1772" s="22" t="str">
        <f>IFERROR(VLOOKUP(A1772,Sheet1!B:F,5,0),"")</f>
        <v/>
      </c>
      <c r="N1772" s="22" t="str">
        <f>IFERROR(VLOOKUP(A1772,Sheet1!B:F,4,0),"")</f>
        <v/>
      </c>
      <c r="O1772" s="22" t="str">
        <f t="shared" si="139"/>
        <v xml:space="preserve"> </v>
      </c>
    </row>
    <row r="1773" spans="1:15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40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41"/>
        <v/>
      </c>
      <c r="J1773" s="22" t="str">
        <f t="shared" si="142"/>
        <v/>
      </c>
      <c r="K1773" s="22" t="str">
        <f t="shared" si="143"/>
        <v/>
      </c>
      <c r="M1773" s="22" t="str">
        <f>IFERROR(VLOOKUP(A1773,Sheet1!B:F,5,0),"")</f>
        <v/>
      </c>
      <c r="N1773" s="22" t="str">
        <f>IFERROR(VLOOKUP(A1773,Sheet1!B:F,4,0),"")</f>
        <v/>
      </c>
      <c r="O1773" s="22" t="str">
        <f t="shared" si="139"/>
        <v xml:space="preserve"> </v>
      </c>
    </row>
    <row r="1774" spans="1:15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40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41"/>
        <v/>
      </c>
      <c r="J1774" s="22" t="str">
        <f t="shared" si="142"/>
        <v/>
      </c>
      <c r="K1774" s="22" t="str">
        <f t="shared" si="143"/>
        <v/>
      </c>
      <c r="M1774" s="22" t="str">
        <f>IFERROR(VLOOKUP(A1774,Sheet1!B:F,5,0),"")</f>
        <v/>
      </c>
      <c r="N1774" s="22" t="str">
        <f>IFERROR(VLOOKUP(A1774,Sheet1!B:F,4,0),"")</f>
        <v/>
      </c>
      <c r="O1774" s="22" t="str">
        <f t="shared" si="139"/>
        <v xml:space="preserve"> </v>
      </c>
    </row>
    <row r="1775" spans="1:15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40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41"/>
        <v/>
      </c>
      <c r="J1775" s="22" t="str">
        <f t="shared" si="142"/>
        <v/>
      </c>
      <c r="K1775" s="22" t="str">
        <f t="shared" si="143"/>
        <v/>
      </c>
      <c r="M1775" s="22" t="str">
        <f>IFERROR(VLOOKUP(A1775,Sheet1!B:F,5,0),"")</f>
        <v/>
      </c>
      <c r="N1775" s="22" t="str">
        <f>IFERROR(VLOOKUP(A1775,Sheet1!B:F,4,0),"")</f>
        <v/>
      </c>
      <c r="O1775" s="22" t="str">
        <f t="shared" si="139"/>
        <v xml:space="preserve"> </v>
      </c>
    </row>
    <row r="1776" spans="1:15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40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41"/>
        <v/>
      </c>
      <c r="J1776" s="22" t="str">
        <f t="shared" si="142"/>
        <v/>
      </c>
      <c r="K1776" s="22" t="str">
        <f t="shared" si="143"/>
        <v/>
      </c>
      <c r="M1776" s="22" t="str">
        <f>IFERROR(VLOOKUP(A1776,Sheet1!B:F,5,0),"")</f>
        <v/>
      </c>
      <c r="N1776" s="22" t="str">
        <f>IFERROR(VLOOKUP(A1776,Sheet1!B:F,4,0),"")</f>
        <v/>
      </c>
      <c r="O1776" s="22" t="str">
        <f t="shared" si="139"/>
        <v xml:space="preserve"> </v>
      </c>
    </row>
    <row r="1777" spans="1:15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40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41"/>
        <v/>
      </c>
      <c r="J1777" s="22" t="str">
        <f t="shared" si="142"/>
        <v/>
      </c>
      <c r="K1777" s="22" t="str">
        <f t="shared" si="143"/>
        <v/>
      </c>
      <c r="M1777" s="22" t="str">
        <f>IFERROR(VLOOKUP(A1777,Sheet1!B:F,5,0),"")</f>
        <v/>
      </c>
      <c r="N1777" s="22" t="str">
        <f>IFERROR(VLOOKUP(A1777,Sheet1!B:F,4,0),"")</f>
        <v/>
      </c>
      <c r="O1777" s="22" t="str">
        <f t="shared" si="139"/>
        <v xml:space="preserve"> </v>
      </c>
    </row>
    <row r="1778" spans="1:15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40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41"/>
        <v/>
      </c>
      <c r="J1778" s="22" t="str">
        <f t="shared" si="142"/>
        <v/>
      </c>
      <c r="K1778" s="22" t="str">
        <f t="shared" si="143"/>
        <v/>
      </c>
      <c r="M1778" s="22" t="str">
        <f>IFERROR(VLOOKUP(A1778,Sheet1!B:F,5,0),"")</f>
        <v/>
      </c>
      <c r="N1778" s="22" t="str">
        <f>IFERROR(VLOOKUP(A1778,Sheet1!B:F,4,0),"")</f>
        <v/>
      </c>
      <c r="O1778" s="22" t="str">
        <f t="shared" si="139"/>
        <v xml:space="preserve"> </v>
      </c>
    </row>
    <row r="1779" spans="1:15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40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41"/>
        <v/>
      </c>
      <c r="J1779" s="22" t="str">
        <f t="shared" si="142"/>
        <v/>
      </c>
      <c r="K1779" s="22" t="str">
        <f t="shared" si="143"/>
        <v/>
      </c>
      <c r="M1779" s="22" t="str">
        <f>IFERROR(VLOOKUP(A1779,Sheet1!B:F,5,0),"")</f>
        <v/>
      </c>
      <c r="N1779" s="22" t="str">
        <f>IFERROR(VLOOKUP(A1779,Sheet1!B:F,4,0),"")</f>
        <v/>
      </c>
      <c r="O1779" s="22" t="str">
        <f t="shared" si="139"/>
        <v xml:space="preserve"> </v>
      </c>
    </row>
    <row r="1780" spans="1:15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40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41"/>
        <v/>
      </c>
      <c r="J1780" s="22" t="str">
        <f t="shared" si="142"/>
        <v/>
      </c>
      <c r="K1780" s="22" t="str">
        <f t="shared" si="143"/>
        <v/>
      </c>
      <c r="M1780" s="22" t="str">
        <f>IFERROR(VLOOKUP(A1780,Sheet1!B:F,5,0),"")</f>
        <v/>
      </c>
      <c r="N1780" s="22" t="str">
        <f>IFERROR(VLOOKUP(A1780,Sheet1!B:F,4,0),"")</f>
        <v/>
      </c>
      <c r="O1780" s="22" t="str">
        <f t="shared" si="139"/>
        <v xml:space="preserve"> </v>
      </c>
    </row>
    <row r="1781" spans="1:15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40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41"/>
        <v/>
      </c>
      <c r="J1781" s="22" t="str">
        <f t="shared" si="142"/>
        <v/>
      </c>
      <c r="K1781" s="22" t="str">
        <f t="shared" si="143"/>
        <v/>
      </c>
      <c r="M1781" s="22" t="str">
        <f>IFERROR(VLOOKUP(A1781,Sheet1!B:F,5,0),"")</f>
        <v/>
      </c>
      <c r="N1781" s="22" t="str">
        <f>IFERROR(VLOOKUP(A1781,Sheet1!B:F,4,0),"")</f>
        <v/>
      </c>
      <c r="O1781" s="22" t="str">
        <f t="shared" si="139"/>
        <v xml:space="preserve"> </v>
      </c>
    </row>
    <row r="1782" spans="1:15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40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41"/>
        <v/>
      </c>
      <c r="J1782" s="22" t="str">
        <f t="shared" si="142"/>
        <v/>
      </c>
      <c r="K1782" s="22" t="str">
        <f t="shared" si="143"/>
        <v/>
      </c>
      <c r="M1782" s="22" t="str">
        <f>IFERROR(VLOOKUP(A1782,Sheet1!B:F,5,0),"")</f>
        <v/>
      </c>
      <c r="N1782" s="22" t="str">
        <f>IFERROR(VLOOKUP(A1782,Sheet1!B:F,4,0),"")</f>
        <v/>
      </c>
      <c r="O1782" s="22" t="str">
        <f t="shared" si="139"/>
        <v xml:space="preserve"> </v>
      </c>
    </row>
    <row r="1783" spans="1:15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40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41"/>
        <v/>
      </c>
      <c r="J1783" s="22" t="str">
        <f t="shared" si="142"/>
        <v/>
      </c>
      <c r="K1783" s="22" t="str">
        <f t="shared" si="143"/>
        <v/>
      </c>
      <c r="M1783" s="22" t="str">
        <f>IFERROR(VLOOKUP(A1783,Sheet1!B:F,5,0),"")</f>
        <v/>
      </c>
      <c r="N1783" s="22" t="str">
        <f>IFERROR(VLOOKUP(A1783,Sheet1!B:F,4,0),"")</f>
        <v/>
      </c>
      <c r="O1783" s="22" t="str">
        <f t="shared" si="139"/>
        <v xml:space="preserve"> </v>
      </c>
    </row>
    <row r="1784" spans="1:15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40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41"/>
        <v/>
      </c>
      <c r="J1784" s="22" t="str">
        <f t="shared" si="142"/>
        <v/>
      </c>
      <c r="K1784" s="22" t="str">
        <f t="shared" si="143"/>
        <v/>
      </c>
      <c r="M1784" s="22" t="str">
        <f>IFERROR(VLOOKUP(A1784,Sheet1!B:F,5,0),"")</f>
        <v/>
      </c>
      <c r="N1784" s="22" t="str">
        <f>IFERROR(VLOOKUP(A1784,Sheet1!B:F,4,0),"")</f>
        <v/>
      </c>
      <c r="O1784" s="22" t="str">
        <f t="shared" si="139"/>
        <v xml:space="preserve"> </v>
      </c>
    </row>
    <row r="1785" spans="1:15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40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41"/>
        <v/>
      </c>
      <c r="J1785" s="22" t="str">
        <f t="shared" si="142"/>
        <v/>
      </c>
      <c r="K1785" s="22" t="str">
        <f t="shared" si="143"/>
        <v/>
      </c>
      <c r="M1785" s="22" t="str">
        <f>IFERROR(VLOOKUP(A1785,Sheet1!B:F,5,0),"")</f>
        <v/>
      </c>
      <c r="N1785" s="22" t="str">
        <f>IFERROR(VLOOKUP(A1785,Sheet1!B:F,4,0),"")</f>
        <v/>
      </c>
      <c r="O1785" s="22" t="str">
        <f t="shared" si="139"/>
        <v xml:space="preserve"> </v>
      </c>
    </row>
    <row r="1786" spans="1:15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40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41"/>
        <v/>
      </c>
      <c r="J1786" s="22" t="str">
        <f t="shared" si="142"/>
        <v/>
      </c>
      <c r="K1786" s="22" t="str">
        <f t="shared" si="143"/>
        <v/>
      </c>
      <c r="M1786" s="22" t="str">
        <f>IFERROR(VLOOKUP(A1786,Sheet1!B:F,5,0),"")</f>
        <v/>
      </c>
      <c r="N1786" s="22" t="str">
        <f>IFERROR(VLOOKUP(A1786,Sheet1!B:F,4,0),"")</f>
        <v/>
      </c>
      <c r="O1786" s="22" t="str">
        <f t="shared" si="139"/>
        <v xml:space="preserve"> </v>
      </c>
    </row>
    <row r="1787" spans="1:15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40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41"/>
        <v/>
      </c>
      <c r="J1787" s="22" t="str">
        <f t="shared" si="142"/>
        <v/>
      </c>
      <c r="K1787" s="22" t="str">
        <f t="shared" si="143"/>
        <v/>
      </c>
      <c r="M1787" s="22" t="str">
        <f>IFERROR(VLOOKUP(A1787,Sheet1!B:F,5,0),"")</f>
        <v/>
      </c>
      <c r="N1787" s="22" t="str">
        <f>IFERROR(VLOOKUP(A1787,Sheet1!B:F,4,0),"")</f>
        <v/>
      </c>
      <c r="O1787" s="22" t="str">
        <f t="shared" si="139"/>
        <v xml:space="preserve"> </v>
      </c>
    </row>
    <row r="1788" spans="1:15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40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41"/>
        <v/>
      </c>
      <c r="J1788" s="22" t="str">
        <f t="shared" si="142"/>
        <v/>
      </c>
      <c r="K1788" s="22" t="str">
        <f t="shared" si="143"/>
        <v/>
      </c>
      <c r="M1788" s="22" t="str">
        <f>IFERROR(VLOOKUP(A1788,Sheet1!B:F,5,0),"")</f>
        <v/>
      </c>
      <c r="N1788" s="22" t="str">
        <f>IFERROR(VLOOKUP(A1788,Sheet1!B:F,4,0),"")</f>
        <v/>
      </c>
      <c r="O1788" s="22" t="str">
        <f t="shared" si="139"/>
        <v xml:space="preserve"> </v>
      </c>
    </row>
    <row r="1789" spans="1:15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40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41"/>
        <v/>
      </c>
      <c r="J1789" s="22" t="str">
        <f t="shared" si="142"/>
        <v/>
      </c>
      <c r="K1789" s="22" t="str">
        <f t="shared" si="143"/>
        <v/>
      </c>
      <c r="M1789" s="22" t="str">
        <f>IFERROR(VLOOKUP(A1789,Sheet1!B:F,5,0),"")</f>
        <v/>
      </c>
      <c r="N1789" s="22" t="str">
        <f>IFERROR(VLOOKUP(A1789,Sheet1!B:F,4,0),"")</f>
        <v/>
      </c>
      <c r="O1789" s="22" t="str">
        <f t="shared" si="139"/>
        <v xml:space="preserve"> </v>
      </c>
    </row>
    <row r="1790" spans="1:15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40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41"/>
        <v/>
      </c>
      <c r="J1790" s="22" t="str">
        <f t="shared" si="142"/>
        <v/>
      </c>
      <c r="K1790" s="22" t="str">
        <f t="shared" si="143"/>
        <v/>
      </c>
      <c r="M1790" s="22" t="str">
        <f>IFERROR(VLOOKUP(A1790,Sheet1!B:F,5,0),"")</f>
        <v/>
      </c>
      <c r="N1790" s="22" t="str">
        <f>IFERROR(VLOOKUP(A1790,Sheet1!B:F,4,0),"")</f>
        <v/>
      </c>
      <c r="O1790" s="22" t="str">
        <f t="shared" si="139"/>
        <v xml:space="preserve"> </v>
      </c>
    </row>
    <row r="1791" spans="1:15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40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41"/>
        <v/>
      </c>
      <c r="J1791" s="22" t="str">
        <f t="shared" si="142"/>
        <v/>
      </c>
      <c r="K1791" s="22" t="str">
        <f t="shared" si="143"/>
        <v/>
      </c>
      <c r="M1791" s="22" t="str">
        <f>IFERROR(VLOOKUP(A1791,Sheet1!B:F,5,0),"")</f>
        <v/>
      </c>
      <c r="N1791" s="22" t="str">
        <f>IFERROR(VLOOKUP(A1791,Sheet1!B:F,4,0),"")</f>
        <v/>
      </c>
      <c r="O1791" s="22" t="str">
        <f t="shared" si="139"/>
        <v xml:space="preserve"> </v>
      </c>
    </row>
    <row r="1792" spans="1:15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40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41"/>
        <v/>
      </c>
      <c r="J1792" s="22" t="str">
        <f t="shared" si="142"/>
        <v/>
      </c>
      <c r="K1792" s="22" t="str">
        <f t="shared" si="143"/>
        <v/>
      </c>
      <c r="M1792" s="22" t="str">
        <f>IFERROR(VLOOKUP(A1792,Sheet1!B:F,5,0),"")</f>
        <v/>
      </c>
      <c r="N1792" s="22" t="str">
        <f>IFERROR(VLOOKUP(A1792,Sheet1!B:F,4,0),"")</f>
        <v/>
      </c>
      <c r="O1792" s="22" t="str">
        <f t="shared" si="139"/>
        <v xml:space="preserve"> </v>
      </c>
    </row>
    <row r="1793" spans="1:15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40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41"/>
        <v/>
      </c>
      <c r="J1793" s="22" t="str">
        <f t="shared" si="142"/>
        <v/>
      </c>
      <c r="K1793" s="22" t="str">
        <f t="shared" si="143"/>
        <v/>
      </c>
      <c r="M1793" s="22" t="str">
        <f>IFERROR(VLOOKUP(A1793,Sheet1!B:F,5,0),"")</f>
        <v/>
      </c>
      <c r="N1793" s="22" t="str">
        <f>IFERROR(VLOOKUP(A1793,Sheet1!B:F,4,0),"")</f>
        <v/>
      </c>
      <c r="O1793" s="22" t="str">
        <f t="shared" si="139"/>
        <v xml:space="preserve"> </v>
      </c>
    </row>
    <row r="1794" spans="1:15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40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41"/>
        <v/>
      </c>
      <c r="J1794" s="22" t="str">
        <f t="shared" si="142"/>
        <v/>
      </c>
      <c r="K1794" s="22" t="str">
        <f t="shared" si="143"/>
        <v/>
      </c>
      <c r="M1794" s="22" t="str">
        <f>IFERROR(VLOOKUP(A1794,Sheet1!B:F,5,0),"")</f>
        <v/>
      </c>
      <c r="N1794" s="22" t="str">
        <f>IFERROR(VLOOKUP(A1794,Sheet1!B:F,4,0),"")</f>
        <v/>
      </c>
      <c r="O1794" s="22" t="str">
        <f t="shared" si="139"/>
        <v xml:space="preserve"> </v>
      </c>
    </row>
    <row r="1795" spans="1:15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40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41"/>
        <v/>
      </c>
      <c r="J1795" s="22" t="str">
        <f t="shared" si="142"/>
        <v/>
      </c>
      <c r="K1795" s="22" t="str">
        <f t="shared" si="143"/>
        <v/>
      </c>
      <c r="M1795" s="22" t="str">
        <f>IFERROR(VLOOKUP(A1795,Sheet1!B:F,5,0),"")</f>
        <v/>
      </c>
      <c r="N1795" s="22" t="str">
        <f>IFERROR(VLOOKUP(A1795,Sheet1!B:F,4,0),"")</f>
        <v/>
      </c>
      <c r="O1795" s="22" t="str">
        <f t="shared" ref="O1795:O1858" si="144">CONCATENATE(M1795," ",N1795)</f>
        <v xml:space="preserve"> </v>
      </c>
    </row>
    <row r="1796" spans="1:15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40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41"/>
        <v/>
      </c>
      <c r="J1796" s="22" t="str">
        <f t="shared" si="142"/>
        <v/>
      </c>
      <c r="K1796" s="22" t="str">
        <f t="shared" si="143"/>
        <v/>
      </c>
      <c r="M1796" s="22" t="str">
        <f>IFERROR(VLOOKUP(A1796,Sheet1!B:F,5,0),"")</f>
        <v/>
      </c>
      <c r="N1796" s="22" t="str">
        <f>IFERROR(VLOOKUP(A1796,Sheet1!B:F,4,0),"")</f>
        <v/>
      </c>
      <c r="O1796" s="22" t="str">
        <f t="shared" si="144"/>
        <v xml:space="preserve"> </v>
      </c>
    </row>
    <row r="1797" spans="1:15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40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41"/>
        <v/>
      </c>
      <c r="J1797" s="22" t="str">
        <f t="shared" si="142"/>
        <v/>
      </c>
      <c r="K1797" s="22" t="str">
        <f t="shared" si="143"/>
        <v/>
      </c>
      <c r="M1797" s="22" t="str">
        <f>IFERROR(VLOOKUP(A1797,Sheet1!B:F,5,0),"")</f>
        <v/>
      </c>
      <c r="N1797" s="22" t="str">
        <f>IFERROR(VLOOKUP(A1797,Sheet1!B:F,4,0),"")</f>
        <v/>
      </c>
      <c r="O1797" s="22" t="str">
        <f t="shared" si="144"/>
        <v xml:space="preserve"> </v>
      </c>
    </row>
    <row r="1798" spans="1:15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40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41"/>
        <v/>
      </c>
      <c r="J1798" s="22" t="str">
        <f t="shared" si="142"/>
        <v/>
      </c>
      <c r="K1798" s="22" t="str">
        <f t="shared" si="143"/>
        <v/>
      </c>
      <c r="M1798" s="22" t="str">
        <f>IFERROR(VLOOKUP(A1798,Sheet1!B:F,5,0),"")</f>
        <v/>
      </c>
      <c r="N1798" s="22" t="str">
        <f>IFERROR(VLOOKUP(A1798,Sheet1!B:F,4,0),"")</f>
        <v/>
      </c>
      <c r="O1798" s="22" t="str">
        <f t="shared" si="144"/>
        <v xml:space="preserve"> </v>
      </c>
    </row>
    <row r="1799" spans="1:15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40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41"/>
        <v/>
      </c>
      <c r="J1799" s="22" t="str">
        <f t="shared" si="142"/>
        <v/>
      </c>
      <c r="K1799" s="22" t="str">
        <f t="shared" si="143"/>
        <v/>
      </c>
      <c r="M1799" s="22" t="str">
        <f>IFERROR(VLOOKUP(A1799,Sheet1!B:F,5,0),"")</f>
        <v/>
      </c>
      <c r="N1799" s="22" t="str">
        <f>IFERROR(VLOOKUP(A1799,Sheet1!B:F,4,0),"")</f>
        <v/>
      </c>
      <c r="O1799" s="22" t="str">
        <f t="shared" si="144"/>
        <v xml:space="preserve"> </v>
      </c>
    </row>
    <row r="1800" spans="1:15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40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41"/>
        <v/>
      </c>
      <c r="J1800" s="22" t="str">
        <f t="shared" si="142"/>
        <v/>
      </c>
      <c r="K1800" s="22" t="str">
        <f t="shared" si="143"/>
        <v/>
      </c>
      <c r="M1800" s="22" t="str">
        <f>IFERROR(VLOOKUP(A1800,Sheet1!B:F,5,0),"")</f>
        <v/>
      </c>
      <c r="N1800" s="22" t="str">
        <f>IFERROR(VLOOKUP(A1800,Sheet1!B:F,4,0),"")</f>
        <v/>
      </c>
      <c r="O1800" s="22" t="str">
        <f t="shared" si="144"/>
        <v xml:space="preserve"> </v>
      </c>
    </row>
    <row r="1801" spans="1:15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40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41"/>
        <v/>
      </c>
      <c r="J1801" s="22" t="str">
        <f t="shared" si="142"/>
        <v/>
      </c>
      <c r="K1801" s="22" t="str">
        <f t="shared" si="143"/>
        <v/>
      </c>
      <c r="M1801" s="22" t="str">
        <f>IFERROR(VLOOKUP(A1801,Sheet1!B:F,5,0),"")</f>
        <v/>
      </c>
      <c r="N1801" s="22" t="str">
        <f>IFERROR(VLOOKUP(A1801,Sheet1!B:F,4,0),"")</f>
        <v/>
      </c>
      <c r="O1801" s="22" t="str">
        <f t="shared" si="144"/>
        <v xml:space="preserve"> </v>
      </c>
    </row>
    <row r="1802" spans="1:15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40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41"/>
        <v/>
      </c>
      <c r="J1802" s="22" t="str">
        <f t="shared" si="142"/>
        <v/>
      </c>
      <c r="K1802" s="22" t="str">
        <f t="shared" si="143"/>
        <v/>
      </c>
      <c r="M1802" s="22" t="str">
        <f>IFERROR(VLOOKUP(A1802,Sheet1!B:F,5,0),"")</f>
        <v/>
      </c>
      <c r="N1802" s="22" t="str">
        <f>IFERROR(VLOOKUP(A1802,Sheet1!B:F,4,0),"")</f>
        <v/>
      </c>
      <c r="O1802" s="22" t="str">
        <f t="shared" si="144"/>
        <v xml:space="preserve"> </v>
      </c>
    </row>
    <row r="1803" spans="1:15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40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41"/>
        <v/>
      </c>
      <c r="J1803" s="22" t="str">
        <f t="shared" si="142"/>
        <v/>
      </c>
      <c r="K1803" s="22" t="str">
        <f t="shared" si="143"/>
        <v/>
      </c>
      <c r="M1803" s="22" t="str">
        <f>IFERROR(VLOOKUP(A1803,Sheet1!B:F,5,0),"")</f>
        <v/>
      </c>
      <c r="N1803" s="22" t="str">
        <f>IFERROR(VLOOKUP(A1803,Sheet1!B:F,4,0),"")</f>
        <v/>
      </c>
      <c r="O1803" s="22" t="str">
        <f t="shared" si="144"/>
        <v xml:space="preserve"> </v>
      </c>
    </row>
    <row r="1804" spans="1:15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40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41"/>
        <v/>
      </c>
      <c r="J1804" s="22" t="str">
        <f t="shared" si="142"/>
        <v/>
      </c>
      <c r="K1804" s="22" t="str">
        <f t="shared" si="143"/>
        <v/>
      </c>
      <c r="M1804" s="22" t="str">
        <f>IFERROR(VLOOKUP(A1804,Sheet1!B:F,5,0),"")</f>
        <v/>
      </c>
      <c r="N1804" s="22" t="str">
        <f>IFERROR(VLOOKUP(A1804,Sheet1!B:F,4,0),"")</f>
        <v/>
      </c>
      <c r="O1804" s="22" t="str">
        <f t="shared" si="144"/>
        <v xml:space="preserve"> </v>
      </c>
    </row>
    <row r="1805" spans="1:15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40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41"/>
        <v/>
      </c>
      <c r="J1805" s="22" t="str">
        <f t="shared" si="142"/>
        <v/>
      </c>
      <c r="K1805" s="22" t="str">
        <f t="shared" si="143"/>
        <v/>
      </c>
      <c r="M1805" s="22" t="str">
        <f>IFERROR(VLOOKUP(A1805,Sheet1!B:F,5,0),"")</f>
        <v/>
      </c>
      <c r="N1805" s="22" t="str">
        <f>IFERROR(VLOOKUP(A1805,Sheet1!B:F,4,0),"")</f>
        <v/>
      </c>
      <c r="O1805" s="22" t="str">
        <f t="shared" si="144"/>
        <v xml:space="preserve"> </v>
      </c>
    </row>
    <row r="1806" spans="1:15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40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41"/>
        <v/>
      </c>
      <c r="J1806" s="22" t="str">
        <f t="shared" si="142"/>
        <v/>
      </c>
      <c r="K1806" s="22" t="str">
        <f t="shared" si="143"/>
        <v/>
      </c>
      <c r="M1806" s="22" t="str">
        <f>IFERROR(VLOOKUP(A1806,Sheet1!B:F,5,0),"")</f>
        <v/>
      </c>
      <c r="N1806" s="22" t="str">
        <f>IFERROR(VLOOKUP(A1806,Sheet1!B:F,4,0),"")</f>
        <v/>
      </c>
      <c r="O1806" s="22" t="str">
        <f t="shared" si="144"/>
        <v xml:space="preserve"> </v>
      </c>
    </row>
    <row r="1807" spans="1:15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40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41"/>
        <v/>
      </c>
      <c r="J1807" s="22" t="str">
        <f t="shared" si="142"/>
        <v/>
      </c>
      <c r="K1807" s="22" t="str">
        <f t="shared" si="143"/>
        <v/>
      </c>
      <c r="M1807" s="22" t="str">
        <f>IFERROR(VLOOKUP(A1807,Sheet1!B:F,5,0),"")</f>
        <v/>
      </c>
      <c r="N1807" s="22" t="str">
        <f>IFERROR(VLOOKUP(A1807,Sheet1!B:F,4,0),"")</f>
        <v/>
      </c>
      <c r="O1807" s="22" t="str">
        <f t="shared" si="144"/>
        <v xml:space="preserve"> </v>
      </c>
    </row>
    <row r="1808" spans="1:15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40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41"/>
        <v/>
      </c>
      <c r="J1808" s="22" t="str">
        <f t="shared" si="142"/>
        <v/>
      </c>
      <c r="K1808" s="22" t="str">
        <f t="shared" si="143"/>
        <v/>
      </c>
      <c r="M1808" s="22" t="str">
        <f>IFERROR(VLOOKUP(A1808,Sheet1!B:F,5,0),"")</f>
        <v/>
      </c>
      <c r="N1808" s="22" t="str">
        <f>IFERROR(VLOOKUP(A1808,Sheet1!B:F,4,0),"")</f>
        <v/>
      </c>
      <c r="O1808" s="22" t="str">
        <f t="shared" si="144"/>
        <v xml:space="preserve"> </v>
      </c>
    </row>
    <row r="1809" spans="1:15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40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41"/>
        <v/>
      </c>
      <c r="J1809" s="22" t="str">
        <f t="shared" si="142"/>
        <v/>
      </c>
      <c r="K1809" s="22" t="str">
        <f t="shared" si="143"/>
        <v/>
      </c>
      <c r="M1809" s="22" t="str">
        <f>IFERROR(VLOOKUP(A1809,Sheet1!B:F,5,0),"")</f>
        <v/>
      </c>
      <c r="N1809" s="22" t="str">
        <f>IFERROR(VLOOKUP(A1809,Sheet1!B:F,4,0),"")</f>
        <v/>
      </c>
      <c r="O1809" s="22" t="str">
        <f t="shared" si="144"/>
        <v xml:space="preserve"> </v>
      </c>
    </row>
    <row r="1810" spans="1:15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45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41"/>
        <v/>
      </c>
      <c r="J1810" s="22" t="str">
        <f t="shared" si="142"/>
        <v/>
      </c>
      <c r="K1810" s="22" t="str">
        <f t="shared" si="143"/>
        <v/>
      </c>
      <c r="M1810" s="22" t="str">
        <f>IFERROR(VLOOKUP(A1810,Sheet1!B:F,5,0),"")</f>
        <v/>
      </c>
      <c r="N1810" s="22" t="str">
        <f>IFERROR(VLOOKUP(A1810,Sheet1!B:F,4,0),"")</f>
        <v/>
      </c>
      <c r="O1810" s="22" t="str">
        <f t="shared" si="144"/>
        <v xml:space="preserve"> </v>
      </c>
    </row>
    <row r="1811" spans="1:15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45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46">CONCATENATE(E1811,A1811)</f>
        <v/>
      </c>
      <c r="J1811" s="22" t="str">
        <f t="shared" ref="J1811:J1874" si="147">B1811</f>
        <v/>
      </c>
      <c r="K1811" s="22" t="str">
        <f t="shared" ref="K1811:K1874" si="148">C1811</f>
        <v/>
      </c>
      <c r="M1811" s="22" t="str">
        <f>IFERROR(VLOOKUP(A1811,Sheet1!B:F,5,0),"")</f>
        <v/>
      </c>
      <c r="N1811" s="22" t="str">
        <f>IFERROR(VLOOKUP(A1811,Sheet1!B:F,4,0),"")</f>
        <v/>
      </c>
      <c r="O1811" s="22" t="str">
        <f t="shared" si="144"/>
        <v xml:space="preserve"> </v>
      </c>
    </row>
    <row r="1812" spans="1:15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45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46"/>
        <v/>
      </c>
      <c r="J1812" s="22" t="str">
        <f t="shared" si="147"/>
        <v/>
      </c>
      <c r="K1812" s="22" t="str">
        <f t="shared" si="148"/>
        <v/>
      </c>
      <c r="M1812" s="22" t="str">
        <f>IFERROR(VLOOKUP(A1812,Sheet1!B:F,5,0),"")</f>
        <v/>
      </c>
      <c r="N1812" s="22" t="str">
        <f>IFERROR(VLOOKUP(A1812,Sheet1!B:F,4,0),"")</f>
        <v/>
      </c>
      <c r="O1812" s="22" t="str">
        <f t="shared" si="144"/>
        <v xml:space="preserve"> </v>
      </c>
    </row>
    <row r="1813" spans="1:15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45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46"/>
        <v/>
      </c>
      <c r="J1813" s="22" t="str">
        <f t="shared" si="147"/>
        <v/>
      </c>
      <c r="K1813" s="22" t="str">
        <f t="shared" si="148"/>
        <v/>
      </c>
      <c r="M1813" s="22" t="str">
        <f>IFERROR(VLOOKUP(A1813,Sheet1!B:F,5,0),"")</f>
        <v/>
      </c>
      <c r="N1813" s="22" t="str">
        <f>IFERROR(VLOOKUP(A1813,Sheet1!B:F,4,0),"")</f>
        <v/>
      </c>
      <c r="O1813" s="22" t="str">
        <f t="shared" si="144"/>
        <v xml:space="preserve"> </v>
      </c>
    </row>
    <row r="1814" spans="1:15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45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46"/>
        <v/>
      </c>
      <c r="J1814" s="22" t="str">
        <f t="shared" si="147"/>
        <v/>
      </c>
      <c r="K1814" s="22" t="str">
        <f t="shared" si="148"/>
        <v/>
      </c>
      <c r="M1814" s="22" t="str">
        <f>IFERROR(VLOOKUP(A1814,Sheet1!B:F,5,0),"")</f>
        <v/>
      </c>
      <c r="N1814" s="22" t="str">
        <f>IFERROR(VLOOKUP(A1814,Sheet1!B:F,4,0),"")</f>
        <v/>
      </c>
      <c r="O1814" s="22" t="str">
        <f t="shared" si="144"/>
        <v xml:space="preserve"> </v>
      </c>
    </row>
    <row r="1815" spans="1:15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45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46"/>
        <v/>
      </c>
      <c r="J1815" s="22" t="str">
        <f t="shared" si="147"/>
        <v/>
      </c>
      <c r="K1815" s="22" t="str">
        <f t="shared" si="148"/>
        <v/>
      </c>
      <c r="M1815" s="22" t="str">
        <f>IFERROR(VLOOKUP(A1815,Sheet1!B:F,5,0),"")</f>
        <v/>
      </c>
      <c r="N1815" s="22" t="str">
        <f>IFERROR(VLOOKUP(A1815,Sheet1!B:F,4,0),"")</f>
        <v/>
      </c>
      <c r="O1815" s="22" t="str">
        <f t="shared" si="144"/>
        <v xml:space="preserve"> </v>
      </c>
    </row>
    <row r="1816" spans="1:15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45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46"/>
        <v/>
      </c>
      <c r="J1816" s="22" t="str">
        <f t="shared" si="147"/>
        <v/>
      </c>
      <c r="K1816" s="22" t="str">
        <f t="shared" si="148"/>
        <v/>
      </c>
      <c r="M1816" s="22" t="str">
        <f>IFERROR(VLOOKUP(A1816,Sheet1!B:F,5,0),"")</f>
        <v/>
      </c>
      <c r="N1816" s="22" t="str">
        <f>IFERROR(VLOOKUP(A1816,Sheet1!B:F,4,0),"")</f>
        <v/>
      </c>
      <c r="O1816" s="22" t="str">
        <f t="shared" si="144"/>
        <v xml:space="preserve"> </v>
      </c>
    </row>
    <row r="1817" spans="1:15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45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46"/>
        <v/>
      </c>
      <c r="J1817" s="22" t="str">
        <f t="shared" si="147"/>
        <v/>
      </c>
      <c r="K1817" s="22" t="str">
        <f t="shared" si="148"/>
        <v/>
      </c>
      <c r="M1817" s="22" t="str">
        <f>IFERROR(VLOOKUP(A1817,Sheet1!B:F,5,0),"")</f>
        <v/>
      </c>
      <c r="N1817" s="22" t="str">
        <f>IFERROR(VLOOKUP(A1817,Sheet1!B:F,4,0),"")</f>
        <v/>
      </c>
      <c r="O1817" s="22" t="str">
        <f t="shared" si="144"/>
        <v xml:space="preserve"> </v>
      </c>
    </row>
    <row r="1818" spans="1:15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45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46"/>
        <v/>
      </c>
      <c r="J1818" s="22" t="str">
        <f t="shared" si="147"/>
        <v/>
      </c>
      <c r="K1818" s="22" t="str">
        <f t="shared" si="148"/>
        <v/>
      </c>
      <c r="M1818" s="22" t="str">
        <f>IFERROR(VLOOKUP(A1818,Sheet1!B:F,5,0),"")</f>
        <v/>
      </c>
      <c r="N1818" s="22" t="str">
        <f>IFERROR(VLOOKUP(A1818,Sheet1!B:F,4,0),"")</f>
        <v/>
      </c>
      <c r="O1818" s="22" t="str">
        <f t="shared" si="144"/>
        <v xml:space="preserve"> </v>
      </c>
    </row>
    <row r="1819" spans="1:15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45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46"/>
        <v/>
      </c>
      <c r="J1819" s="22" t="str">
        <f t="shared" si="147"/>
        <v/>
      </c>
      <c r="K1819" s="22" t="str">
        <f t="shared" si="148"/>
        <v/>
      </c>
      <c r="M1819" s="22" t="str">
        <f>IFERROR(VLOOKUP(A1819,Sheet1!B:F,5,0),"")</f>
        <v/>
      </c>
      <c r="N1819" s="22" t="str">
        <f>IFERROR(VLOOKUP(A1819,Sheet1!B:F,4,0),"")</f>
        <v/>
      </c>
      <c r="O1819" s="22" t="str">
        <f t="shared" si="144"/>
        <v xml:space="preserve"> </v>
      </c>
    </row>
    <row r="1820" spans="1:15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45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46"/>
        <v/>
      </c>
      <c r="J1820" s="22" t="str">
        <f t="shared" si="147"/>
        <v/>
      </c>
      <c r="K1820" s="22" t="str">
        <f t="shared" si="148"/>
        <v/>
      </c>
      <c r="M1820" s="22" t="str">
        <f>IFERROR(VLOOKUP(A1820,Sheet1!B:F,5,0),"")</f>
        <v/>
      </c>
      <c r="N1820" s="22" t="str">
        <f>IFERROR(VLOOKUP(A1820,Sheet1!B:F,4,0),"")</f>
        <v/>
      </c>
      <c r="O1820" s="22" t="str">
        <f t="shared" si="144"/>
        <v xml:space="preserve"> </v>
      </c>
    </row>
    <row r="1821" spans="1:15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45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46"/>
        <v/>
      </c>
      <c r="J1821" s="22" t="str">
        <f t="shared" si="147"/>
        <v/>
      </c>
      <c r="K1821" s="22" t="str">
        <f t="shared" si="148"/>
        <v/>
      </c>
      <c r="M1821" s="22" t="str">
        <f>IFERROR(VLOOKUP(A1821,Sheet1!B:F,5,0),"")</f>
        <v/>
      </c>
      <c r="N1821" s="22" t="str">
        <f>IFERROR(VLOOKUP(A1821,Sheet1!B:F,4,0),"")</f>
        <v/>
      </c>
      <c r="O1821" s="22" t="str">
        <f t="shared" si="144"/>
        <v xml:space="preserve"> </v>
      </c>
    </row>
    <row r="1822" spans="1:15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45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46"/>
        <v/>
      </c>
      <c r="J1822" s="22" t="str">
        <f t="shared" si="147"/>
        <v/>
      </c>
      <c r="K1822" s="22" t="str">
        <f t="shared" si="148"/>
        <v/>
      </c>
      <c r="M1822" s="22" t="str">
        <f>IFERROR(VLOOKUP(A1822,Sheet1!B:F,5,0),"")</f>
        <v/>
      </c>
      <c r="N1822" s="22" t="str">
        <f>IFERROR(VLOOKUP(A1822,Sheet1!B:F,4,0),"")</f>
        <v/>
      </c>
      <c r="O1822" s="22" t="str">
        <f t="shared" si="144"/>
        <v xml:space="preserve"> </v>
      </c>
    </row>
    <row r="1823" spans="1:15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45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46"/>
        <v/>
      </c>
      <c r="J1823" s="22" t="str">
        <f t="shared" si="147"/>
        <v/>
      </c>
      <c r="K1823" s="22" t="str">
        <f t="shared" si="148"/>
        <v/>
      </c>
      <c r="M1823" s="22" t="str">
        <f>IFERROR(VLOOKUP(A1823,Sheet1!B:F,5,0),"")</f>
        <v/>
      </c>
      <c r="N1823" s="22" t="str">
        <f>IFERROR(VLOOKUP(A1823,Sheet1!B:F,4,0),"")</f>
        <v/>
      </c>
      <c r="O1823" s="22" t="str">
        <f t="shared" si="144"/>
        <v xml:space="preserve"> </v>
      </c>
    </row>
    <row r="1824" spans="1:15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45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46"/>
        <v/>
      </c>
      <c r="J1824" s="22" t="str">
        <f t="shared" si="147"/>
        <v/>
      </c>
      <c r="K1824" s="22" t="str">
        <f t="shared" si="148"/>
        <v/>
      </c>
      <c r="M1824" s="22" t="str">
        <f>IFERROR(VLOOKUP(A1824,Sheet1!B:F,5,0),"")</f>
        <v/>
      </c>
      <c r="N1824" s="22" t="str">
        <f>IFERROR(VLOOKUP(A1824,Sheet1!B:F,4,0),"")</f>
        <v/>
      </c>
      <c r="O1824" s="22" t="str">
        <f t="shared" si="144"/>
        <v xml:space="preserve"> </v>
      </c>
    </row>
    <row r="1825" spans="1:15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45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46"/>
        <v/>
      </c>
      <c r="J1825" s="22" t="str">
        <f t="shared" si="147"/>
        <v/>
      </c>
      <c r="K1825" s="22" t="str">
        <f t="shared" si="148"/>
        <v/>
      </c>
      <c r="M1825" s="22" t="str">
        <f>IFERROR(VLOOKUP(A1825,Sheet1!B:F,5,0),"")</f>
        <v/>
      </c>
      <c r="N1825" s="22" t="str">
        <f>IFERROR(VLOOKUP(A1825,Sheet1!B:F,4,0),"")</f>
        <v/>
      </c>
      <c r="O1825" s="22" t="str">
        <f t="shared" si="144"/>
        <v xml:space="preserve"> </v>
      </c>
    </row>
    <row r="1826" spans="1:15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45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46"/>
        <v/>
      </c>
      <c r="J1826" s="22" t="str">
        <f t="shared" si="147"/>
        <v/>
      </c>
      <c r="K1826" s="22" t="str">
        <f t="shared" si="148"/>
        <v/>
      </c>
      <c r="M1826" s="22" t="str">
        <f>IFERROR(VLOOKUP(A1826,Sheet1!B:F,5,0),"")</f>
        <v/>
      </c>
      <c r="N1826" s="22" t="str">
        <f>IFERROR(VLOOKUP(A1826,Sheet1!B:F,4,0),"")</f>
        <v/>
      </c>
      <c r="O1826" s="22" t="str">
        <f t="shared" si="144"/>
        <v xml:space="preserve"> </v>
      </c>
    </row>
    <row r="1827" spans="1:15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45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46"/>
        <v/>
      </c>
      <c r="J1827" s="22" t="str">
        <f t="shared" si="147"/>
        <v/>
      </c>
      <c r="K1827" s="22" t="str">
        <f t="shared" si="148"/>
        <v/>
      </c>
      <c r="M1827" s="22" t="str">
        <f>IFERROR(VLOOKUP(A1827,Sheet1!B:F,5,0),"")</f>
        <v/>
      </c>
      <c r="N1827" s="22" t="str">
        <f>IFERROR(VLOOKUP(A1827,Sheet1!B:F,4,0),"")</f>
        <v/>
      </c>
      <c r="O1827" s="22" t="str">
        <f t="shared" si="144"/>
        <v xml:space="preserve"> </v>
      </c>
    </row>
    <row r="1828" spans="1:15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45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46"/>
        <v/>
      </c>
      <c r="J1828" s="22" t="str">
        <f t="shared" si="147"/>
        <v/>
      </c>
      <c r="K1828" s="22" t="str">
        <f t="shared" si="148"/>
        <v/>
      </c>
      <c r="M1828" s="22" t="str">
        <f>IFERROR(VLOOKUP(A1828,Sheet1!B:F,5,0),"")</f>
        <v/>
      </c>
      <c r="N1828" s="22" t="str">
        <f>IFERROR(VLOOKUP(A1828,Sheet1!B:F,4,0),"")</f>
        <v/>
      </c>
      <c r="O1828" s="22" t="str">
        <f t="shared" si="144"/>
        <v xml:space="preserve"> </v>
      </c>
    </row>
    <row r="1829" spans="1:15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45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46"/>
        <v/>
      </c>
      <c r="J1829" s="22" t="str">
        <f t="shared" si="147"/>
        <v/>
      </c>
      <c r="K1829" s="22" t="str">
        <f t="shared" si="148"/>
        <v/>
      </c>
      <c r="M1829" s="22" t="str">
        <f>IFERROR(VLOOKUP(A1829,Sheet1!B:F,5,0),"")</f>
        <v/>
      </c>
      <c r="N1829" s="22" t="str">
        <f>IFERROR(VLOOKUP(A1829,Sheet1!B:F,4,0),"")</f>
        <v/>
      </c>
      <c r="O1829" s="22" t="str">
        <f t="shared" si="144"/>
        <v xml:space="preserve"> </v>
      </c>
    </row>
    <row r="1830" spans="1:15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45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46"/>
        <v/>
      </c>
      <c r="J1830" s="22" t="str">
        <f t="shared" si="147"/>
        <v/>
      </c>
      <c r="K1830" s="22" t="str">
        <f t="shared" si="148"/>
        <v/>
      </c>
      <c r="M1830" s="22" t="str">
        <f>IFERROR(VLOOKUP(A1830,Sheet1!B:F,5,0),"")</f>
        <v/>
      </c>
      <c r="N1830" s="22" t="str">
        <f>IFERROR(VLOOKUP(A1830,Sheet1!B:F,4,0),"")</f>
        <v/>
      </c>
      <c r="O1830" s="22" t="str">
        <f t="shared" si="144"/>
        <v xml:space="preserve"> </v>
      </c>
    </row>
    <row r="1831" spans="1:15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45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46"/>
        <v/>
      </c>
      <c r="J1831" s="22" t="str">
        <f t="shared" si="147"/>
        <v/>
      </c>
      <c r="K1831" s="22" t="str">
        <f t="shared" si="148"/>
        <v/>
      </c>
      <c r="M1831" s="22" t="str">
        <f>IFERROR(VLOOKUP(A1831,Sheet1!B:F,5,0),"")</f>
        <v/>
      </c>
      <c r="N1831" s="22" t="str">
        <f>IFERROR(VLOOKUP(A1831,Sheet1!B:F,4,0),"")</f>
        <v/>
      </c>
      <c r="O1831" s="22" t="str">
        <f t="shared" si="144"/>
        <v xml:space="preserve"> </v>
      </c>
    </row>
    <row r="1832" spans="1:15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45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46"/>
        <v/>
      </c>
      <c r="J1832" s="22" t="str">
        <f t="shared" si="147"/>
        <v/>
      </c>
      <c r="K1832" s="22" t="str">
        <f t="shared" si="148"/>
        <v/>
      </c>
      <c r="M1832" s="22" t="str">
        <f>IFERROR(VLOOKUP(A1832,Sheet1!B:F,5,0),"")</f>
        <v/>
      </c>
      <c r="N1832" s="22" t="str">
        <f>IFERROR(VLOOKUP(A1832,Sheet1!B:F,4,0),"")</f>
        <v/>
      </c>
      <c r="O1832" s="22" t="str">
        <f t="shared" si="144"/>
        <v xml:space="preserve"> </v>
      </c>
    </row>
    <row r="1833" spans="1:15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45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46"/>
        <v/>
      </c>
      <c r="J1833" s="22" t="str">
        <f t="shared" si="147"/>
        <v/>
      </c>
      <c r="K1833" s="22" t="str">
        <f t="shared" si="148"/>
        <v/>
      </c>
      <c r="M1833" s="22" t="str">
        <f>IFERROR(VLOOKUP(A1833,Sheet1!B:F,5,0),"")</f>
        <v/>
      </c>
      <c r="N1833" s="22" t="str">
        <f>IFERROR(VLOOKUP(A1833,Sheet1!B:F,4,0),"")</f>
        <v/>
      </c>
      <c r="O1833" s="22" t="str">
        <f t="shared" si="144"/>
        <v xml:space="preserve"> </v>
      </c>
    </row>
    <row r="1834" spans="1:15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45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46"/>
        <v/>
      </c>
      <c r="J1834" s="22" t="str">
        <f t="shared" si="147"/>
        <v/>
      </c>
      <c r="K1834" s="22" t="str">
        <f t="shared" si="148"/>
        <v/>
      </c>
      <c r="M1834" s="22" t="str">
        <f>IFERROR(VLOOKUP(A1834,Sheet1!B:F,5,0),"")</f>
        <v/>
      </c>
      <c r="N1834" s="22" t="str">
        <f>IFERROR(VLOOKUP(A1834,Sheet1!B:F,4,0),"")</f>
        <v/>
      </c>
      <c r="O1834" s="22" t="str">
        <f t="shared" si="144"/>
        <v xml:space="preserve"> </v>
      </c>
    </row>
    <row r="1835" spans="1:15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45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46"/>
        <v/>
      </c>
      <c r="J1835" s="22" t="str">
        <f t="shared" si="147"/>
        <v/>
      </c>
      <c r="K1835" s="22" t="str">
        <f t="shared" si="148"/>
        <v/>
      </c>
      <c r="M1835" s="22" t="str">
        <f>IFERROR(VLOOKUP(A1835,Sheet1!B:F,5,0),"")</f>
        <v/>
      </c>
      <c r="N1835" s="22" t="str">
        <f>IFERROR(VLOOKUP(A1835,Sheet1!B:F,4,0),"")</f>
        <v/>
      </c>
      <c r="O1835" s="22" t="str">
        <f t="shared" si="144"/>
        <v xml:space="preserve"> </v>
      </c>
    </row>
    <row r="1836" spans="1:15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45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46"/>
        <v/>
      </c>
      <c r="J1836" s="22" t="str">
        <f t="shared" si="147"/>
        <v/>
      </c>
      <c r="K1836" s="22" t="str">
        <f t="shared" si="148"/>
        <v/>
      </c>
      <c r="M1836" s="22" t="str">
        <f>IFERROR(VLOOKUP(A1836,Sheet1!B:F,5,0),"")</f>
        <v/>
      </c>
      <c r="N1836" s="22" t="str">
        <f>IFERROR(VLOOKUP(A1836,Sheet1!B:F,4,0),"")</f>
        <v/>
      </c>
      <c r="O1836" s="22" t="str">
        <f t="shared" si="144"/>
        <v xml:space="preserve"> </v>
      </c>
    </row>
    <row r="1837" spans="1:15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45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46"/>
        <v/>
      </c>
      <c r="J1837" s="22" t="str">
        <f t="shared" si="147"/>
        <v/>
      </c>
      <c r="K1837" s="22" t="str">
        <f t="shared" si="148"/>
        <v/>
      </c>
      <c r="M1837" s="22" t="str">
        <f>IFERROR(VLOOKUP(A1837,Sheet1!B:F,5,0),"")</f>
        <v/>
      </c>
      <c r="N1837" s="22" t="str">
        <f>IFERROR(VLOOKUP(A1837,Sheet1!B:F,4,0),"")</f>
        <v/>
      </c>
      <c r="O1837" s="22" t="str">
        <f t="shared" si="144"/>
        <v xml:space="preserve"> </v>
      </c>
    </row>
    <row r="1838" spans="1:15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45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46"/>
        <v/>
      </c>
      <c r="J1838" s="22" t="str">
        <f t="shared" si="147"/>
        <v/>
      </c>
      <c r="K1838" s="22" t="str">
        <f t="shared" si="148"/>
        <v/>
      </c>
      <c r="M1838" s="22" t="str">
        <f>IFERROR(VLOOKUP(A1838,Sheet1!B:F,5,0),"")</f>
        <v/>
      </c>
      <c r="N1838" s="22" t="str">
        <f>IFERROR(VLOOKUP(A1838,Sheet1!B:F,4,0),"")</f>
        <v/>
      </c>
      <c r="O1838" s="22" t="str">
        <f t="shared" si="144"/>
        <v xml:space="preserve"> </v>
      </c>
    </row>
    <row r="1839" spans="1:15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45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46"/>
        <v/>
      </c>
      <c r="J1839" s="22" t="str">
        <f t="shared" si="147"/>
        <v/>
      </c>
      <c r="K1839" s="22" t="str">
        <f t="shared" si="148"/>
        <v/>
      </c>
      <c r="M1839" s="22" t="str">
        <f>IFERROR(VLOOKUP(A1839,Sheet1!B:F,5,0),"")</f>
        <v/>
      </c>
      <c r="N1839" s="22" t="str">
        <f>IFERROR(VLOOKUP(A1839,Sheet1!B:F,4,0),"")</f>
        <v/>
      </c>
      <c r="O1839" s="22" t="str">
        <f t="shared" si="144"/>
        <v xml:space="preserve"> </v>
      </c>
    </row>
    <row r="1840" spans="1:15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45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46"/>
        <v/>
      </c>
      <c r="J1840" s="22" t="str">
        <f t="shared" si="147"/>
        <v/>
      </c>
      <c r="K1840" s="22" t="str">
        <f t="shared" si="148"/>
        <v/>
      </c>
      <c r="M1840" s="22" t="str">
        <f>IFERROR(VLOOKUP(A1840,Sheet1!B:F,5,0),"")</f>
        <v/>
      </c>
      <c r="N1840" s="22" t="str">
        <f>IFERROR(VLOOKUP(A1840,Sheet1!B:F,4,0),"")</f>
        <v/>
      </c>
      <c r="O1840" s="22" t="str">
        <f t="shared" si="144"/>
        <v xml:space="preserve"> </v>
      </c>
    </row>
    <row r="1841" spans="1:15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45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46"/>
        <v/>
      </c>
      <c r="J1841" s="22" t="str">
        <f t="shared" si="147"/>
        <v/>
      </c>
      <c r="K1841" s="22" t="str">
        <f t="shared" si="148"/>
        <v/>
      </c>
      <c r="M1841" s="22" t="str">
        <f>IFERROR(VLOOKUP(A1841,Sheet1!B:F,5,0),"")</f>
        <v/>
      </c>
      <c r="N1841" s="22" t="str">
        <f>IFERROR(VLOOKUP(A1841,Sheet1!B:F,4,0),"")</f>
        <v/>
      </c>
      <c r="O1841" s="22" t="str">
        <f t="shared" si="144"/>
        <v xml:space="preserve"> </v>
      </c>
    </row>
    <row r="1842" spans="1:15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45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46"/>
        <v/>
      </c>
      <c r="J1842" s="22" t="str">
        <f t="shared" si="147"/>
        <v/>
      </c>
      <c r="K1842" s="22" t="str">
        <f t="shared" si="148"/>
        <v/>
      </c>
      <c r="M1842" s="22" t="str">
        <f>IFERROR(VLOOKUP(A1842,Sheet1!B:F,5,0),"")</f>
        <v/>
      </c>
      <c r="N1842" s="22" t="str">
        <f>IFERROR(VLOOKUP(A1842,Sheet1!B:F,4,0),"")</f>
        <v/>
      </c>
      <c r="O1842" s="22" t="str">
        <f t="shared" si="144"/>
        <v xml:space="preserve"> </v>
      </c>
    </row>
    <row r="1843" spans="1:15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45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46"/>
        <v/>
      </c>
      <c r="J1843" s="22" t="str">
        <f t="shared" si="147"/>
        <v/>
      </c>
      <c r="K1843" s="22" t="str">
        <f t="shared" si="148"/>
        <v/>
      </c>
      <c r="M1843" s="22" t="str">
        <f>IFERROR(VLOOKUP(A1843,Sheet1!B:F,5,0),"")</f>
        <v/>
      </c>
      <c r="N1843" s="22" t="str">
        <f>IFERROR(VLOOKUP(A1843,Sheet1!B:F,4,0),"")</f>
        <v/>
      </c>
      <c r="O1843" s="22" t="str">
        <f t="shared" si="144"/>
        <v xml:space="preserve"> </v>
      </c>
    </row>
    <row r="1844" spans="1:15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45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46"/>
        <v/>
      </c>
      <c r="J1844" s="22" t="str">
        <f t="shared" si="147"/>
        <v/>
      </c>
      <c r="K1844" s="22" t="str">
        <f t="shared" si="148"/>
        <v/>
      </c>
      <c r="M1844" s="22" t="str">
        <f>IFERROR(VLOOKUP(A1844,Sheet1!B:F,5,0),"")</f>
        <v/>
      </c>
      <c r="N1844" s="22" t="str">
        <f>IFERROR(VLOOKUP(A1844,Sheet1!B:F,4,0),"")</f>
        <v/>
      </c>
      <c r="O1844" s="22" t="str">
        <f t="shared" si="144"/>
        <v xml:space="preserve"> </v>
      </c>
    </row>
    <row r="1845" spans="1:15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45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46"/>
        <v/>
      </c>
      <c r="J1845" s="22" t="str">
        <f t="shared" si="147"/>
        <v/>
      </c>
      <c r="K1845" s="22" t="str">
        <f t="shared" si="148"/>
        <v/>
      </c>
      <c r="M1845" s="22" t="str">
        <f>IFERROR(VLOOKUP(A1845,Sheet1!B:F,5,0),"")</f>
        <v/>
      </c>
      <c r="N1845" s="22" t="str">
        <f>IFERROR(VLOOKUP(A1845,Sheet1!B:F,4,0),"")</f>
        <v/>
      </c>
      <c r="O1845" s="22" t="str">
        <f t="shared" si="144"/>
        <v xml:space="preserve"> </v>
      </c>
    </row>
    <row r="1846" spans="1:15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45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46"/>
        <v/>
      </c>
      <c r="J1846" s="22" t="str">
        <f t="shared" si="147"/>
        <v/>
      </c>
      <c r="K1846" s="22" t="str">
        <f t="shared" si="148"/>
        <v/>
      </c>
      <c r="M1846" s="22" t="str">
        <f>IFERROR(VLOOKUP(A1846,Sheet1!B:F,5,0),"")</f>
        <v/>
      </c>
      <c r="N1846" s="22" t="str">
        <f>IFERROR(VLOOKUP(A1846,Sheet1!B:F,4,0),"")</f>
        <v/>
      </c>
      <c r="O1846" s="22" t="str">
        <f t="shared" si="144"/>
        <v xml:space="preserve"> </v>
      </c>
    </row>
    <row r="1847" spans="1:15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45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46"/>
        <v/>
      </c>
      <c r="J1847" s="22" t="str">
        <f t="shared" si="147"/>
        <v/>
      </c>
      <c r="K1847" s="22" t="str">
        <f t="shared" si="148"/>
        <v/>
      </c>
      <c r="M1847" s="22" t="str">
        <f>IFERROR(VLOOKUP(A1847,Sheet1!B:F,5,0),"")</f>
        <v/>
      </c>
      <c r="N1847" s="22" t="str">
        <f>IFERROR(VLOOKUP(A1847,Sheet1!B:F,4,0),"")</f>
        <v/>
      </c>
      <c r="O1847" s="22" t="str">
        <f t="shared" si="144"/>
        <v xml:space="preserve"> </v>
      </c>
    </row>
    <row r="1848" spans="1:15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45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46"/>
        <v/>
      </c>
      <c r="J1848" s="22" t="str">
        <f t="shared" si="147"/>
        <v/>
      </c>
      <c r="K1848" s="22" t="str">
        <f t="shared" si="148"/>
        <v/>
      </c>
      <c r="M1848" s="22" t="str">
        <f>IFERROR(VLOOKUP(A1848,Sheet1!B:F,5,0),"")</f>
        <v/>
      </c>
      <c r="N1848" s="22" t="str">
        <f>IFERROR(VLOOKUP(A1848,Sheet1!B:F,4,0),"")</f>
        <v/>
      </c>
      <c r="O1848" s="22" t="str">
        <f t="shared" si="144"/>
        <v xml:space="preserve"> </v>
      </c>
    </row>
    <row r="1849" spans="1:15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45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46"/>
        <v/>
      </c>
      <c r="J1849" s="22" t="str">
        <f t="shared" si="147"/>
        <v/>
      </c>
      <c r="K1849" s="22" t="str">
        <f t="shared" si="148"/>
        <v/>
      </c>
      <c r="M1849" s="22" t="str">
        <f>IFERROR(VLOOKUP(A1849,Sheet1!B:F,5,0),"")</f>
        <v/>
      </c>
      <c r="N1849" s="22" t="str">
        <f>IFERROR(VLOOKUP(A1849,Sheet1!B:F,4,0),"")</f>
        <v/>
      </c>
      <c r="O1849" s="22" t="str">
        <f t="shared" si="144"/>
        <v xml:space="preserve"> </v>
      </c>
    </row>
    <row r="1850" spans="1:15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45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46"/>
        <v/>
      </c>
      <c r="J1850" s="22" t="str">
        <f t="shared" si="147"/>
        <v/>
      </c>
      <c r="K1850" s="22" t="str">
        <f t="shared" si="148"/>
        <v/>
      </c>
      <c r="M1850" s="22" t="str">
        <f>IFERROR(VLOOKUP(A1850,Sheet1!B:F,5,0),"")</f>
        <v/>
      </c>
      <c r="N1850" s="22" t="str">
        <f>IFERROR(VLOOKUP(A1850,Sheet1!B:F,4,0),"")</f>
        <v/>
      </c>
      <c r="O1850" s="22" t="str">
        <f t="shared" si="144"/>
        <v xml:space="preserve"> </v>
      </c>
    </row>
    <row r="1851" spans="1:15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45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46"/>
        <v/>
      </c>
      <c r="J1851" s="22" t="str">
        <f t="shared" si="147"/>
        <v/>
      </c>
      <c r="K1851" s="22" t="str">
        <f t="shared" si="148"/>
        <v/>
      </c>
      <c r="M1851" s="22" t="str">
        <f>IFERROR(VLOOKUP(A1851,Sheet1!B:F,5,0),"")</f>
        <v/>
      </c>
      <c r="N1851" s="22" t="str">
        <f>IFERROR(VLOOKUP(A1851,Sheet1!B:F,4,0),"")</f>
        <v/>
      </c>
      <c r="O1851" s="22" t="str">
        <f t="shared" si="144"/>
        <v xml:space="preserve"> </v>
      </c>
    </row>
    <row r="1852" spans="1:15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45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46"/>
        <v/>
      </c>
      <c r="J1852" s="22" t="str">
        <f t="shared" si="147"/>
        <v/>
      </c>
      <c r="K1852" s="22" t="str">
        <f t="shared" si="148"/>
        <v/>
      </c>
      <c r="M1852" s="22" t="str">
        <f>IFERROR(VLOOKUP(A1852,Sheet1!B:F,5,0),"")</f>
        <v/>
      </c>
      <c r="N1852" s="22" t="str">
        <f>IFERROR(VLOOKUP(A1852,Sheet1!B:F,4,0),"")</f>
        <v/>
      </c>
      <c r="O1852" s="22" t="str">
        <f t="shared" si="144"/>
        <v xml:space="preserve"> </v>
      </c>
    </row>
    <row r="1853" spans="1:15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45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46"/>
        <v/>
      </c>
      <c r="J1853" s="22" t="str">
        <f t="shared" si="147"/>
        <v/>
      </c>
      <c r="K1853" s="22" t="str">
        <f t="shared" si="148"/>
        <v/>
      </c>
      <c r="M1853" s="22" t="str">
        <f>IFERROR(VLOOKUP(A1853,Sheet1!B:F,5,0),"")</f>
        <v/>
      </c>
      <c r="N1853" s="22" t="str">
        <f>IFERROR(VLOOKUP(A1853,Sheet1!B:F,4,0),"")</f>
        <v/>
      </c>
      <c r="O1853" s="22" t="str">
        <f t="shared" si="144"/>
        <v xml:space="preserve"> </v>
      </c>
    </row>
    <row r="1854" spans="1:15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45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46"/>
        <v/>
      </c>
      <c r="J1854" s="22" t="str">
        <f t="shared" si="147"/>
        <v/>
      </c>
      <c r="K1854" s="22" t="str">
        <f t="shared" si="148"/>
        <v/>
      </c>
      <c r="M1854" s="22" t="str">
        <f>IFERROR(VLOOKUP(A1854,Sheet1!B:F,5,0),"")</f>
        <v/>
      </c>
      <c r="N1854" s="22" t="str">
        <f>IFERROR(VLOOKUP(A1854,Sheet1!B:F,4,0),"")</f>
        <v/>
      </c>
      <c r="O1854" s="22" t="str">
        <f t="shared" si="144"/>
        <v xml:space="preserve"> </v>
      </c>
    </row>
    <row r="1855" spans="1:15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45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46"/>
        <v/>
      </c>
      <c r="J1855" s="22" t="str">
        <f t="shared" si="147"/>
        <v/>
      </c>
      <c r="K1855" s="22" t="str">
        <f t="shared" si="148"/>
        <v/>
      </c>
      <c r="M1855" s="22" t="str">
        <f>IFERROR(VLOOKUP(A1855,Sheet1!B:F,5,0),"")</f>
        <v/>
      </c>
      <c r="N1855" s="22" t="str">
        <f>IFERROR(VLOOKUP(A1855,Sheet1!B:F,4,0),"")</f>
        <v/>
      </c>
      <c r="O1855" s="22" t="str">
        <f t="shared" si="144"/>
        <v xml:space="preserve"> </v>
      </c>
    </row>
    <row r="1856" spans="1:15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45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46"/>
        <v/>
      </c>
      <c r="J1856" s="22" t="str">
        <f t="shared" si="147"/>
        <v/>
      </c>
      <c r="K1856" s="22" t="str">
        <f t="shared" si="148"/>
        <v/>
      </c>
      <c r="M1856" s="22" t="str">
        <f>IFERROR(VLOOKUP(A1856,Sheet1!B:F,5,0),"")</f>
        <v/>
      </c>
      <c r="N1856" s="22" t="str">
        <f>IFERROR(VLOOKUP(A1856,Sheet1!B:F,4,0),"")</f>
        <v/>
      </c>
      <c r="O1856" s="22" t="str">
        <f t="shared" si="144"/>
        <v xml:space="preserve"> </v>
      </c>
    </row>
    <row r="1857" spans="1:15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45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46"/>
        <v/>
      </c>
      <c r="J1857" s="22" t="str">
        <f t="shared" si="147"/>
        <v/>
      </c>
      <c r="K1857" s="22" t="str">
        <f t="shared" si="148"/>
        <v/>
      </c>
      <c r="M1857" s="22" t="str">
        <f>IFERROR(VLOOKUP(A1857,Sheet1!B:F,5,0),"")</f>
        <v/>
      </c>
      <c r="N1857" s="22" t="str">
        <f>IFERROR(VLOOKUP(A1857,Sheet1!B:F,4,0),"")</f>
        <v/>
      </c>
      <c r="O1857" s="22" t="str">
        <f t="shared" si="144"/>
        <v xml:space="preserve"> </v>
      </c>
    </row>
    <row r="1858" spans="1:15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45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46"/>
        <v/>
      </c>
      <c r="J1858" s="22" t="str">
        <f t="shared" si="147"/>
        <v/>
      </c>
      <c r="K1858" s="22" t="str">
        <f t="shared" si="148"/>
        <v/>
      </c>
      <c r="M1858" s="22" t="str">
        <f>IFERROR(VLOOKUP(A1858,Sheet1!B:F,5,0),"")</f>
        <v/>
      </c>
      <c r="N1858" s="22" t="str">
        <f>IFERROR(VLOOKUP(A1858,Sheet1!B:F,4,0),"")</f>
        <v/>
      </c>
      <c r="O1858" s="22" t="str">
        <f t="shared" si="144"/>
        <v xml:space="preserve"> </v>
      </c>
    </row>
    <row r="1859" spans="1:15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45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46"/>
        <v/>
      </c>
      <c r="J1859" s="22" t="str">
        <f t="shared" si="147"/>
        <v/>
      </c>
      <c r="K1859" s="22" t="str">
        <f t="shared" si="148"/>
        <v/>
      </c>
      <c r="M1859" s="22" t="str">
        <f>IFERROR(VLOOKUP(A1859,Sheet1!B:F,5,0),"")</f>
        <v/>
      </c>
      <c r="N1859" s="22" t="str">
        <f>IFERROR(VLOOKUP(A1859,Sheet1!B:F,4,0),"")</f>
        <v/>
      </c>
      <c r="O1859" s="22" t="str">
        <f t="shared" ref="O1859:O1922" si="149">CONCATENATE(M1859," ",N1859)</f>
        <v xml:space="preserve"> </v>
      </c>
    </row>
    <row r="1860" spans="1:15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45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46"/>
        <v/>
      </c>
      <c r="J1860" s="22" t="str">
        <f t="shared" si="147"/>
        <v/>
      </c>
      <c r="K1860" s="22" t="str">
        <f t="shared" si="148"/>
        <v/>
      </c>
      <c r="M1860" s="22" t="str">
        <f>IFERROR(VLOOKUP(A1860,Sheet1!B:F,5,0),"")</f>
        <v/>
      </c>
      <c r="N1860" s="22" t="str">
        <f>IFERROR(VLOOKUP(A1860,Sheet1!B:F,4,0),"")</f>
        <v/>
      </c>
      <c r="O1860" s="22" t="str">
        <f t="shared" si="149"/>
        <v xml:space="preserve"> </v>
      </c>
    </row>
    <row r="1861" spans="1:15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45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46"/>
        <v/>
      </c>
      <c r="J1861" s="22" t="str">
        <f t="shared" si="147"/>
        <v/>
      </c>
      <c r="K1861" s="22" t="str">
        <f t="shared" si="148"/>
        <v/>
      </c>
      <c r="M1861" s="22" t="str">
        <f>IFERROR(VLOOKUP(A1861,Sheet1!B:F,5,0),"")</f>
        <v/>
      </c>
      <c r="N1861" s="22" t="str">
        <f>IFERROR(VLOOKUP(A1861,Sheet1!B:F,4,0),"")</f>
        <v/>
      </c>
      <c r="O1861" s="22" t="str">
        <f t="shared" si="149"/>
        <v xml:space="preserve"> </v>
      </c>
    </row>
    <row r="1862" spans="1:15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45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46"/>
        <v/>
      </c>
      <c r="J1862" s="22" t="str">
        <f t="shared" si="147"/>
        <v/>
      </c>
      <c r="K1862" s="22" t="str">
        <f t="shared" si="148"/>
        <v/>
      </c>
      <c r="M1862" s="22" t="str">
        <f>IFERROR(VLOOKUP(A1862,Sheet1!B:F,5,0),"")</f>
        <v/>
      </c>
      <c r="N1862" s="22" t="str">
        <f>IFERROR(VLOOKUP(A1862,Sheet1!B:F,4,0),"")</f>
        <v/>
      </c>
      <c r="O1862" s="22" t="str">
        <f t="shared" si="149"/>
        <v xml:space="preserve"> </v>
      </c>
    </row>
    <row r="1863" spans="1:15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45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46"/>
        <v/>
      </c>
      <c r="J1863" s="22" t="str">
        <f t="shared" si="147"/>
        <v/>
      </c>
      <c r="K1863" s="22" t="str">
        <f t="shared" si="148"/>
        <v/>
      </c>
      <c r="M1863" s="22" t="str">
        <f>IFERROR(VLOOKUP(A1863,Sheet1!B:F,5,0),"")</f>
        <v/>
      </c>
      <c r="N1863" s="22" t="str">
        <f>IFERROR(VLOOKUP(A1863,Sheet1!B:F,4,0),"")</f>
        <v/>
      </c>
      <c r="O1863" s="22" t="str">
        <f t="shared" si="149"/>
        <v xml:space="preserve"> </v>
      </c>
    </row>
    <row r="1864" spans="1:15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45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46"/>
        <v/>
      </c>
      <c r="J1864" s="22" t="str">
        <f t="shared" si="147"/>
        <v/>
      </c>
      <c r="K1864" s="22" t="str">
        <f t="shared" si="148"/>
        <v/>
      </c>
      <c r="M1864" s="22" t="str">
        <f>IFERROR(VLOOKUP(A1864,Sheet1!B:F,5,0),"")</f>
        <v/>
      </c>
      <c r="N1864" s="22" t="str">
        <f>IFERROR(VLOOKUP(A1864,Sheet1!B:F,4,0),"")</f>
        <v/>
      </c>
      <c r="O1864" s="22" t="str">
        <f t="shared" si="149"/>
        <v xml:space="preserve"> </v>
      </c>
    </row>
    <row r="1865" spans="1:15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45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46"/>
        <v/>
      </c>
      <c r="J1865" s="22" t="str">
        <f t="shared" si="147"/>
        <v/>
      </c>
      <c r="K1865" s="22" t="str">
        <f t="shared" si="148"/>
        <v/>
      </c>
      <c r="M1865" s="22" t="str">
        <f>IFERROR(VLOOKUP(A1865,Sheet1!B:F,5,0),"")</f>
        <v/>
      </c>
      <c r="N1865" s="22" t="str">
        <f>IFERROR(VLOOKUP(A1865,Sheet1!B:F,4,0),"")</f>
        <v/>
      </c>
      <c r="O1865" s="22" t="str">
        <f t="shared" si="149"/>
        <v xml:space="preserve"> </v>
      </c>
    </row>
    <row r="1866" spans="1:15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45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46"/>
        <v/>
      </c>
      <c r="J1866" s="22" t="str">
        <f t="shared" si="147"/>
        <v/>
      </c>
      <c r="K1866" s="22" t="str">
        <f t="shared" si="148"/>
        <v/>
      </c>
      <c r="M1866" s="22" t="str">
        <f>IFERROR(VLOOKUP(A1866,Sheet1!B:F,5,0),"")</f>
        <v/>
      </c>
      <c r="N1866" s="22" t="str">
        <f>IFERROR(VLOOKUP(A1866,Sheet1!B:F,4,0),"")</f>
        <v/>
      </c>
      <c r="O1866" s="22" t="str">
        <f t="shared" si="149"/>
        <v xml:space="preserve"> </v>
      </c>
    </row>
    <row r="1867" spans="1:15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45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46"/>
        <v/>
      </c>
      <c r="J1867" s="22" t="str">
        <f t="shared" si="147"/>
        <v/>
      </c>
      <c r="K1867" s="22" t="str">
        <f t="shared" si="148"/>
        <v/>
      </c>
      <c r="M1867" s="22" t="str">
        <f>IFERROR(VLOOKUP(A1867,Sheet1!B:F,5,0),"")</f>
        <v/>
      </c>
      <c r="N1867" s="22" t="str">
        <f>IFERROR(VLOOKUP(A1867,Sheet1!B:F,4,0),"")</f>
        <v/>
      </c>
      <c r="O1867" s="22" t="str">
        <f t="shared" si="149"/>
        <v xml:space="preserve"> </v>
      </c>
    </row>
    <row r="1868" spans="1:15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45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46"/>
        <v/>
      </c>
      <c r="J1868" s="22" t="str">
        <f t="shared" si="147"/>
        <v/>
      </c>
      <c r="K1868" s="22" t="str">
        <f t="shared" si="148"/>
        <v/>
      </c>
      <c r="M1868" s="22" t="str">
        <f>IFERROR(VLOOKUP(A1868,Sheet1!B:F,5,0),"")</f>
        <v/>
      </c>
      <c r="N1868" s="22" t="str">
        <f>IFERROR(VLOOKUP(A1868,Sheet1!B:F,4,0),"")</f>
        <v/>
      </c>
      <c r="O1868" s="22" t="str">
        <f t="shared" si="149"/>
        <v xml:space="preserve"> </v>
      </c>
    </row>
    <row r="1869" spans="1:15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45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46"/>
        <v/>
      </c>
      <c r="J1869" s="22" t="str">
        <f t="shared" si="147"/>
        <v/>
      </c>
      <c r="K1869" s="22" t="str">
        <f t="shared" si="148"/>
        <v/>
      </c>
      <c r="M1869" s="22" t="str">
        <f>IFERROR(VLOOKUP(A1869,Sheet1!B:F,5,0),"")</f>
        <v/>
      </c>
      <c r="N1869" s="22" t="str">
        <f>IFERROR(VLOOKUP(A1869,Sheet1!B:F,4,0),"")</f>
        <v/>
      </c>
      <c r="O1869" s="22" t="str">
        <f t="shared" si="149"/>
        <v xml:space="preserve"> </v>
      </c>
    </row>
    <row r="1870" spans="1:15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45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46"/>
        <v/>
      </c>
      <c r="J1870" s="22" t="str">
        <f t="shared" si="147"/>
        <v/>
      </c>
      <c r="K1870" s="22" t="str">
        <f t="shared" si="148"/>
        <v/>
      </c>
      <c r="M1870" s="22" t="str">
        <f>IFERROR(VLOOKUP(A1870,Sheet1!B:F,5,0),"")</f>
        <v/>
      </c>
      <c r="N1870" s="22" t="str">
        <f>IFERROR(VLOOKUP(A1870,Sheet1!B:F,4,0),"")</f>
        <v/>
      </c>
      <c r="O1870" s="22" t="str">
        <f t="shared" si="149"/>
        <v xml:space="preserve"> </v>
      </c>
    </row>
    <row r="1871" spans="1:15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45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46"/>
        <v/>
      </c>
      <c r="J1871" s="22" t="str">
        <f t="shared" si="147"/>
        <v/>
      </c>
      <c r="K1871" s="22" t="str">
        <f t="shared" si="148"/>
        <v/>
      </c>
      <c r="M1871" s="22" t="str">
        <f>IFERROR(VLOOKUP(A1871,Sheet1!B:F,5,0),"")</f>
        <v/>
      </c>
      <c r="N1871" s="22" t="str">
        <f>IFERROR(VLOOKUP(A1871,Sheet1!B:F,4,0),"")</f>
        <v/>
      </c>
      <c r="O1871" s="22" t="str">
        <f t="shared" si="149"/>
        <v xml:space="preserve"> </v>
      </c>
    </row>
    <row r="1872" spans="1:15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45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46"/>
        <v/>
      </c>
      <c r="J1872" s="22" t="str">
        <f t="shared" si="147"/>
        <v/>
      </c>
      <c r="K1872" s="22" t="str">
        <f t="shared" si="148"/>
        <v/>
      </c>
      <c r="M1872" s="22" t="str">
        <f>IFERROR(VLOOKUP(A1872,Sheet1!B:F,5,0),"")</f>
        <v/>
      </c>
      <c r="N1872" s="22" t="str">
        <f>IFERROR(VLOOKUP(A1872,Sheet1!B:F,4,0),"")</f>
        <v/>
      </c>
      <c r="O1872" s="22" t="str">
        <f t="shared" si="149"/>
        <v xml:space="preserve"> </v>
      </c>
    </row>
    <row r="1873" spans="1:15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45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46"/>
        <v/>
      </c>
      <c r="J1873" s="22" t="str">
        <f t="shared" si="147"/>
        <v/>
      </c>
      <c r="K1873" s="22" t="str">
        <f t="shared" si="148"/>
        <v/>
      </c>
      <c r="M1873" s="22" t="str">
        <f>IFERROR(VLOOKUP(A1873,Sheet1!B:F,5,0),"")</f>
        <v/>
      </c>
      <c r="N1873" s="22" t="str">
        <f>IFERROR(VLOOKUP(A1873,Sheet1!B:F,4,0),"")</f>
        <v/>
      </c>
      <c r="O1873" s="22" t="str">
        <f t="shared" si="149"/>
        <v xml:space="preserve"> </v>
      </c>
    </row>
    <row r="1874" spans="1:15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5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46"/>
        <v/>
      </c>
      <c r="J1874" s="22" t="str">
        <f t="shared" si="147"/>
        <v/>
      </c>
      <c r="K1874" s="22" t="str">
        <f t="shared" si="148"/>
        <v/>
      </c>
      <c r="M1874" s="22" t="str">
        <f>IFERROR(VLOOKUP(A1874,Sheet1!B:F,5,0),"")</f>
        <v/>
      </c>
      <c r="N1874" s="22" t="str">
        <f>IFERROR(VLOOKUP(A1874,Sheet1!B:F,4,0),"")</f>
        <v/>
      </c>
      <c r="O1874" s="22" t="str">
        <f t="shared" si="149"/>
        <v xml:space="preserve"> </v>
      </c>
    </row>
    <row r="1875" spans="1:15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5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51">CONCATENATE(E1875,A1875)</f>
        <v/>
      </c>
      <c r="J1875" s="22" t="str">
        <f t="shared" ref="J1875:J1938" si="152">B1875</f>
        <v/>
      </c>
      <c r="K1875" s="22" t="str">
        <f t="shared" ref="K1875:K1938" si="153">C1875</f>
        <v/>
      </c>
      <c r="M1875" s="22" t="str">
        <f>IFERROR(VLOOKUP(A1875,Sheet1!B:F,5,0),"")</f>
        <v/>
      </c>
      <c r="N1875" s="22" t="str">
        <f>IFERROR(VLOOKUP(A1875,Sheet1!B:F,4,0),"")</f>
        <v/>
      </c>
      <c r="O1875" s="22" t="str">
        <f t="shared" si="149"/>
        <v xml:space="preserve"> </v>
      </c>
    </row>
    <row r="1876" spans="1:15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5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51"/>
        <v/>
      </c>
      <c r="J1876" s="22" t="str">
        <f t="shared" si="152"/>
        <v/>
      </c>
      <c r="K1876" s="22" t="str">
        <f t="shared" si="153"/>
        <v/>
      </c>
      <c r="M1876" s="22" t="str">
        <f>IFERROR(VLOOKUP(A1876,Sheet1!B:F,5,0),"")</f>
        <v/>
      </c>
      <c r="N1876" s="22" t="str">
        <f>IFERROR(VLOOKUP(A1876,Sheet1!B:F,4,0),"")</f>
        <v/>
      </c>
      <c r="O1876" s="22" t="str">
        <f t="shared" si="149"/>
        <v xml:space="preserve"> </v>
      </c>
    </row>
    <row r="1877" spans="1:15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5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51"/>
        <v/>
      </c>
      <c r="J1877" s="22" t="str">
        <f t="shared" si="152"/>
        <v/>
      </c>
      <c r="K1877" s="22" t="str">
        <f t="shared" si="153"/>
        <v/>
      </c>
      <c r="M1877" s="22" t="str">
        <f>IFERROR(VLOOKUP(A1877,Sheet1!B:F,5,0),"")</f>
        <v/>
      </c>
      <c r="N1877" s="22" t="str">
        <f>IFERROR(VLOOKUP(A1877,Sheet1!B:F,4,0),"")</f>
        <v/>
      </c>
      <c r="O1877" s="22" t="str">
        <f t="shared" si="149"/>
        <v xml:space="preserve"> </v>
      </c>
    </row>
    <row r="1878" spans="1:15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5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51"/>
        <v/>
      </c>
      <c r="J1878" s="22" t="str">
        <f t="shared" si="152"/>
        <v/>
      </c>
      <c r="K1878" s="22" t="str">
        <f t="shared" si="153"/>
        <v/>
      </c>
      <c r="M1878" s="22" t="str">
        <f>IFERROR(VLOOKUP(A1878,Sheet1!B:F,5,0),"")</f>
        <v/>
      </c>
      <c r="N1878" s="22" t="str">
        <f>IFERROR(VLOOKUP(A1878,Sheet1!B:F,4,0),"")</f>
        <v/>
      </c>
      <c r="O1878" s="22" t="str">
        <f t="shared" si="149"/>
        <v xml:space="preserve"> </v>
      </c>
    </row>
    <row r="1879" spans="1:15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5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51"/>
        <v/>
      </c>
      <c r="J1879" s="22" t="str">
        <f t="shared" si="152"/>
        <v/>
      </c>
      <c r="K1879" s="22" t="str">
        <f t="shared" si="153"/>
        <v/>
      </c>
      <c r="M1879" s="22" t="str">
        <f>IFERROR(VLOOKUP(A1879,Sheet1!B:F,5,0),"")</f>
        <v/>
      </c>
      <c r="N1879" s="22" t="str">
        <f>IFERROR(VLOOKUP(A1879,Sheet1!B:F,4,0),"")</f>
        <v/>
      </c>
      <c r="O1879" s="22" t="str">
        <f t="shared" si="149"/>
        <v xml:space="preserve"> </v>
      </c>
    </row>
    <row r="1880" spans="1:15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5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51"/>
        <v/>
      </c>
      <c r="J1880" s="22" t="str">
        <f t="shared" si="152"/>
        <v/>
      </c>
      <c r="K1880" s="22" t="str">
        <f t="shared" si="153"/>
        <v/>
      </c>
      <c r="M1880" s="22" t="str">
        <f>IFERROR(VLOOKUP(A1880,Sheet1!B:F,5,0),"")</f>
        <v/>
      </c>
      <c r="N1880" s="22" t="str">
        <f>IFERROR(VLOOKUP(A1880,Sheet1!B:F,4,0),"")</f>
        <v/>
      </c>
      <c r="O1880" s="22" t="str">
        <f t="shared" si="149"/>
        <v xml:space="preserve"> </v>
      </c>
    </row>
    <row r="1881" spans="1:15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5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51"/>
        <v/>
      </c>
      <c r="J1881" s="22" t="str">
        <f t="shared" si="152"/>
        <v/>
      </c>
      <c r="K1881" s="22" t="str">
        <f t="shared" si="153"/>
        <v/>
      </c>
      <c r="M1881" s="22" t="str">
        <f>IFERROR(VLOOKUP(A1881,Sheet1!B:F,5,0),"")</f>
        <v/>
      </c>
      <c r="N1881" s="22" t="str">
        <f>IFERROR(VLOOKUP(A1881,Sheet1!B:F,4,0),"")</f>
        <v/>
      </c>
      <c r="O1881" s="22" t="str">
        <f t="shared" si="149"/>
        <v xml:space="preserve"> </v>
      </c>
    </row>
    <row r="1882" spans="1:15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5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51"/>
        <v/>
      </c>
      <c r="J1882" s="22" t="str">
        <f t="shared" si="152"/>
        <v/>
      </c>
      <c r="K1882" s="22" t="str">
        <f t="shared" si="153"/>
        <v/>
      </c>
      <c r="M1882" s="22" t="str">
        <f>IFERROR(VLOOKUP(A1882,Sheet1!B:F,5,0),"")</f>
        <v/>
      </c>
      <c r="N1882" s="22" t="str">
        <f>IFERROR(VLOOKUP(A1882,Sheet1!B:F,4,0),"")</f>
        <v/>
      </c>
      <c r="O1882" s="22" t="str">
        <f t="shared" si="149"/>
        <v xml:space="preserve"> </v>
      </c>
    </row>
    <row r="1883" spans="1:15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5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51"/>
        <v/>
      </c>
      <c r="J1883" s="22" t="str">
        <f t="shared" si="152"/>
        <v/>
      </c>
      <c r="K1883" s="22" t="str">
        <f t="shared" si="153"/>
        <v/>
      </c>
      <c r="M1883" s="22" t="str">
        <f>IFERROR(VLOOKUP(A1883,Sheet1!B:F,5,0),"")</f>
        <v/>
      </c>
      <c r="N1883" s="22" t="str">
        <f>IFERROR(VLOOKUP(A1883,Sheet1!B:F,4,0),"")</f>
        <v/>
      </c>
      <c r="O1883" s="22" t="str">
        <f t="shared" si="149"/>
        <v xml:space="preserve"> </v>
      </c>
    </row>
    <row r="1884" spans="1:15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5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51"/>
        <v/>
      </c>
      <c r="J1884" s="22" t="str">
        <f t="shared" si="152"/>
        <v/>
      </c>
      <c r="K1884" s="22" t="str">
        <f t="shared" si="153"/>
        <v/>
      </c>
      <c r="M1884" s="22" t="str">
        <f>IFERROR(VLOOKUP(A1884,Sheet1!B:F,5,0),"")</f>
        <v/>
      </c>
      <c r="N1884" s="22" t="str">
        <f>IFERROR(VLOOKUP(A1884,Sheet1!B:F,4,0),"")</f>
        <v/>
      </c>
      <c r="O1884" s="22" t="str">
        <f t="shared" si="149"/>
        <v xml:space="preserve"> </v>
      </c>
    </row>
    <row r="1885" spans="1:15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5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51"/>
        <v/>
      </c>
      <c r="J1885" s="22" t="str">
        <f t="shared" si="152"/>
        <v/>
      </c>
      <c r="K1885" s="22" t="str">
        <f t="shared" si="153"/>
        <v/>
      </c>
      <c r="M1885" s="22" t="str">
        <f>IFERROR(VLOOKUP(A1885,Sheet1!B:F,5,0),"")</f>
        <v/>
      </c>
      <c r="N1885" s="22" t="str">
        <f>IFERROR(VLOOKUP(A1885,Sheet1!B:F,4,0),"")</f>
        <v/>
      </c>
      <c r="O1885" s="22" t="str">
        <f t="shared" si="149"/>
        <v xml:space="preserve"> </v>
      </c>
    </row>
    <row r="1886" spans="1:15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5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51"/>
        <v/>
      </c>
      <c r="J1886" s="22" t="str">
        <f t="shared" si="152"/>
        <v/>
      </c>
      <c r="K1886" s="22" t="str">
        <f t="shared" si="153"/>
        <v/>
      </c>
      <c r="M1886" s="22" t="str">
        <f>IFERROR(VLOOKUP(A1886,Sheet1!B:F,5,0),"")</f>
        <v/>
      </c>
      <c r="N1886" s="22" t="str">
        <f>IFERROR(VLOOKUP(A1886,Sheet1!B:F,4,0),"")</f>
        <v/>
      </c>
      <c r="O1886" s="22" t="str">
        <f t="shared" si="149"/>
        <v xml:space="preserve"> </v>
      </c>
    </row>
    <row r="1887" spans="1:15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5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51"/>
        <v/>
      </c>
      <c r="J1887" s="22" t="str">
        <f t="shared" si="152"/>
        <v/>
      </c>
      <c r="K1887" s="22" t="str">
        <f t="shared" si="153"/>
        <v/>
      </c>
      <c r="M1887" s="22" t="str">
        <f>IFERROR(VLOOKUP(A1887,Sheet1!B:F,5,0),"")</f>
        <v/>
      </c>
      <c r="N1887" s="22" t="str">
        <f>IFERROR(VLOOKUP(A1887,Sheet1!B:F,4,0),"")</f>
        <v/>
      </c>
      <c r="O1887" s="22" t="str">
        <f t="shared" si="149"/>
        <v xml:space="preserve"> </v>
      </c>
    </row>
    <row r="1888" spans="1:15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5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51"/>
        <v/>
      </c>
      <c r="J1888" s="22" t="str">
        <f t="shared" si="152"/>
        <v/>
      </c>
      <c r="K1888" s="22" t="str">
        <f t="shared" si="153"/>
        <v/>
      </c>
      <c r="M1888" s="22" t="str">
        <f>IFERROR(VLOOKUP(A1888,Sheet1!B:F,5,0),"")</f>
        <v/>
      </c>
      <c r="N1888" s="22" t="str">
        <f>IFERROR(VLOOKUP(A1888,Sheet1!B:F,4,0),"")</f>
        <v/>
      </c>
      <c r="O1888" s="22" t="str">
        <f t="shared" si="149"/>
        <v xml:space="preserve"> </v>
      </c>
    </row>
    <row r="1889" spans="1:15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5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51"/>
        <v/>
      </c>
      <c r="J1889" s="22" t="str">
        <f t="shared" si="152"/>
        <v/>
      </c>
      <c r="K1889" s="22" t="str">
        <f t="shared" si="153"/>
        <v/>
      </c>
      <c r="M1889" s="22" t="str">
        <f>IFERROR(VLOOKUP(A1889,Sheet1!B:F,5,0),"")</f>
        <v/>
      </c>
      <c r="N1889" s="22" t="str">
        <f>IFERROR(VLOOKUP(A1889,Sheet1!B:F,4,0),"")</f>
        <v/>
      </c>
      <c r="O1889" s="22" t="str">
        <f t="shared" si="149"/>
        <v xml:space="preserve"> </v>
      </c>
    </row>
    <row r="1890" spans="1:15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5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51"/>
        <v/>
      </c>
      <c r="J1890" s="22" t="str">
        <f t="shared" si="152"/>
        <v/>
      </c>
      <c r="K1890" s="22" t="str">
        <f t="shared" si="153"/>
        <v/>
      </c>
      <c r="M1890" s="22" t="str">
        <f>IFERROR(VLOOKUP(A1890,Sheet1!B:F,5,0),"")</f>
        <v/>
      </c>
      <c r="N1890" s="22" t="str">
        <f>IFERROR(VLOOKUP(A1890,Sheet1!B:F,4,0),"")</f>
        <v/>
      </c>
      <c r="O1890" s="22" t="str">
        <f t="shared" si="149"/>
        <v xml:space="preserve"> </v>
      </c>
    </row>
    <row r="1891" spans="1:15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5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51"/>
        <v/>
      </c>
      <c r="J1891" s="22" t="str">
        <f t="shared" si="152"/>
        <v/>
      </c>
      <c r="K1891" s="22" t="str">
        <f t="shared" si="153"/>
        <v/>
      </c>
      <c r="M1891" s="22" t="str">
        <f>IFERROR(VLOOKUP(A1891,Sheet1!B:F,5,0),"")</f>
        <v/>
      </c>
      <c r="N1891" s="22" t="str">
        <f>IFERROR(VLOOKUP(A1891,Sheet1!B:F,4,0),"")</f>
        <v/>
      </c>
      <c r="O1891" s="22" t="str">
        <f t="shared" si="149"/>
        <v xml:space="preserve"> </v>
      </c>
    </row>
    <row r="1892" spans="1:15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5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51"/>
        <v/>
      </c>
      <c r="J1892" s="22" t="str">
        <f t="shared" si="152"/>
        <v/>
      </c>
      <c r="K1892" s="22" t="str">
        <f t="shared" si="153"/>
        <v/>
      </c>
      <c r="M1892" s="22" t="str">
        <f>IFERROR(VLOOKUP(A1892,Sheet1!B:F,5,0),"")</f>
        <v/>
      </c>
      <c r="N1892" s="22" t="str">
        <f>IFERROR(VLOOKUP(A1892,Sheet1!B:F,4,0),"")</f>
        <v/>
      </c>
      <c r="O1892" s="22" t="str">
        <f t="shared" si="149"/>
        <v xml:space="preserve"> </v>
      </c>
    </row>
    <row r="1893" spans="1:15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5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51"/>
        <v/>
      </c>
      <c r="J1893" s="22" t="str">
        <f t="shared" si="152"/>
        <v/>
      </c>
      <c r="K1893" s="22" t="str">
        <f t="shared" si="153"/>
        <v/>
      </c>
      <c r="M1893" s="22" t="str">
        <f>IFERROR(VLOOKUP(A1893,Sheet1!B:F,5,0),"")</f>
        <v/>
      </c>
      <c r="N1893" s="22" t="str">
        <f>IFERROR(VLOOKUP(A1893,Sheet1!B:F,4,0),"")</f>
        <v/>
      </c>
      <c r="O1893" s="22" t="str">
        <f t="shared" si="149"/>
        <v xml:space="preserve"> </v>
      </c>
    </row>
    <row r="1894" spans="1:15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5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51"/>
        <v/>
      </c>
      <c r="J1894" s="22" t="str">
        <f t="shared" si="152"/>
        <v/>
      </c>
      <c r="K1894" s="22" t="str">
        <f t="shared" si="153"/>
        <v/>
      </c>
      <c r="M1894" s="22" t="str">
        <f>IFERROR(VLOOKUP(A1894,Sheet1!B:F,5,0),"")</f>
        <v/>
      </c>
      <c r="N1894" s="22" t="str">
        <f>IFERROR(VLOOKUP(A1894,Sheet1!B:F,4,0),"")</f>
        <v/>
      </c>
      <c r="O1894" s="22" t="str">
        <f t="shared" si="149"/>
        <v xml:space="preserve"> </v>
      </c>
    </row>
    <row r="1895" spans="1:15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5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51"/>
        <v/>
      </c>
      <c r="J1895" s="22" t="str">
        <f t="shared" si="152"/>
        <v/>
      </c>
      <c r="K1895" s="22" t="str">
        <f t="shared" si="153"/>
        <v/>
      </c>
      <c r="M1895" s="22" t="str">
        <f>IFERROR(VLOOKUP(A1895,Sheet1!B:F,5,0),"")</f>
        <v/>
      </c>
      <c r="N1895" s="22" t="str">
        <f>IFERROR(VLOOKUP(A1895,Sheet1!B:F,4,0),"")</f>
        <v/>
      </c>
      <c r="O1895" s="22" t="str">
        <f t="shared" si="149"/>
        <v xml:space="preserve"> </v>
      </c>
    </row>
    <row r="1896" spans="1:15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5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51"/>
        <v/>
      </c>
      <c r="J1896" s="22" t="str">
        <f t="shared" si="152"/>
        <v/>
      </c>
      <c r="K1896" s="22" t="str">
        <f t="shared" si="153"/>
        <v/>
      </c>
      <c r="M1896" s="22" t="str">
        <f>IFERROR(VLOOKUP(A1896,Sheet1!B:F,5,0),"")</f>
        <v/>
      </c>
      <c r="N1896" s="22" t="str">
        <f>IFERROR(VLOOKUP(A1896,Sheet1!B:F,4,0),"")</f>
        <v/>
      </c>
      <c r="O1896" s="22" t="str">
        <f t="shared" si="149"/>
        <v xml:space="preserve"> </v>
      </c>
    </row>
    <row r="1897" spans="1:15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5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51"/>
        <v/>
      </c>
      <c r="J1897" s="22" t="str">
        <f t="shared" si="152"/>
        <v/>
      </c>
      <c r="K1897" s="22" t="str">
        <f t="shared" si="153"/>
        <v/>
      </c>
      <c r="M1897" s="22" t="str">
        <f>IFERROR(VLOOKUP(A1897,Sheet1!B:F,5,0),"")</f>
        <v/>
      </c>
      <c r="N1897" s="22" t="str">
        <f>IFERROR(VLOOKUP(A1897,Sheet1!B:F,4,0),"")</f>
        <v/>
      </c>
      <c r="O1897" s="22" t="str">
        <f t="shared" si="149"/>
        <v xml:space="preserve"> </v>
      </c>
    </row>
    <row r="1898" spans="1:15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5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51"/>
        <v/>
      </c>
      <c r="J1898" s="22" t="str">
        <f t="shared" si="152"/>
        <v/>
      </c>
      <c r="K1898" s="22" t="str">
        <f t="shared" si="153"/>
        <v/>
      </c>
      <c r="M1898" s="22" t="str">
        <f>IFERROR(VLOOKUP(A1898,Sheet1!B:F,5,0),"")</f>
        <v/>
      </c>
      <c r="N1898" s="22" t="str">
        <f>IFERROR(VLOOKUP(A1898,Sheet1!B:F,4,0),"")</f>
        <v/>
      </c>
      <c r="O1898" s="22" t="str">
        <f t="shared" si="149"/>
        <v xml:space="preserve"> </v>
      </c>
    </row>
    <row r="1899" spans="1:15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5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51"/>
        <v/>
      </c>
      <c r="J1899" s="22" t="str">
        <f t="shared" si="152"/>
        <v/>
      </c>
      <c r="K1899" s="22" t="str">
        <f t="shared" si="153"/>
        <v/>
      </c>
      <c r="M1899" s="22" t="str">
        <f>IFERROR(VLOOKUP(A1899,Sheet1!B:F,5,0),"")</f>
        <v/>
      </c>
      <c r="N1899" s="22" t="str">
        <f>IFERROR(VLOOKUP(A1899,Sheet1!B:F,4,0),"")</f>
        <v/>
      </c>
      <c r="O1899" s="22" t="str">
        <f t="shared" si="149"/>
        <v xml:space="preserve"> </v>
      </c>
    </row>
    <row r="1900" spans="1:15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5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51"/>
        <v/>
      </c>
      <c r="J1900" s="22" t="str">
        <f t="shared" si="152"/>
        <v/>
      </c>
      <c r="K1900" s="22" t="str">
        <f t="shared" si="153"/>
        <v/>
      </c>
      <c r="M1900" s="22" t="str">
        <f>IFERROR(VLOOKUP(A1900,Sheet1!B:F,5,0),"")</f>
        <v/>
      </c>
      <c r="N1900" s="22" t="str">
        <f>IFERROR(VLOOKUP(A1900,Sheet1!B:F,4,0),"")</f>
        <v/>
      </c>
      <c r="O1900" s="22" t="str">
        <f t="shared" si="149"/>
        <v xml:space="preserve"> </v>
      </c>
    </row>
    <row r="1901" spans="1:15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5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51"/>
        <v/>
      </c>
      <c r="J1901" s="22" t="str">
        <f t="shared" si="152"/>
        <v/>
      </c>
      <c r="K1901" s="22" t="str">
        <f t="shared" si="153"/>
        <v/>
      </c>
      <c r="M1901" s="22" t="str">
        <f>IFERROR(VLOOKUP(A1901,Sheet1!B:F,5,0),"")</f>
        <v/>
      </c>
      <c r="N1901" s="22" t="str">
        <f>IFERROR(VLOOKUP(A1901,Sheet1!B:F,4,0),"")</f>
        <v/>
      </c>
      <c r="O1901" s="22" t="str">
        <f t="shared" si="149"/>
        <v xml:space="preserve"> </v>
      </c>
    </row>
    <row r="1902" spans="1:15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5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51"/>
        <v/>
      </c>
      <c r="J1902" s="22" t="str">
        <f t="shared" si="152"/>
        <v/>
      </c>
      <c r="K1902" s="22" t="str">
        <f t="shared" si="153"/>
        <v/>
      </c>
      <c r="M1902" s="22" t="str">
        <f>IFERROR(VLOOKUP(A1902,Sheet1!B:F,5,0),"")</f>
        <v/>
      </c>
      <c r="N1902" s="22" t="str">
        <f>IFERROR(VLOOKUP(A1902,Sheet1!B:F,4,0),"")</f>
        <v/>
      </c>
      <c r="O1902" s="22" t="str">
        <f t="shared" si="149"/>
        <v xml:space="preserve"> </v>
      </c>
    </row>
    <row r="1903" spans="1:15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5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51"/>
        <v/>
      </c>
      <c r="J1903" s="22" t="str">
        <f t="shared" si="152"/>
        <v/>
      </c>
      <c r="K1903" s="22" t="str">
        <f t="shared" si="153"/>
        <v/>
      </c>
      <c r="M1903" s="22" t="str">
        <f>IFERROR(VLOOKUP(A1903,Sheet1!B:F,5,0),"")</f>
        <v/>
      </c>
      <c r="N1903" s="22" t="str">
        <f>IFERROR(VLOOKUP(A1903,Sheet1!B:F,4,0),"")</f>
        <v/>
      </c>
      <c r="O1903" s="22" t="str">
        <f t="shared" si="149"/>
        <v xml:space="preserve"> </v>
      </c>
    </row>
    <row r="1904" spans="1:15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5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51"/>
        <v/>
      </c>
      <c r="J1904" s="22" t="str">
        <f t="shared" si="152"/>
        <v/>
      </c>
      <c r="K1904" s="22" t="str">
        <f t="shared" si="153"/>
        <v/>
      </c>
      <c r="M1904" s="22" t="str">
        <f>IFERROR(VLOOKUP(A1904,Sheet1!B:F,5,0),"")</f>
        <v/>
      </c>
      <c r="N1904" s="22" t="str">
        <f>IFERROR(VLOOKUP(A1904,Sheet1!B:F,4,0),"")</f>
        <v/>
      </c>
      <c r="O1904" s="22" t="str">
        <f t="shared" si="149"/>
        <v xml:space="preserve"> </v>
      </c>
    </row>
    <row r="1905" spans="1:15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5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51"/>
        <v/>
      </c>
      <c r="J1905" s="22" t="str">
        <f t="shared" si="152"/>
        <v/>
      </c>
      <c r="K1905" s="22" t="str">
        <f t="shared" si="153"/>
        <v/>
      </c>
      <c r="M1905" s="22" t="str">
        <f>IFERROR(VLOOKUP(A1905,Sheet1!B:F,5,0),"")</f>
        <v/>
      </c>
      <c r="N1905" s="22" t="str">
        <f>IFERROR(VLOOKUP(A1905,Sheet1!B:F,4,0),"")</f>
        <v/>
      </c>
      <c r="O1905" s="22" t="str">
        <f t="shared" si="149"/>
        <v xml:space="preserve"> </v>
      </c>
    </row>
    <row r="1906" spans="1:15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5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51"/>
        <v/>
      </c>
      <c r="J1906" s="22" t="str">
        <f t="shared" si="152"/>
        <v/>
      </c>
      <c r="K1906" s="22" t="str">
        <f t="shared" si="153"/>
        <v/>
      </c>
      <c r="M1906" s="22" t="str">
        <f>IFERROR(VLOOKUP(A1906,Sheet1!B:F,5,0),"")</f>
        <v/>
      </c>
      <c r="N1906" s="22" t="str">
        <f>IFERROR(VLOOKUP(A1906,Sheet1!B:F,4,0),"")</f>
        <v/>
      </c>
      <c r="O1906" s="22" t="str">
        <f t="shared" si="149"/>
        <v xml:space="preserve"> </v>
      </c>
    </row>
    <row r="1907" spans="1:15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5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51"/>
        <v/>
      </c>
      <c r="J1907" s="22" t="str">
        <f t="shared" si="152"/>
        <v/>
      </c>
      <c r="K1907" s="22" t="str">
        <f t="shared" si="153"/>
        <v/>
      </c>
      <c r="M1907" s="22" t="str">
        <f>IFERROR(VLOOKUP(A1907,Sheet1!B:F,5,0),"")</f>
        <v/>
      </c>
      <c r="N1907" s="22" t="str">
        <f>IFERROR(VLOOKUP(A1907,Sheet1!B:F,4,0),"")</f>
        <v/>
      </c>
      <c r="O1907" s="22" t="str">
        <f t="shared" si="149"/>
        <v xml:space="preserve"> </v>
      </c>
    </row>
    <row r="1908" spans="1:15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5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51"/>
        <v/>
      </c>
      <c r="J1908" s="22" t="str">
        <f t="shared" si="152"/>
        <v/>
      </c>
      <c r="K1908" s="22" t="str">
        <f t="shared" si="153"/>
        <v/>
      </c>
      <c r="M1908" s="22" t="str">
        <f>IFERROR(VLOOKUP(A1908,Sheet1!B:F,5,0),"")</f>
        <v/>
      </c>
      <c r="N1908" s="22" t="str">
        <f>IFERROR(VLOOKUP(A1908,Sheet1!B:F,4,0),"")</f>
        <v/>
      </c>
      <c r="O1908" s="22" t="str">
        <f t="shared" si="149"/>
        <v xml:space="preserve"> </v>
      </c>
    </row>
    <row r="1909" spans="1:15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5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51"/>
        <v/>
      </c>
      <c r="J1909" s="22" t="str">
        <f t="shared" si="152"/>
        <v/>
      </c>
      <c r="K1909" s="22" t="str">
        <f t="shared" si="153"/>
        <v/>
      </c>
      <c r="M1909" s="22" t="str">
        <f>IFERROR(VLOOKUP(A1909,Sheet1!B:F,5,0),"")</f>
        <v/>
      </c>
      <c r="N1909" s="22" t="str">
        <f>IFERROR(VLOOKUP(A1909,Sheet1!B:F,4,0),"")</f>
        <v/>
      </c>
      <c r="O1909" s="22" t="str">
        <f t="shared" si="149"/>
        <v xml:space="preserve"> </v>
      </c>
    </row>
    <row r="1910" spans="1:15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5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51"/>
        <v/>
      </c>
      <c r="J1910" s="22" t="str">
        <f t="shared" si="152"/>
        <v/>
      </c>
      <c r="K1910" s="22" t="str">
        <f t="shared" si="153"/>
        <v/>
      </c>
      <c r="M1910" s="22" t="str">
        <f>IFERROR(VLOOKUP(A1910,Sheet1!B:F,5,0),"")</f>
        <v/>
      </c>
      <c r="N1910" s="22" t="str">
        <f>IFERROR(VLOOKUP(A1910,Sheet1!B:F,4,0),"")</f>
        <v/>
      </c>
      <c r="O1910" s="22" t="str">
        <f t="shared" si="149"/>
        <v xml:space="preserve"> </v>
      </c>
    </row>
    <row r="1911" spans="1:15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5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51"/>
        <v/>
      </c>
      <c r="J1911" s="22" t="str">
        <f t="shared" si="152"/>
        <v/>
      </c>
      <c r="K1911" s="22" t="str">
        <f t="shared" si="153"/>
        <v/>
      </c>
      <c r="M1911" s="22" t="str">
        <f>IFERROR(VLOOKUP(A1911,Sheet1!B:F,5,0),"")</f>
        <v/>
      </c>
      <c r="N1911" s="22" t="str">
        <f>IFERROR(VLOOKUP(A1911,Sheet1!B:F,4,0),"")</f>
        <v/>
      </c>
      <c r="O1911" s="22" t="str">
        <f t="shared" si="149"/>
        <v xml:space="preserve"> </v>
      </c>
    </row>
    <row r="1912" spans="1:15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5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51"/>
        <v/>
      </c>
      <c r="J1912" s="22" t="str">
        <f t="shared" si="152"/>
        <v/>
      </c>
      <c r="K1912" s="22" t="str">
        <f t="shared" si="153"/>
        <v/>
      </c>
      <c r="M1912" s="22" t="str">
        <f>IFERROR(VLOOKUP(A1912,Sheet1!B:F,5,0),"")</f>
        <v/>
      </c>
      <c r="N1912" s="22" t="str">
        <f>IFERROR(VLOOKUP(A1912,Sheet1!B:F,4,0),"")</f>
        <v/>
      </c>
      <c r="O1912" s="22" t="str">
        <f t="shared" si="149"/>
        <v xml:space="preserve"> </v>
      </c>
    </row>
    <row r="1913" spans="1:15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5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51"/>
        <v/>
      </c>
      <c r="J1913" s="22" t="str">
        <f t="shared" si="152"/>
        <v/>
      </c>
      <c r="K1913" s="22" t="str">
        <f t="shared" si="153"/>
        <v/>
      </c>
      <c r="M1913" s="22" t="str">
        <f>IFERROR(VLOOKUP(A1913,Sheet1!B:F,5,0),"")</f>
        <v/>
      </c>
      <c r="N1913" s="22" t="str">
        <f>IFERROR(VLOOKUP(A1913,Sheet1!B:F,4,0),"")</f>
        <v/>
      </c>
      <c r="O1913" s="22" t="str">
        <f t="shared" si="149"/>
        <v xml:space="preserve"> </v>
      </c>
    </row>
    <row r="1914" spans="1:15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5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51"/>
        <v/>
      </c>
      <c r="J1914" s="22" t="str">
        <f t="shared" si="152"/>
        <v/>
      </c>
      <c r="K1914" s="22" t="str">
        <f t="shared" si="153"/>
        <v/>
      </c>
      <c r="M1914" s="22" t="str">
        <f>IFERROR(VLOOKUP(A1914,Sheet1!B:F,5,0),"")</f>
        <v/>
      </c>
      <c r="N1914" s="22" t="str">
        <f>IFERROR(VLOOKUP(A1914,Sheet1!B:F,4,0),"")</f>
        <v/>
      </c>
      <c r="O1914" s="22" t="str">
        <f t="shared" si="149"/>
        <v xml:space="preserve"> </v>
      </c>
    </row>
    <row r="1915" spans="1:15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5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51"/>
        <v/>
      </c>
      <c r="J1915" s="22" t="str">
        <f t="shared" si="152"/>
        <v/>
      </c>
      <c r="K1915" s="22" t="str">
        <f t="shared" si="153"/>
        <v/>
      </c>
      <c r="M1915" s="22" t="str">
        <f>IFERROR(VLOOKUP(A1915,Sheet1!B:F,5,0),"")</f>
        <v/>
      </c>
      <c r="N1915" s="22" t="str">
        <f>IFERROR(VLOOKUP(A1915,Sheet1!B:F,4,0),"")</f>
        <v/>
      </c>
      <c r="O1915" s="22" t="str">
        <f t="shared" si="149"/>
        <v xml:space="preserve"> </v>
      </c>
    </row>
    <row r="1916" spans="1:15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5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51"/>
        <v/>
      </c>
      <c r="J1916" s="22" t="str">
        <f t="shared" si="152"/>
        <v/>
      </c>
      <c r="K1916" s="22" t="str">
        <f t="shared" si="153"/>
        <v/>
      </c>
      <c r="M1916" s="22" t="str">
        <f>IFERROR(VLOOKUP(A1916,Sheet1!B:F,5,0),"")</f>
        <v/>
      </c>
      <c r="N1916" s="22" t="str">
        <f>IFERROR(VLOOKUP(A1916,Sheet1!B:F,4,0),"")</f>
        <v/>
      </c>
      <c r="O1916" s="22" t="str">
        <f t="shared" si="149"/>
        <v xml:space="preserve"> </v>
      </c>
    </row>
    <row r="1917" spans="1:15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5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51"/>
        <v/>
      </c>
      <c r="J1917" s="22" t="str">
        <f t="shared" si="152"/>
        <v/>
      </c>
      <c r="K1917" s="22" t="str">
        <f t="shared" si="153"/>
        <v/>
      </c>
      <c r="M1917" s="22" t="str">
        <f>IFERROR(VLOOKUP(A1917,Sheet1!B:F,5,0),"")</f>
        <v/>
      </c>
      <c r="N1917" s="22" t="str">
        <f>IFERROR(VLOOKUP(A1917,Sheet1!B:F,4,0),"")</f>
        <v/>
      </c>
      <c r="O1917" s="22" t="str">
        <f t="shared" si="149"/>
        <v xml:space="preserve"> </v>
      </c>
    </row>
    <row r="1918" spans="1:15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5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51"/>
        <v/>
      </c>
      <c r="J1918" s="22" t="str">
        <f t="shared" si="152"/>
        <v/>
      </c>
      <c r="K1918" s="22" t="str">
        <f t="shared" si="153"/>
        <v/>
      </c>
      <c r="M1918" s="22" t="str">
        <f>IFERROR(VLOOKUP(A1918,Sheet1!B:F,5,0),"")</f>
        <v/>
      </c>
      <c r="N1918" s="22" t="str">
        <f>IFERROR(VLOOKUP(A1918,Sheet1!B:F,4,0),"")</f>
        <v/>
      </c>
      <c r="O1918" s="22" t="str">
        <f t="shared" si="149"/>
        <v xml:space="preserve"> </v>
      </c>
    </row>
    <row r="1919" spans="1:15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5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51"/>
        <v/>
      </c>
      <c r="J1919" s="22" t="str">
        <f t="shared" si="152"/>
        <v/>
      </c>
      <c r="K1919" s="22" t="str">
        <f t="shared" si="153"/>
        <v/>
      </c>
      <c r="M1919" s="22" t="str">
        <f>IFERROR(VLOOKUP(A1919,Sheet1!B:F,5,0),"")</f>
        <v/>
      </c>
      <c r="N1919" s="22" t="str">
        <f>IFERROR(VLOOKUP(A1919,Sheet1!B:F,4,0),"")</f>
        <v/>
      </c>
      <c r="O1919" s="22" t="str">
        <f t="shared" si="149"/>
        <v xml:space="preserve"> </v>
      </c>
    </row>
    <row r="1920" spans="1:15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5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51"/>
        <v/>
      </c>
      <c r="J1920" s="22" t="str">
        <f t="shared" si="152"/>
        <v/>
      </c>
      <c r="K1920" s="22" t="str">
        <f t="shared" si="153"/>
        <v/>
      </c>
      <c r="M1920" s="22" t="str">
        <f>IFERROR(VLOOKUP(A1920,Sheet1!B:F,5,0),"")</f>
        <v/>
      </c>
      <c r="N1920" s="22" t="str">
        <f>IFERROR(VLOOKUP(A1920,Sheet1!B:F,4,0),"")</f>
        <v/>
      </c>
      <c r="O1920" s="22" t="str">
        <f t="shared" si="149"/>
        <v xml:space="preserve"> </v>
      </c>
    </row>
    <row r="1921" spans="1:15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5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51"/>
        <v/>
      </c>
      <c r="J1921" s="22" t="str">
        <f t="shared" si="152"/>
        <v/>
      </c>
      <c r="K1921" s="22" t="str">
        <f t="shared" si="153"/>
        <v/>
      </c>
      <c r="M1921" s="22" t="str">
        <f>IFERROR(VLOOKUP(A1921,Sheet1!B:F,5,0),"")</f>
        <v/>
      </c>
      <c r="N1921" s="22" t="str">
        <f>IFERROR(VLOOKUP(A1921,Sheet1!B:F,4,0),"")</f>
        <v/>
      </c>
      <c r="O1921" s="22" t="str">
        <f t="shared" si="149"/>
        <v xml:space="preserve"> </v>
      </c>
    </row>
    <row r="1922" spans="1:15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5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51"/>
        <v/>
      </c>
      <c r="J1922" s="22" t="str">
        <f t="shared" si="152"/>
        <v/>
      </c>
      <c r="K1922" s="22" t="str">
        <f t="shared" si="153"/>
        <v/>
      </c>
      <c r="M1922" s="22" t="str">
        <f>IFERROR(VLOOKUP(A1922,Sheet1!B:F,5,0),"")</f>
        <v/>
      </c>
      <c r="N1922" s="22" t="str">
        <f>IFERROR(VLOOKUP(A1922,Sheet1!B:F,4,0),"")</f>
        <v/>
      </c>
      <c r="O1922" s="22" t="str">
        <f t="shared" si="149"/>
        <v xml:space="preserve"> </v>
      </c>
    </row>
    <row r="1923" spans="1:15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5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51"/>
        <v/>
      </c>
      <c r="J1923" s="22" t="str">
        <f t="shared" si="152"/>
        <v/>
      </c>
      <c r="K1923" s="22" t="str">
        <f t="shared" si="153"/>
        <v/>
      </c>
      <c r="M1923" s="22" t="str">
        <f>IFERROR(VLOOKUP(A1923,Sheet1!B:F,5,0),"")</f>
        <v/>
      </c>
      <c r="N1923" s="22" t="str">
        <f>IFERROR(VLOOKUP(A1923,Sheet1!B:F,4,0),"")</f>
        <v/>
      </c>
      <c r="O1923" s="22" t="str">
        <f t="shared" ref="O1923:O1986" si="154">CONCATENATE(M1923," ",N1923)</f>
        <v xml:space="preserve"> </v>
      </c>
    </row>
    <row r="1924" spans="1:15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5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51"/>
        <v/>
      </c>
      <c r="J1924" s="22" t="str">
        <f t="shared" si="152"/>
        <v/>
      </c>
      <c r="K1924" s="22" t="str">
        <f t="shared" si="153"/>
        <v/>
      </c>
      <c r="M1924" s="22" t="str">
        <f>IFERROR(VLOOKUP(A1924,Sheet1!B:F,5,0),"")</f>
        <v/>
      </c>
      <c r="N1924" s="22" t="str">
        <f>IFERROR(VLOOKUP(A1924,Sheet1!B:F,4,0),"")</f>
        <v/>
      </c>
      <c r="O1924" s="22" t="str">
        <f t="shared" si="154"/>
        <v xml:space="preserve"> </v>
      </c>
    </row>
    <row r="1925" spans="1:15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5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51"/>
        <v/>
      </c>
      <c r="J1925" s="22" t="str">
        <f t="shared" si="152"/>
        <v/>
      </c>
      <c r="K1925" s="22" t="str">
        <f t="shared" si="153"/>
        <v/>
      </c>
      <c r="M1925" s="22" t="str">
        <f>IFERROR(VLOOKUP(A1925,Sheet1!B:F,5,0),"")</f>
        <v/>
      </c>
      <c r="N1925" s="22" t="str">
        <f>IFERROR(VLOOKUP(A1925,Sheet1!B:F,4,0),"")</f>
        <v/>
      </c>
      <c r="O1925" s="22" t="str">
        <f t="shared" si="154"/>
        <v xml:space="preserve"> </v>
      </c>
    </row>
    <row r="1926" spans="1:15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5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51"/>
        <v/>
      </c>
      <c r="J1926" s="22" t="str">
        <f t="shared" si="152"/>
        <v/>
      </c>
      <c r="K1926" s="22" t="str">
        <f t="shared" si="153"/>
        <v/>
      </c>
      <c r="M1926" s="22" t="str">
        <f>IFERROR(VLOOKUP(A1926,Sheet1!B:F,5,0),"")</f>
        <v/>
      </c>
      <c r="N1926" s="22" t="str">
        <f>IFERROR(VLOOKUP(A1926,Sheet1!B:F,4,0),"")</f>
        <v/>
      </c>
      <c r="O1926" s="22" t="str">
        <f t="shared" si="154"/>
        <v xml:space="preserve"> </v>
      </c>
    </row>
    <row r="1927" spans="1:15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5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51"/>
        <v/>
      </c>
      <c r="J1927" s="22" t="str">
        <f t="shared" si="152"/>
        <v/>
      </c>
      <c r="K1927" s="22" t="str">
        <f t="shared" si="153"/>
        <v/>
      </c>
      <c r="M1927" s="22" t="str">
        <f>IFERROR(VLOOKUP(A1927,Sheet1!B:F,5,0),"")</f>
        <v/>
      </c>
      <c r="N1927" s="22" t="str">
        <f>IFERROR(VLOOKUP(A1927,Sheet1!B:F,4,0),"")</f>
        <v/>
      </c>
      <c r="O1927" s="22" t="str">
        <f t="shared" si="154"/>
        <v xml:space="preserve"> </v>
      </c>
    </row>
    <row r="1928" spans="1:15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5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51"/>
        <v/>
      </c>
      <c r="J1928" s="22" t="str">
        <f t="shared" si="152"/>
        <v/>
      </c>
      <c r="K1928" s="22" t="str">
        <f t="shared" si="153"/>
        <v/>
      </c>
      <c r="M1928" s="22" t="str">
        <f>IFERROR(VLOOKUP(A1928,Sheet1!B:F,5,0),"")</f>
        <v/>
      </c>
      <c r="N1928" s="22" t="str">
        <f>IFERROR(VLOOKUP(A1928,Sheet1!B:F,4,0),"")</f>
        <v/>
      </c>
      <c r="O1928" s="22" t="str">
        <f t="shared" si="154"/>
        <v xml:space="preserve"> </v>
      </c>
    </row>
    <row r="1929" spans="1:15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5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51"/>
        <v/>
      </c>
      <c r="J1929" s="22" t="str">
        <f t="shared" si="152"/>
        <v/>
      </c>
      <c r="K1929" s="22" t="str">
        <f t="shared" si="153"/>
        <v/>
      </c>
      <c r="M1929" s="22" t="str">
        <f>IFERROR(VLOOKUP(A1929,Sheet1!B:F,5,0),"")</f>
        <v/>
      </c>
      <c r="N1929" s="22" t="str">
        <f>IFERROR(VLOOKUP(A1929,Sheet1!B:F,4,0),"")</f>
        <v/>
      </c>
      <c r="O1929" s="22" t="str">
        <f t="shared" si="154"/>
        <v xml:space="preserve"> </v>
      </c>
    </row>
    <row r="1930" spans="1:15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5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51"/>
        <v/>
      </c>
      <c r="J1930" s="22" t="str">
        <f t="shared" si="152"/>
        <v/>
      </c>
      <c r="K1930" s="22" t="str">
        <f t="shared" si="153"/>
        <v/>
      </c>
      <c r="M1930" s="22" t="str">
        <f>IFERROR(VLOOKUP(A1930,Sheet1!B:F,5,0),"")</f>
        <v/>
      </c>
      <c r="N1930" s="22" t="str">
        <f>IFERROR(VLOOKUP(A1930,Sheet1!B:F,4,0),"")</f>
        <v/>
      </c>
      <c r="O1930" s="22" t="str">
        <f t="shared" si="154"/>
        <v xml:space="preserve"> </v>
      </c>
    </row>
    <row r="1931" spans="1:15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5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51"/>
        <v/>
      </c>
      <c r="J1931" s="22" t="str">
        <f t="shared" si="152"/>
        <v/>
      </c>
      <c r="K1931" s="22" t="str">
        <f t="shared" si="153"/>
        <v/>
      </c>
      <c r="M1931" s="22" t="str">
        <f>IFERROR(VLOOKUP(A1931,Sheet1!B:F,5,0),"")</f>
        <v/>
      </c>
      <c r="N1931" s="22" t="str">
        <f>IFERROR(VLOOKUP(A1931,Sheet1!B:F,4,0),"")</f>
        <v/>
      </c>
      <c r="O1931" s="22" t="str">
        <f t="shared" si="154"/>
        <v xml:space="preserve"> </v>
      </c>
    </row>
    <row r="1932" spans="1:15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5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51"/>
        <v/>
      </c>
      <c r="J1932" s="22" t="str">
        <f t="shared" si="152"/>
        <v/>
      </c>
      <c r="K1932" s="22" t="str">
        <f t="shared" si="153"/>
        <v/>
      </c>
      <c r="M1932" s="22" t="str">
        <f>IFERROR(VLOOKUP(A1932,Sheet1!B:F,5,0),"")</f>
        <v/>
      </c>
      <c r="N1932" s="22" t="str">
        <f>IFERROR(VLOOKUP(A1932,Sheet1!B:F,4,0),"")</f>
        <v/>
      </c>
      <c r="O1932" s="22" t="str">
        <f t="shared" si="154"/>
        <v xml:space="preserve"> </v>
      </c>
    </row>
    <row r="1933" spans="1:15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5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51"/>
        <v/>
      </c>
      <c r="J1933" s="22" t="str">
        <f t="shared" si="152"/>
        <v/>
      </c>
      <c r="K1933" s="22" t="str">
        <f t="shared" si="153"/>
        <v/>
      </c>
      <c r="M1933" s="22" t="str">
        <f>IFERROR(VLOOKUP(A1933,Sheet1!B:F,5,0),"")</f>
        <v/>
      </c>
      <c r="N1933" s="22" t="str">
        <f>IFERROR(VLOOKUP(A1933,Sheet1!B:F,4,0),"")</f>
        <v/>
      </c>
      <c r="O1933" s="22" t="str">
        <f t="shared" si="154"/>
        <v xml:space="preserve"> </v>
      </c>
    </row>
    <row r="1934" spans="1:15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5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51"/>
        <v/>
      </c>
      <c r="J1934" s="22" t="str">
        <f t="shared" si="152"/>
        <v/>
      </c>
      <c r="K1934" s="22" t="str">
        <f t="shared" si="153"/>
        <v/>
      </c>
      <c r="M1934" s="22" t="str">
        <f>IFERROR(VLOOKUP(A1934,Sheet1!B:F,5,0),"")</f>
        <v/>
      </c>
      <c r="N1934" s="22" t="str">
        <f>IFERROR(VLOOKUP(A1934,Sheet1!B:F,4,0),"")</f>
        <v/>
      </c>
      <c r="O1934" s="22" t="str">
        <f t="shared" si="154"/>
        <v xml:space="preserve"> </v>
      </c>
    </row>
    <row r="1935" spans="1:15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5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51"/>
        <v/>
      </c>
      <c r="J1935" s="22" t="str">
        <f t="shared" si="152"/>
        <v/>
      </c>
      <c r="K1935" s="22" t="str">
        <f t="shared" si="153"/>
        <v/>
      </c>
      <c r="M1935" s="22" t="str">
        <f>IFERROR(VLOOKUP(A1935,Sheet1!B:F,5,0),"")</f>
        <v/>
      </c>
      <c r="N1935" s="22" t="str">
        <f>IFERROR(VLOOKUP(A1935,Sheet1!B:F,4,0),"")</f>
        <v/>
      </c>
      <c r="O1935" s="22" t="str">
        <f t="shared" si="154"/>
        <v xml:space="preserve"> </v>
      </c>
    </row>
    <row r="1936" spans="1:15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5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51"/>
        <v/>
      </c>
      <c r="J1936" s="22" t="str">
        <f t="shared" si="152"/>
        <v/>
      </c>
      <c r="K1936" s="22" t="str">
        <f t="shared" si="153"/>
        <v/>
      </c>
      <c r="M1936" s="22" t="str">
        <f>IFERROR(VLOOKUP(A1936,Sheet1!B:F,5,0),"")</f>
        <v/>
      </c>
      <c r="N1936" s="22" t="str">
        <f>IFERROR(VLOOKUP(A1936,Sheet1!B:F,4,0),"")</f>
        <v/>
      </c>
      <c r="O1936" s="22" t="str">
        <f t="shared" si="154"/>
        <v xml:space="preserve"> </v>
      </c>
    </row>
    <row r="1937" spans="1:15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5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51"/>
        <v/>
      </c>
      <c r="J1937" s="22" t="str">
        <f t="shared" si="152"/>
        <v/>
      </c>
      <c r="K1937" s="22" t="str">
        <f t="shared" si="153"/>
        <v/>
      </c>
      <c r="M1937" s="22" t="str">
        <f>IFERROR(VLOOKUP(A1937,Sheet1!B:F,5,0),"")</f>
        <v/>
      </c>
      <c r="N1937" s="22" t="str">
        <f>IFERROR(VLOOKUP(A1937,Sheet1!B:F,4,0),"")</f>
        <v/>
      </c>
      <c r="O1937" s="22" t="str">
        <f t="shared" si="154"/>
        <v xml:space="preserve"> </v>
      </c>
    </row>
    <row r="1938" spans="1:15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55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51"/>
        <v/>
      </c>
      <c r="J1938" s="22" t="str">
        <f t="shared" si="152"/>
        <v/>
      </c>
      <c r="K1938" s="22" t="str">
        <f t="shared" si="153"/>
        <v/>
      </c>
      <c r="M1938" s="22" t="str">
        <f>IFERROR(VLOOKUP(A1938,Sheet1!B:F,5,0),"")</f>
        <v/>
      </c>
      <c r="N1938" s="22" t="str">
        <f>IFERROR(VLOOKUP(A1938,Sheet1!B:F,4,0),"")</f>
        <v/>
      </c>
      <c r="O1938" s="22" t="str">
        <f t="shared" si="154"/>
        <v xml:space="preserve"> </v>
      </c>
    </row>
    <row r="1939" spans="1:15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55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56">CONCATENATE(E1939,A1939)</f>
        <v/>
      </c>
      <c r="J1939" s="22" t="str">
        <f t="shared" ref="J1939:J2002" si="157">B1939</f>
        <v/>
      </c>
      <c r="K1939" s="22" t="str">
        <f t="shared" ref="K1939:K2002" si="158">C1939</f>
        <v/>
      </c>
      <c r="M1939" s="22" t="str">
        <f>IFERROR(VLOOKUP(A1939,Sheet1!B:F,5,0),"")</f>
        <v/>
      </c>
      <c r="N1939" s="22" t="str">
        <f>IFERROR(VLOOKUP(A1939,Sheet1!B:F,4,0),"")</f>
        <v/>
      </c>
      <c r="O1939" s="22" t="str">
        <f t="shared" si="154"/>
        <v xml:space="preserve"> </v>
      </c>
    </row>
    <row r="1940" spans="1:15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55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56"/>
        <v/>
      </c>
      <c r="J1940" s="22" t="str">
        <f t="shared" si="157"/>
        <v/>
      </c>
      <c r="K1940" s="22" t="str">
        <f t="shared" si="158"/>
        <v/>
      </c>
      <c r="M1940" s="22" t="str">
        <f>IFERROR(VLOOKUP(A1940,Sheet1!B:F,5,0),"")</f>
        <v/>
      </c>
      <c r="N1940" s="22" t="str">
        <f>IFERROR(VLOOKUP(A1940,Sheet1!B:F,4,0),"")</f>
        <v/>
      </c>
      <c r="O1940" s="22" t="str">
        <f t="shared" si="154"/>
        <v xml:space="preserve"> </v>
      </c>
    </row>
    <row r="1941" spans="1:15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55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56"/>
        <v/>
      </c>
      <c r="J1941" s="22" t="str">
        <f t="shared" si="157"/>
        <v/>
      </c>
      <c r="K1941" s="22" t="str">
        <f t="shared" si="158"/>
        <v/>
      </c>
      <c r="M1941" s="22" t="str">
        <f>IFERROR(VLOOKUP(A1941,Sheet1!B:F,5,0),"")</f>
        <v/>
      </c>
      <c r="N1941" s="22" t="str">
        <f>IFERROR(VLOOKUP(A1941,Sheet1!B:F,4,0),"")</f>
        <v/>
      </c>
      <c r="O1941" s="22" t="str">
        <f t="shared" si="154"/>
        <v xml:space="preserve"> </v>
      </c>
    </row>
    <row r="1942" spans="1:15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55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56"/>
        <v/>
      </c>
      <c r="J1942" s="22" t="str">
        <f t="shared" si="157"/>
        <v/>
      </c>
      <c r="K1942" s="22" t="str">
        <f t="shared" si="158"/>
        <v/>
      </c>
      <c r="M1942" s="22" t="str">
        <f>IFERROR(VLOOKUP(A1942,Sheet1!B:F,5,0),"")</f>
        <v/>
      </c>
      <c r="N1942" s="22" t="str">
        <f>IFERROR(VLOOKUP(A1942,Sheet1!B:F,4,0),"")</f>
        <v/>
      </c>
      <c r="O1942" s="22" t="str">
        <f t="shared" si="154"/>
        <v xml:space="preserve"> </v>
      </c>
    </row>
    <row r="1943" spans="1:15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55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56"/>
        <v/>
      </c>
      <c r="J1943" s="22" t="str">
        <f t="shared" si="157"/>
        <v/>
      </c>
      <c r="K1943" s="22" t="str">
        <f t="shared" si="158"/>
        <v/>
      </c>
      <c r="M1943" s="22" t="str">
        <f>IFERROR(VLOOKUP(A1943,Sheet1!B:F,5,0),"")</f>
        <v/>
      </c>
      <c r="N1943" s="22" t="str">
        <f>IFERROR(VLOOKUP(A1943,Sheet1!B:F,4,0),"")</f>
        <v/>
      </c>
      <c r="O1943" s="22" t="str">
        <f t="shared" si="154"/>
        <v xml:space="preserve"> </v>
      </c>
    </row>
    <row r="1944" spans="1:15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55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56"/>
        <v/>
      </c>
      <c r="J1944" s="22" t="str">
        <f t="shared" si="157"/>
        <v/>
      </c>
      <c r="K1944" s="22" t="str">
        <f t="shared" si="158"/>
        <v/>
      </c>
      <c r="M1944" s="22" t="str">
        <f>IFERROR(VLOOKUP(A1944,Sheet1!B:F,5,0),"")</f>
        <v/>
      </c>
      <c r="N1944" s="22" t="str">
        <f>IFERROR(VLOOKUP(A1944,Sheet1!B:F,4,0),"")</f>
        <v/>
      </c>
      <c r="O1944" s="22" t="str">
        <f t="shared" si="154"/>
        <v xml:space="preserve"> </v>
      </c>
    </row>
    <row r="1945" spans="1:15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55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56"/>
        <v/>
      </c>
      <c r="J1945" s="22" t="str">
        <f t="shared" si="157"/>
        <v/>
      </c>
      <c r="K1945" s="22" t="str">
        <f t="shared" si="158"/>
        <v/>
      </c>
      <c r="M1945" s="22" t="str">
        <f>IFERROR(VLOOKUP(A1945,Sheet1!B:F,5,0),"")</f>
        <v/>
      </c>
      <c r="N1945" s="22" t="str">
        <f>IFERROR(VLOOKUP(A1945,Sheet1!B:F,4,0),"")</f>
        <v/>
      </c>
      <c r="O1945" s="22" t="str">
        <f t="shared" si="154"/>
        <v xml:space="preserve"> </v>
      </c>
    </row>
    <row r="1946" spans="1:15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55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56"/>
        <v/>
      </c>
      <c r="J1946" s="22" t="str">
        <f t="shared" si="157"/>
        <v/>
      </c>
      <c r="K1946" s="22" t="str">
        <f t="shared" si="158"/>
        <v/>
      </c>
      <c r="M1946" s="22" t="str">
        <f>IFERROR(VLOOKUP(A1946,Sheet1!B:F,5,0),"")</f>
        <v/>
      </c>
      <c r="N1946" s="22" t="str">
        <f>IFERROR(VLOOKUP(A1946,Sheet1!B:F,4,0),"")</f>
        <v/>
      </c>
      <c r="O1946" s="22" t="str">
        <f t="shared" si="154"/>
        <v xml:space="preserve"> </v>
      </c>
    </row>
    <row r="1947" spans="1:15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55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56"/>
        <v/>
      </c>
      <c r="J1947" s="22" t="str">
        <f t="shared" si="157"/>
        <v/>
      </c>
      <c r="K1947" s="22" t="str">
        <f t="shared" si="158"/>
        <v/>
      </c>
      <c r="M1947" s="22" t="str">
        <f>IFERROR(VLOOKUP(A1947,Sheet1!B:F,5,0),"")</f>
        <v/>
      </c>
      <c r="N1947" s="22" t="str">
        <f>IFERROR(VLOOKUP(A1947,Sheet1!B:F,4,0),"")</f>
        <v/>
      </c>
      <c r="O1947" s="22" t="str">
        <f t="shared" si="154"/>
        <v xml:space="preserve"> </v>
      </c>
    </row>
    <row r="1948" spans="1:15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55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56"/>
        <v/>
      </c>
      <c r="J1948" s="22" t="str">
        <f t="shared" si="157"/>
        <v/>
      </c>
      <c r="K1948" s="22" t="str">
        <f t="shared" si="158"/>
        <v/>
      </c>
      <c r="M1948" s="22" t="str">
        <f>IFERROR(VLOOKUP(A1948,Sheet1!B:F,5,0),"")</f>
        <v/>
      </c>
      <c r="N1948" s="22" t="str">
        <f>IFERROR(VLOOKUP(A1948,Sheet1!B:F,4,0),"")</f>
        <v/>
      </c>
      <c r="O1948" s="22" t="str">
        <f t="shared" si="154"/>
        <v xml:space="preserve"> </v>
      </c>
    </row>
    <row r="1949" spans="1:15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55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56"/>
        <v/>
      </c>
      <c r="J1949" s="22" t="str">
        <f t="shared" si="157"/>
        <v/>
      </c>
      <c r="K1949" s="22" t="str">
        <f t="shared" si="158"/>
        <v/>
      </c>
      <c r="M1949" s="22" t="str">
        <f>IFERROR(VLOOKUP(A1949,Sheet1!B:F,5,0),"")</f>
        <v/>
      </c>
      <c r="N1949" s="22" t="str">
        <f>IFERROR(VLOOKUP(A1949,Sheet1!B:F,4,0),"")</f>
        <v/>
      </c>
      <c r="O1949" s="22" t="str">
        <f t="shared" si="154"/>
        <v xml:space="preserve"> </v>
      </c>
    </row>
    <row r="1950" spans="1:15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55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56"/>
        <v/>
      </c>
      <c r="J1950" s="22" t="str">
        <f t="shared" si="157"/>
        <v/>
      </c>
      <c r="K1950" s="22" t="str">
        <f t="shared" si="158"/>
        <v/>
      </c>
      <c r="M1950" s="22" t="str">
        <f>IFERROR(VLOOKUP(A1950,Sheet1!B:F,5,0),"")</f>
        <v/>
      </c>
      <c r="N1950" s="22" t="str">
        <f>IFERROR(VLOOKUP(A1950,Sheet1!B:F,4,0),"")</f>
        <v/>
      </c>
      <c r="O1950" s="22" t="str">
        <f t="shared" si="154"/>
        <v xml:space="preserve"> </v>
      </c>
    </row>
    <row r="1951" spans="1:15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55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56"/>
        <v/>
      </c>
      <c r="J1951" s="22" t="str">
        <f t="shared" si="157"/>
        <v/>
      </c>
      <c r="K1951" s="22" t="str">
        <f t="shared" si="158"/>
        <v/>
      </c>
      <c r="M1951" s="22" t="str">
        <f>IFERROR(VLOOKUP(A1951,Sheet1!B:F,5,0),"")</f>
        <v/>
      </c>
      <c r="N1951" s="22" t="str">
        <f>IFERROR(VLOOKUP(A1951,Sheet1!B:F,4,0),"")</f>
        <v/>
      </c>
      <c r="O1951" s="22" t="str">
        <f t="shared" si="154"/>
        <v xml:space="preserve"> </v>
      </c>
    </row>
    <row r="1952" spans="1:15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55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56"/>
        <v/>
      </c>
      <c r="J1952" s="22" t="str">
        <f t="shared" si="157"/>
        <v/>
      </c>
      <c r="K1952" s="22" t="str">
        <f t="shared" si="158"/>
        <v/>
      </c>
      <c r="M1952" s="22" t="str">
        <f>IFERROR(VLOOKUP(A1952,Sheet1!B:F,5,0),"")</f>
        <v/>
      </c>
      <c r="N1952" s="22" t="str">
        <f>IFERROR(VLOOKUP(A1952,Sheet1!B:F,4,0),"")</f>
        <v/>
      </c>
      <c r="O1952" s="22" t="str">
        <f t="shared" si="154"/>
        <v xml:space="preserve"> </v>
      </c>
    </row>
    <row r="1953" spans="1:15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55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56"/>
        <v/>
      </c>
      <c r="J1953" s="22" t="str">
        <f t="shared" si="157"/>
        <v/>
      </c>
      <c r="K1953" s="22" t="str">
        <f t="shared" si="158"/>
        <v/>
      </c>
      <c r="M1953" s="22" t="str">
        <f>IFERROR(VLOOKUP(A1953,Sheet1!B:F,5,0),"")</f>
        <v/>
      </c>
      <c r="N1953" s="22" t="str">
        <f>IFERROR(VLOOKUP(A1953,Sheet1!B:F,4,0),"")</f>
        <v/>
      </c>
      <c r="O1953" s="22" t="str">
        <f t="shared" si="154"/>
        <v xml:space="preserve"> </v>
      </c>
    </row>
    <row r="1954" spans="1:15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55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56"/>
        <v/>
      </c>
      <c r="J1954" s="22" t="str">
        <f t="shared" si="157"/>
        <v/>
      </c>
      <c r="K1954" s="22" t="str">
        <f t="shared" si="158"/>
        <v/>
      </c>
      <c r="M1954" s="22" t="str">
        <f>IFERROR(VLOOKUP(A1954,Sheet1!B:F,5,0),"")</f>
        <v/>
      </c>
      <c r="N1954" s="22" t="str">
        <f>IFERROR(VLOOKUP(A1954,Sheet1!B:F,4,0),"")</f>
        <v/>
      </c>
      <c r="O1954" s="22" t="str">
        <f t="shared" si="154"/>
        <v xml:space="preserve"> </v>
      </c>
    </row>
    <row r="1955" spans="1:15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55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56"/>
        <v/>
      </c>
      <c r="J1955" s="22" t="str">
        <f t="shared" si="157"/>
        <v/>
      </c>
      <c r="K1955" s="22" t="str">
        <f t="shared" si="158"/>
        <v/>
      </c>
      <c r="M1955" s="22" t="str">
        <f>IFERROR(VLOOKUP(A1955,Sheet1!B:F,5,0),"")</f>
        <v/>
      </c>
      <c r="N1955" s="22" t="str">
        <f>IFERROR(VLOOKUP(A1955,Sheet1!B:F,4,0),"")</f>
        <v/>
      </c>
      <c r="O1955" s="22" t="str">
        <f t="shared" si="154"/>
        <v xml:space="preserve"> </v>
      </c>
    </row>
    <row r="1956" spans="1:15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55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56"/>
        <v/>
      </c>
      <c r="J1956" s="22" t="str">
        <f t="shared" si="157"/>
        <v/>
      </c>
      <c r="K1956" s="22" t="str">
        <f t="shared" si="158"/>
        <v/>
      </c>
      <c r="M1956" s="22" t="str">
        <f>IFERROR(VLOOKUP(A1956,Sheet1!B:F,5,0),"")</f>
        <v/>
      </c>
      <c r="N1956" s="22" t="str">
        <f>IFERROR(VLOOKUP(A1956,Sheet1!B:F,4,0),"")</f>
        <v/>
      </c>
      <c r="O1956" s="22" t="str">
        <f t="shared" si="154"/>
        <v xml:space="preserve"> </v>
      </c>
    </row>
    <row r="1957" spans="1:15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55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56"/>
        <v/>
      </c>
      <c r="J1957" s="22" t="str">
        <f t="shared" si="157"/>
        <v/>
      </c>
      <c r="K1957" s="22" t="str">
        <f t="shared" si="158"/>
        <v/>
      </c>
      <c r="M1957" s="22" t="str">
        <f>IFERROR(VLOOKUP(A1957,Sheet1!B:F,5,0),"")</f>
        <v/>
      </c>
      <c r="N1957" s="22" t="str">
        <f>IFERROR(VLOOKUP(A1957,Sheet1!B:F,4,0),"")</f>
        <v/>
      </c>
      <c r="O1957" s="22" t="str">
        <f t="shared" si="154"/>
        <v xml:space="preserve"> </v>
      </c>
    </row>
    <row r="1958" spans="1:15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55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56"/>
        <v/>
      </c>
      <c r="J1958" s="22" t="str">
        <f t="shared" si="157"/>
        <v/>
      </c>
      <c r="K1958" s="22" t="str">
        <f t="shared" si="158"/>
        <v/>
      </c>
      <c r="M1958" s="22" t="str">
        <f>IFERROR(VLOOKUP(A1958,Sheet1!B:F,5,0),"")</f>
        <v/>
      </c>
      <c r="N1958" s="22" t="str">
        <f>IFERROR(VLOOKUP(A1958,Sheet1!B:F,4,0),"")</f>
        <v/>
      </c>
      <c r="O1958" s="22" t="str">
        <f t="shared" si="154"/>
        <v xml:space="preserve"> </v>
      </c>
    </row>
    <row r="1959" spans="1:15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55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56"/>
        <v/>
      </c>
      <c r="J1959" s="22" t="str">
        <f t="shared" si="157"/>
        <v/>
      </c>
      <c r="K1959" s="22" t="str">
        <f t="shared" si="158"/>
        <v/>
      </c>
      <c r="M1959" s="22" t="str">
        <f>IFERROR(VLOOKUP(A1959,Sheet1!B:F,5,0),"")</f>
        <v/>
      </c>
      <c r="N1959" s="22" t="str">
        <f>IFERROR(VLOOKUP(A1959,Sheet1!B:F,4,0),"")</f>
        <v/>
      </c>
      <c r="O1959" s="22" t="str">
        <f t="shared" si="154"/>
        <v xml:space="preserve"> </v>
      </c>
    </row>
    <row r="1960" spans="1:15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55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56"/>
        <v/>
      </c>
      <c r="J1960" s="22" t="str">
        <f t="shared" si="157"/>
        <v/>
      </c>
      <c r="K1960" s="22" t="str">
        <f t="shared" si="158"/>
        <v/>
      </c>
      <c r="M1960" s="22" t="str">
        <f>IFERROR(VLOOKUP(A1960,Sheet1!B:F,5,0),"")</f>
        <v/>
      </c>
      <c r="N1960" s="22" t="str">
        <f>IFERROR(VLOOKUP(A1960,Sheet1!B:F,4,0),"")</f>
        <v/>
      </c>
      <c r="O1960" s="22" t="str">
        <f t="shared" si="154"/>
        <v xml:space="preserve"> </v>
      </c>
    </row>
    <row r="1961" spans="1:15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55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56"/>
        <v/>
      </c>
      <c r="J1961" s="22" t="str">
        <f t="shared" si="157"/>
        <v/>
      </c>
      <c r="K1961" s="22" t="str">
        <f t="shared" si="158"/>
        <v/>
      </c>
      <c r="M1961" s="22" t="str">
        <f>IFERROR(VLOOKUP(A1961,Sheet1!B:F,5,0),"")</f>
        <v/>
      </c>
      <c r="N1961" s="22" t="str">
        <f>IFERROR(VLOOKUP(A1961,Sheet1!B:F,4,0),"")</f>
        <v/>
      </c>
      <c r="O1961" s="22" t="str">
        <f t="shared" si="154"/>
        <v xml:space="preserve"> </v>
      </c>
    </row>
    <row r="1962" spans="1:15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55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56"/>
        <v/>
      </c>
      <c r="J1962" s="22" t="str">
        <f t="shared" si="157"/>
        <v/>
      </c>
      <c r="K1962" s="22" t="str">
        <f t="shared" si="158"/>
        <v/>
      </c>
      <c r="M1962" s="22" t="str">
        <f>IFERROR(VLOOKUP(A1962,Sheet1!B:F,5,0),"")</f>
        <v/>
      </c>
      <c r="N1962" s="22" t="str">
        <f>IFERROR(VLOOKUP(A1962,Sheet1!B:F,4,0),"")</f>
        <v/>
      </c>
      <c r="O1962" s="22" t="str">
        <f t="shared" si="154"/>
        <v xml:space="preserve"> </v>
      </c>
    </row>
    <row r="1963" spans="1:15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55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56"/>
        <v/>
      </c>
      <c r="J1963" s="22" t="str">
        <f t="shared" si="157"/>
        <v/>
      </c>
      <c r="K1963" s="22" t="str">
        <f t="shared" si="158"/>
        <v/>
      </c>
      <c r="M1963" s="22" t="str">
        <f>IFERROR(VLOOKUP(A1963,Sheet1!B:F,5,0),"")</f>
        <v/>
      </c>
      <c r="N1963" s="22" t="str">
        <f>IFERROR(VLOOKUP(A1963,Sheet1!B:F,4,0),"")</f>
        <v/>
      </c>
      <c r="O1963" s="22" t="str">
        <f t="shared" si="154"/>
        <v xml:space="preserve"> </v>
      </c>
    </row>
    <row r="1964" spans="1:15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55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56"/>
        <v/>
      </c>
      <c r="J1964" s="22" t="str">
        <f t="shared" si="157"/>
        <v/>
      </c>
      <c r="K1964" s="22" t="str">
        <f t="shared" si="158"/>
        <v/>
      </c>
      <c r="M1964" s="22" t="str">
        <f>IFERROR(VLOOKUP(A1964,Sheet1!B:F,5,0),"")</f>
        <v/>
      </c>
      <c r="N1964" s="22" t="str">
        <f>IFERROR(VLOOKUP(A1964,Sheet1!B:F,4,0),"")</f>
        <v/>
      </c>
      <c r="O1964" s="22" t="str">
        <f t="shared" si="154"/>
        <v xml:space="preserve"> </v>
      </c>
    </row>
    <row r="1965" spans="1:15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55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56"/>
        <v/>
      </c>
      <c r="J1965" s="22" t="str">
        <f t="shared" si="157"/>
        <v/>
      </c>
      <c r="K1965" s="22" t="str">
        <f t="shared" si="158"/>
        <v/>
      </c>
      <c r="M1965" s="22" t="str">
        <f>IFERROR(VLOOKUP(A1965,Sheet1!B:F,5,0),"")</f>
        <v/>
      </c>
      <c r="N1965" s="22" t="str">
        <f>IFERROR(VLOOKUP(A1965,Sheet1!B:F,4,0),"")</f>
        <v/>
      </c>
      <c r="O1965" s="22" t="str">
        <f t="shared" si="154"/>
        <v xml:space="preserve"> </v>
      </c>
    </row>
    <row r="1966" spans="1:15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55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56"/>
        <v/>
      </c>
      <c r="J1966" s="22" t="str">
        <f t="shared" si="157"/>
        <v/>
      </c>
      <c r="K1966" s="22" t="str">
        <f t="shared" si="158"/>
        <v/>
      </c>
      <c r="M1966" s="22" t="str">
        <f>IFERROR(VLOOKUP(A1966,Sheet1!B:F,5,0),"")</f>
        <v/>
      </c>
      <c r="N1966" s="22" t="str">
        <f>IFERROR(VLOOKUP(A1966,Sheet1!B:F,4,0),"")</f>
        <v/>
      </c>
      <c r="O1966" s="22" t="str">
        <f t="shared" si="154"/>
        <v xml:space="preserve"> </v>
      </c>
    </row>
    <row r="1967" spans="1:15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55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56"/>
        <v/>
      </c>
      <c r="J1967" s="22" t="str">
        <f t="shared" si="157"/>
        <v/>
      </c>
      <c r="K1967" s="22" t="str">
        <f t="shared" si="158"/>
        <v/>
      </c>
      <c r="M1967" s="22" t="str">
        <f>IFERROR(VLOOKUP(A1967,Sheet1!B:F,5,0),"")</f>
        <v/>
      </c>
      <c r="N1967" s="22" t="str">
        <f>IFERROR(VLOOKUP(A1967,Sheet1!B:F,4,0),"")</f>
        <v/>
      </c>
      <c r="O1967" s="22" t="str">
        <f t="shared" si="154"/>
        <v xml:space="preserve"> </v>
      </c>
    </row>
    <row r="1968" spans="1:15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55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56"/>
        <v/>
      </c>
      <c r="J1968" s="22" t="str">
        <f t="shared" si="157"/>
        <v/>
      </c>
      <c r="K1968" s="22" t="str">
        <f t="shared" si="158"/>
        <v/>
      </c>
      <c r="M1968" s="22" t="str">
        <f>IFERROR(VLOOKUP(A1968,Sheet1!B:F,5,0),"")</f>
        <v/>
      </c>
      <c r="N1968" s="22" t="str">
        <f>IFERROR(VLOOKUP(A1968,Sheet1!B:F,4,0),"")</f>
        <v/>
      </c>
      <c r="O1968" s="22" t="str">
        <f t="shared" si="154"/>
        <v xml:space="preserve"> </v>
      </c>
    </row>
    <row r="1969" spans="1:15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55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56"/>
        <v/>
      </c>
      <c r="J1969" s="22" t="str">
        <f t="shared" si="157"/>
        <v/>
      </c>
      <c r="K1969" s="22" t="str">
        <f t="shared" si="158"/>
        <v/>
      </c>
      <c r="M1969" s="22" t="str">
        <f>IFERROR(VLOOKUP(A1969,Sheet1!B:F,5,0),"")</f>
        <v/>
      </c>
      <c r="N1969" s="22" t="str">
        <f>IFERROR(VLOOKUP(A1969,Sheet1!B:F,4,0),"")</f>
        <v/>
      </c>
      <c r="O1969" s="22" t="str">
        <f t="shared" si="154"/>
        <v xml:space="preserve"> </v>
      </c>
    </row>
    <row r="1970" spans="1:15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55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56"/>
        <v/>
      </c>
      <c r="J1970" s="22" t="str">
        <f t="shared" si="157"/>
        <v/>
      </c>
      <c r="K1970" s="22" t="str">
        <f t="shared" si="158"/>
        <v/>
      </c>
      <c r="M1970" s="22" t="str">
        <f>IFERROR(VLOOKUP(A1970,Sheet1!B:F,5,0),"")</f>
        <v/>
      </c>
      <c r="N1970" s="22" t="str">
        <f>IFERROR(VLOOKUP(A1970,Sheet1!B:F,4,0),"")</f>
        <v/>
      </c>
      <c r="O1970" s="22" t="str">
        <f t="shared" si="154"/>
        <v xml:space="preserve"> </v>
      </c>
    </row>
    <row r="1971" spans="1:15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55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56"/>
        <v/>
      </c>
      <c r="J1971" s="22" t="str">
        <f t="shared" si="157"/>
        <v/>
      </c>
      <c r="K1971" s="22" t="str">
        <f t="shared" si="158"/>
        <v/>
      </c>
      <c r="M1971" s="22" t="str">
        <f>IFERROR(VLOOKUP(A1971,Sheet1!B:F,5,0),"")</f>
        <v/>
      </c>
      <c r="N1971" s="22" t="str">
        <f>IFERROR(VLOOKUP(A1971,Sheet1!B:F,4,0),"")</f>
        <v/>
      </c>
      <c r="O1971" s="22" t="str">
        <f t="shared" si="154"/>
        <v xml:space="preserve"> </v>
      </c>
    </row>
    <row r="1972" spans="1:15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55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56"/>
        <v/>
      </c>
      <c r="J1972" s="22" t="str">
        <f t="shared" si="157"/>
        <v/>
      </c>
      <c r="K1972" s="22" t="str">
        <f t="shared" si="158"/>
        <v/>
      </c>
      <c r="M1972" s="22" t="str">
        <f>IFERROR(VLOOKUP(A1972,Sheet1!B:F,5,0),"")</f>
        <v/>
      </c>
      <c r="N1972" s="22" t="str">
        <f>IFERROR(VLOOKUP(A1972,Sheet1!B:F,4,0),"")</f>
        <v/>
      </c>
      <c r="O1972" s="22" t="str">
        <f t="shared" si="154"/>
        <v xml:space="preserve"> </v>
      </c>
    </row>
    <row r="1973" spans="1:15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55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56"/>
        <v/>
      </c>
      <c r="J1973" s="22" t="str">
        <f t="shared" si="157"/>
        <v/>
      </c>
      <c r="K1973" s="22" t="str">
        <f t="shared" si="158"/>
        <v/>
      </c>
      <c r="M1973" s="22" t="str">
        <f>IFERROR(VLOOKUP(A1973,Sheet1!B:F,5,0),"")</f>
        <v/>
      </c>
      <c r="N1973" s="22" t="str">
        <f>IFERROR(VLOOKUP(A1973,Sheet1!B:F,4,0),"")</f>
        <v/>
      </c>
      <c r="O1973" s="22" t="str">
        <f t="shared" si="154"/>
        <v xml:space="preserve"> </v>
      </c>
    </row>
    <row r="1974" spans="1:15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55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56"/>
        <v/>
      </c>
      <c r="J1974" s="22" t="str">
        <f t="shared" si="157"/>
        <v/>
      </c>
      <c r="K1974" s="22" t="str">
        <f t="shared" si="158"/>
        <v/>
      </c>
      <c r="M1974" s="22" t="str">
        <f>IFERROR(VLOOKUP(A1974,Sheet1!B:F,5,0),"")</f>
        <v/>
      </c>
      <c r="N1974" s="22" t="str">
        <f>IFERROR(VLOOKUP(A1974,Sheet1!B:F,4,0),"")</f>
        <v/>
      </c>
      <c r="O1974" s="22" t="str">
        <f t="shared" si="154"/>
        <v xml:space="preserve"> </v>
      </c>
    </row>
    <row r="1975" spans="1:15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55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56"/>
        <v/>
      </c>
      <c r="J1975" s="22" t="str">
        <f t="shared" si="157"/>
        <v/>
      </c>
      <c r="K1975" s="22" t="str">
        <f t="shared" si="158"/>
        <v/>
      </c>
      <c r="M1975" s="22" t="str">
        <f>IFERROR(VLOOKUP(A1975,Sheet1!B:F,5,0),"")</f>
        <v/>
      </c>
      <c r="N1975" s="22" t="str">
        <f>IFERROR(VLOOKUP(A1975,Sheet1!B:F,4,0),"")</f>
        <v/>
      </c>
      <c r="O1975" s="22" t="str">
        <f t="shared" si="154"/>
        <v xml:space="preserve"> </v>
      </c>
    </row>
    <row r="1976" spans="1:15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55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56"/>
        <v/>
      </c>
      <c r="J1976" s="22" t="str">
        <f t="shared" si="157"/>
        <v/>
      </c>
      <c r="K1976" s="22" t="str">
        <f t="shared" si="158"/>
        <v/>
      </c>
      <c r="M1976" s="22" t="str">
        <f>IFERROR(VLOOKUP(A1976,Sheet1!B:F,5,0),"")</f>
        <v/>
      </c>
      <c r="N1976" s="22" t="str">
        <f>IFERROR(VLOOKUP(A1976,Sheet1!B:F,4,0),"")</f>
        <v/>
      </c>
      <c r="O1976" s="22" t="str">
        <f t="shared" si="154"/>
        <v xml:space="preserve"> </v>
      </c>
    </row>
    <row r="1977" spans="1:15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55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56"/>
        <v/>
      </c>
      <c r="J1977" s="22" t="str">
        <f t="shared" si="157"/>
        <v/>
      </c>
      <c r="K1977" s="22" t="str">
        <f t="shared" si="158"/>
        <v/>
      </c>
      <c r="M1977" s="22" t="str">
        <f>IFERROR(VLOOKUP(A1977,Sheet1!B:F,5,0),"")</f>
        <v/>
      </c>
      <c r="N1977" s="22" t="str">
        <f>IFERROR(VLOOKUP(A1977,Sheet1!B:F,4,0),"")</f>
        <v/>
      </c>
      <c r="O1977" s="22" t="str">
        <f t="shared" si="154"/>
        <v xml:space="preserve"> </v>
      </c>
    </row>
    <row r="1978" spans="1:15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55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56"/>
        <v/>
      </c>
      <c r="J1978" s="22" t="str">
        <f t="shared" si="157"/>
        <v/>
      </c>
      <c r="K1978" s="22" t="str">
        <f t="shared" si="158"/>
        <v/>
      </c>
      <c r="M1978" s="22" t="str">
        <f>IFERROR(VLOOKUP(A1978,Sheet1!B:F,5,0),"")</f>
        <v/>
      </c>
      <c r="N1978" s="22" t="str">
        <f>IFERROR(VLOOKUP(A1978,Sheet1!B:F,4,0),"")</f>
        <v/>
      </c>
      <c r="O1978" s="22" t="str">
        <f t="shared" si="154"/>
        <v xml:space="preserve"> </v>
      </c>
    </row>
    <row r="1979" spans="1:15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55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56"/>
        <v/>
      </c>
      <c r="J1979" s="22" t="str">
        <f t="shared" si="157"/>
        <v/>
      </c>
      <c r="K1979" s="22" t="str">
        <f t="shared" si="158"/>
        <v/>
      </c>
      <c r="M1979" s="22" t="str">
        <f>IFERROR(VLOOKUP(A1979,Sheet1!B:F,5,0),"")</f>
        <v/>
      </c>
      <c r="N1979" s="22" t="str">
        <f>IFERROR(VLOOKUP(A1979,Sheet1!B:F,4,0),"")</f>
        <v/>
      </c>
      <c r="O1979" s="22" t="str">
        <f t="shared" si="154"/>
        <v xml:space="preserve"> </v>
      </c>
    </row>
    <row r="1980" spans="1:15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55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56"/>
        <v/>
      </c>
      <c r="J1980" s="22" t="str">
        <f t="shared" si="157"/>
        <v/>
      </c>
      <c r="K1980" s="22" t="str">
        <f t="shared" si="158"/>
        <v/>
      </c>
      <c r="M1980" s="22" t="str">
        <f>IFERROR(VLOOKUP(A1980,Sheet1!B:F,5,0),"")</f>
        <v/>
      </c>
      <c r="N1980" s="22" t="str">
        <f>IFERROR(VLOOKUP(A1980,Sheet1!B:F,4,0),"")</f>
        <v/>
      </c>
      <c r="O1980" s="22" t="str">
        <f t="shared" si="154"/>
        <v xml:space="preserve"> </v>
      </c>
    </row>
    <row r="1981" spans="1:15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55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56"/>
        <v/>
      </c>
      <c r="J1981" s="22" t="str">
        <f t="shared" si="157"/>
        <v/>
      </c>
      <c r="K1981" s="22" t="str">
        <f t="shared" si="158"/>
        <v/>
      </c>
      <c r="M1981" s="22" t="str">
        <f>IFERROR(VLOOKUP(A1981,Sheet1!B:F,5,0),"")</f>
        <v/>
      </c>
      <c r="N1981" s="22" t="str">
        <f>IFERROR(VLOOKUP(A1981,Sheet1!B:F,4,0),"")</f>
        <v/>
      </c>
      <c r="O1981" s="22" t="str">
        <f t="shared" si="154"/>
        <v xml:space="preserve"> </v>
      </c>
    </row>
    <row r="1982" spans="1:15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55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56"/>
        <v/>
      </c>
      <c r="J1982" s="22" t="str">
        <f t="shared" si="157"/>
        <v/>
      </c>
      <c r="K1982" s="22" t="str">
        <f t="shared" si="158"/>
        <v/>
      </c>
      <c r="M1982" s="22" t="str">
        <f>IFERROR(VLOOKUP(A1982,Sheet1!B:F,5,0),"")</f>
        <v/>
      </c>
      <c r="N1982" s="22" t="str">
        <f>IFERROR(VLOOKUP(A1982,Sheet1!B:F,4,0),"")</f>
        <v/>
      </c>
      <c r="O1982" s="22" t="str">
        <f t="shared" si="154"/>
        <v xml:space="preserve"> </v>
      </c>
    </row>
    <row r="1983" spans="1:15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55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56"/>
        <v/>
      </c>
      <c r="J1983" s="22" t="str">
        <f t="shared" si="157"/>
        <v/>
      </c>
      <c r="K1983" s="22" t="str">
        <f t="shared" si="158"/>
        <v/>
      </c>
      <c r="M1983" s="22" t="str">
        <f>IFERROR(VLOOKUP(A1983,Sheet1!B:F,5,0),"")</f>
        <v/>
      </c>
      <c r="N1983" s="22" t="str">
        <f>IFERROR(VLOOKUP(A1983,Sheet1!B:F,4,0),"")</f>
        <v/>
      </c>
      <c r="O1983" s="22" t="str">
        <f t="shared" si="154"/>
        <v xml:space="preserve"> </v>
      </c>
    </row>
    <row r="1984" spans="1:15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55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56"/>
        <v/>
      </c>
      <c r="J1984" s="22" t="str">
        <f t="shared" si="157"/>
        <v/>
      </c>
      <c r="K1984" s="22" t="str">
        <f t="shared" si="158"/>
        <v/>
      </c>
      <c r="M1984" s="22" t="str">
        <f>IFERROR(VLOOKUP(A1984,Sheet1!B:F,5,0),"")</f>
        <v/>
      </c>
      <c r="N1984" s="22" t="str">
        <f>IFERROR(VLOOKUP(A1984,Sheet1!B:F,4,0),"")</f>
        <v/>
      </c>
      <c r="O1984" s="22" t="str">
        <f t="shared" si="154"/>
        <v xml:space="preserve"> </v>
      </c>
    </row>
    <row r="1985" spans="1:15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55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56"/>
        <v/>
      </c>
      <c r="J1985" s="22" t="str">
        <f t="shared" si="157"/>
        <v/>
      </c>
      <c r="K1985" s="22" t="str">
        <f t="shared" si="158"/>
        <v/>
      </c>
      <c r="M1985" s="22" t="str">
        <f>IFERROR(VLOOKUP(A1985,Sheet1!B:F,5,0),"")</f>
        <v/>
      </c>
      <c r="N1985" s="22" t="str">
        <f>IFERROR(VLOOKUP(A1985,Sheet1!B:F,4,0),"")</f>
        <v/>
      </c>
      <c r="O1985" s="22" t="str">
        <f t="shared" si="154"/>
        <v xml:space="preserve"> </v>
      </c>
    </row>
    <row r="1986" spans="1:15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55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56"/>
        <v/>
      </c>
      <c r="J1986" s="22" t="str">
        <f t="shared" si="157"/>
        <v/>
      </c>
      <c r="K1986" s="22" t="str">
        <f t="shared" si="158"/>
        <v/>
      </c>
      <c r="M1986" s="22" t="str">
        <f>IFERROR(VLOOKUP(A1986,Sheet1!B:F,5,0),"")</f>
        <v/>
      </c>
      <c r="N1986" s="22" t="str">
        <f>IFERROR(VLOOKUP(A1986,Sheet1!B:F,4,0),"")</f>
        <v/>
      </c>
      <c r="O1986" s="22" t="str">
        <f t="shared" si="154"/>
        <v xml:space="preserve"> </v>
      </c>
    </row>
    <row r="1987" spans="1:15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55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56"/>
        <v/>
      </c>
      <c r="J1987" s="22" t="str">
        <f t="shared" si="157"/>
        <v/>
      </c>
      <c r="K1987" s="22" t="str">
        <f t="shared" si="158"/>
        <v/>
      </c>
      <c r="M1987" s="22" t="str">
        <f>IFERROR(VLOOKUP(A1987,Sheet1!B:F,5,0),"")</f>
        <v/>
      </c>
      <c r="N1987" s="22" t="str">
        <f>IFERROR(VLOOKUP(A1987,Sheet1!B:F,4,0),"")</f>
        <v/>
      </c>
      <c r="O1987" s="22" t="str">
        <f t="shared" ref="O1987:O2050" si="159">CONCATENATE(M1987," ",N1987)</f>
        <v xml:space="preserve"> </v>
      </c>
    </row>
    <row r="1988" spans="1:15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55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56"/>
        <v/>
      </c>
      <c r="J1988" s="22" t="str">
        <f t="shared" si="157"/>
        <v/>
      </c>
      <c r="K1988" s="22" t="str">
        <f t="shared" si="158"/>
        <v/>
      </c>
      <c r="M1988" s="22" t="str">
        <f>IFERROR(VLOOKUP(A1988,Sheet1!B:F,5,0),"")</f>
        <v/>
      </c>
      <c r="N1988" s="22" t="str">
        <f>IFERROR(VLOOKUP(A1988,Sheet1!B:F,4,0),"")</f>
        <v/>
      </c>
      <c r="O1988" s="22" t="str">
        <f t="shared" si="159"/>
        <v xml:space="preserve"> </v>
      </c>
    </row>
    <row r="1989" spans="1:15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55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56"/>
        <v/>
      </c>
      <c r="J1989" s="22" t="str">
        <f t="shared" si="157"/>
        <v/>
      </c>
      <c r="K1989" s="22" t="str">
        <f t="shared" si="158"/>
        <v/>
      </c>
      <c r="M1989" s="22" t="str">
        <f>IFERROR(VLOOKUP(A1989,Sheet1!B:F,5,0),"")</f>
        <v/>
      </c>
      <c r="N1989" s="22" t="str">
        <f>IFERROR(VLOOKUP(A1989,Sheet1!B:F,4,0),"")</f>
        <v/>
      </c>
      <c r="O1989" s="22" t="str">
        <f t="shared" si="159"/>
        <v xml:space="preserve"> </v>
      </c>
    </row>
    <row r="1990" spans="1:15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55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56"/>
        <v/>
      </c>
      <c r="J1990" s="22" t="str">
        <f t="shared" si="157"/>
        <v/>
      </c>
      <c r="K1990" s="22" t="str">
        <f t="shared" si="158"/>
        <v/>
      </c>
      <c r="M1990" s="22" t="str">
        <f>IFERROR(VLOOKUP(A1990,Sheet1!B:F,5,0),"")</f>
        <v/>
      </c>
      <c r="N1990" s="22" t="str">
        <f>IFERROR(VLOOKUP(A1990,Sheet1!B:F,4,0),"")</f>
        <v/>
      </c>
      <c r="O1990" s="22" t="str">
        <f t="shared" si="159"/>
        <v xml:space="preserve"> </v>
      </c>
    </row>
    <row r="1991" spans="1:15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55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56"/>
        <v/>
      </c>
      <c r="J1991" s="22" t="str">
        <f t="shared" si="157"/>
        <v/>
      </c>
      <c r="K1991" s="22" t="str">
        <f t="shared" si="158"/>
        <v/>
      </c>
      <c r="M1991" s="22" t="str">
        <f>IFERROR(VLOOKUP(A1991,Sheet1!B:F,5,0),"")</f>
        <v/>
      </c>
      <c r="N1991" s="22" t="str">
        <f>IFERROR(VLOOKUP(A1991,Sheet1!B:F,4,0),"")</f>
        <v/>
      </c>
      <c r="O1991" s="22" t="str">
        <f t="shared" si="159"/>
        <v xml:space="preserve"> </v>
      </c>
    </row>
    <row r="1992" spans="1:15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55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56"/>
        <v/>
      </c>
      <c r="J1992" s="22" t="str">
        <f t="shared" si="157"/>
        <v/>
      </c>
      <c r="K1992" s="22" t="str">
        <f t="shared" si="158"/>
        <v/>
      </c>
      <c r="M1992" s="22" t="str">
        <f>IFERROR(VLOOKUP(A1992,Sheet1!B:F,5,0),"")</f>
        <v/>
      </c>
      <c r="N1992" s="22" t="str">
        <f>IFERROR(VLOOKUP(A1992,Sheet1!B:F,4,0),"")</f>
        <v/>
      </c>
      <c r="O1992" s="22" t="str">
        <f t="shared" si="159"/>
        <v xml:space="preserve"> </v>
      </c>
    </row>
    <row r="1993" spans="1:15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55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56"/>
        <v/>
      </c>
      <c r="J1993" s="22" t="str">
        <f t="shared" si="157"/>
        <v/>
      </c>
      <c r="K1993" s="22" t="str">
        <f t="shared" si="158"/>
        <v/>
      </c>
      <c r="M1993" s="22" t="str">
        <f>IFERROR(VLOOKUP(A1993,Sheet1!B:F,5,0),"")</f>
        <v/>
      </c>
      <c r="N1993" s="22" t="str">
        <f>IFERROR(VLOOKUP(A1993,Sheet1!B:F,4,0),"")</f>
        <v/>
      </c>
      <c r="O1993" s="22" t="str">
        <f t="shared" si="159"/>
        <v xml:space="preserve"> </v>
      </c>
    </row>
    <row r="1994" spans="1:15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55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56"/>
        <v/>
      </c>
      <c r="J1994" s="22" t="str">
        <f t="shared" si="157"/>
        <v/>
      </c>
      <c r="K1994" s="22" t="str">
        <f t="shared" si="158"/>
        <v/>
      </c>
      <c r="M1994" s="22" t="str">
        <f>IFERROR(VLOOKUP(A1994,Sheet1!B:F,5,0),"")</f>
        <v/>
      </c>
      <c r="N1994" s="22" t="str">
        <f>IFERROR(VLOOKUP(A1994,Sheet1!B:F,4,0),"")</f>
        <v/>
      </c>
      <c r="O1994" s="22" t="str">
        <f t="shared" si="159"/>
        <v xml:space="preserve"> </v>
      </c>
    </row>
    <row r="1995" spans="1:15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55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56"/>
        <v/>
      </c>
      <c r="J1995" s="22" t="str">
        <f t="shared" si="157"/>
        <v/>
      </c>
      <c r="K1995" s="22" t="str">
        <f t="shared" si="158"/>
        <v/>
      </c>
      <c r="M1995" s="22" t="str">
        <f>IFERROR(VLOOKUP(A1995,Sheet1!B:F,5,0),"")</f>
        <v/>
      </c>
      <c r="N1995" s="22" t="str">
        <f>IFERROR(VLOOKUP(A1995,Sheet1!B:F,4,0),"")</f>
        <v/>
      </c>
      <c r="O1995" s="22" t="str">
        <f t="shared" si="159"/>
        <v xml:space="preserve"> </v>
      </c>
    </row>
    <row r="1996" spans="1:15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55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56"/>
        <v/>
      </c>
      <c r="J1996" s="22" t="str">
        <f t="shared" si="157"/>
        <v/>
      </c>
      <c r="K1996" s="22" t="str">
        <f t="shared" si="158"/>
        <v/>
      </c>
      <c r="M1996" s="22" t="str">
        <f>IFERROR(VLOOKUP(A1996,Sheet1!B:F,5,0),"")</f>
        <v/>
      </c>
      <c r="N1996" s="22" t="str">
        <f>IFERROR(VLOOKUP(A1996,Sheet1!B:F,4,0),"")</f>
        <v/>
      </c>
      <c r="O1996" s="22" t="str">
        <f t="shared" si="159"/>
        <v xml:space="preserve"> </v>
      </c>
    </row>
    <row r="1997" spans="1:15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55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56"/>
        <v/>
      </c>
      <c r="J1997" s="22" t="str">
        <f t="shared" si="157"/>
        <v/>
      </c>
      <c r="K1997" s="22" t="str">
        <f t="shared" si="158"/>
        <v/>
      </c>
      <c r="M1997" s="22" t="str">
        <f>IFERROR(VLOOKUP(A1997,Sheet1!B:F,5,0),"")</f>
        <v/>
      </c>
      <c r="N1997" s="22" t="str">
        <f>IFERROR(VLOOKUP(A1997,Sheet1!B:F,4,0),"")</f>
        <v/>
      </c>
      <c r="O1997" s="22" t="str">
        <f t="shared" si="159"/>
        <v xml:space="preserve"> </v>
      </c>
    </row>
    <row r="1998" spans="1:15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55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56"/>
        <v/>
      </c>
      <c r="J1998" s="22" t="str">
        <f t="shared" si="157"/>
        <v/>
      </c>
      <c r="K1998" s="22" t="str">
        <f t="shared" si="158"/>
        <v/>
      </c>
      <c r="M1998" s="22" t="str">
        <f>IFERROR(VLOOKUP(A1998,Sheet1!B:F,5,0),"")</f>
        <v/>
      </c>
      <c r="N1998" s="22" t="str">
        <f>IFERROR(VLOOKUP(A1998,Sheet1!B:F,4,0),"")</f>
        <v/>
      </c>
      <c r="O1998" s="22" t="str">
        <f t="shared" si="159"/>
        <v xml:space="preserve"> </v>
      </c>
    </row>
    <row r="1999" spans="1:15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55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56"/>
        <v/>
      </c>
      <c r="J1999" s="22" t="str">
        <f t="shared" si="157"/>
        <v/>
      </c>
      <c r="K1999" s="22" t="str">
        <f t="shared" si="158"/>
        <v/>
      </c>
      <c r="M1999" s="22" t="str">
        <f>IFERROR(VLOOKUP(A1999,Sheet1!B:F,5,0),"")</f>
        <v/>
      </c>
      <c r="N1999" s="22" t="str">
        <f>IFERROR(VLOOKUP(A1999,Sheet1!B:F,4,0),"")</f>
        <v/>
      </c>
      <c r="O1999" s="22" t="str">
        <f t="shared" si="159"/>
        <v xml:space="preserve"> </v>
      </c>
    </row>
    <row r="2000" spans="1:15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55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56"/>
        <v/>
      </c>
      <c r="J2000" s="22" t="str">
        <f t="shared" si="157"/>
        <v/>
      </c>
      <c r="K2000" s="22" t="str">
        <f t="shared" si="158"/>
        <v/>
      </c>
      <c r="M2000" s="22" t="str">
        <f>IFERROR(VLOOKUP(A2000,Sheet1!B:F,5,0),"")</f>
        <v/>
      </c>
      <c r="N2000" s="22" t="str">
        <f>IFERROR(VLOOKUP(A2000,Sheet1!B:F,4,0),"")</f>
        <v/>
      </c>
      <c r="O2000" s="22" t="str">
        <f t="shared" si="159"/>
        <v xml:space="preserve"> </v>
      </c>
    </row>
    <row r="2001" spans="1:15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55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56"/>
        <v/>
      </c>
      <c r="J2001" s="22" t="str">
        <f t="shared" si="157"/>
        <v/>
      </c>
      <c r="K2001" s="22" t="str">
        <f t="shared" si="158"/>
        <v/>
      </c>
      <c r="M2001" s="22" t="str">
        <f>IFERROR(VLOOKUP(A2001,Sheet1!B:F,5,0),"")</f>
        <v/>
      </c>
      <c r="N2001" s="22" t="str">
        <f>IFERROR(VLOOKUP(A2001,Sheet1!B:F,4,0),"")</f>
        <v/>
      </c>
      <c r="O2001" s="22" t="str">
        <f t="shared" si="159"/>
        <v xml:space="preserve"> </v>
      </c>
    </row>
    <row r="2002" spans="1:15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60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56"/>
        <v/>
      </c>
      <c r="J2002" s="22" t="str">
        <f t="shared" si="157"/>
        <v/>
      </c>
      <c r="K2002" s="22" t="str">
        <f t="shared" si="158"/>
        <v/>
      </c>
      <c r="M2002" s="22" t="str">
        <f>IFERROR(VLOOKUP(A2002,Sheet1!B:F,5,0),"")</f>
        <v/>
      </c>
      <c r="N2002" s="22" t="str">
        <f>IFERROR(VLOOKUP(A2002,Sheet1!B:F,4,0),"")</f>
        <v/>
      </c>
      <c r="O2002" s="22" t="str">
        <f t="shared" si="159"/>
        <v xml:space="preserve"> </v>
      </c>
    </row>
    <row r="2003" spans="1:15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60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61">CONCATENATE(E2003,A2003)</f>
        <v/>
      </c>
      <c r="J2003" s="22" t="str">
        <f t="shared" ref="J2003:J2062" si="162">B2003</f>
        <v/>
      </c>
      <c r="K2003" s="22" t="str">
        <f t="shared" ref="K2003:K2062" si="163">C2003</f>
        <v/>
      </c>
      <c r="M2003" s="22" t="str">
        <f>IFERROR(VLOOKUP(A2003,Sheet1!B:F,5,0),"")</f>
        <v/>
      </c>
      <c r="N2003" s="22" t="str">
        <f>IFERROR(VLOOKUP(A2003,Sheet1!B:F,4,0),"")</f>
        <v/>
      </c>
      <c r="O2003" s="22" t="str">
        <f t="shared" si="159"/>
        <v xml:space="preserve"> </v>
      </c>
    </row>
    <row r="2004" spans="1:15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60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61"/>
        <v/>
      </c>
      <c r="J2004" s="22" t="str">
        <f t="shared" si="162"/>
        <v/>
      </c>
      <c r="K2004" s="22" t="str">
        <f t="shared" si="163"/>
        <v/>
      </c>
      <c r="M2004" s="22" t="str">
        <f>IFERROR(VLOOKUP(A2004,Sheet1!B:F,5,0),"")</f>
        <v/>
      </c>
      <c r="N2004" s="22" t="str">
        <f>IFERROR(VLOOKUP(A2004,Sheet1!B:F,4,0),"")</f>
        <v/>
      </c>
      <c r="O2004" s="22" t="str">
        <f t="shared" si="159"/>
        <v xml:space="preserve"> </v>
      </c>
    </row>
    <row r="2005" spans="1:15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60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61"/>
        <v/>
      </c>
      <c r="J2005" s="22" t="str">
        <f t="shared" si="162"/>
        <v/>
      </c>
      <c r="K2005" s="22" t="str">
        <f t="shared" si="163"/>
        <v/>
      </c>
      <c r="M2005" s="22" t="str">
        <f>IFERROR(VLOOKUP(A2005,Sheet1!B:F,5,0),"")</f>
        <v/>
      </c>
      <c r="N2005" s="22" t="str">
        <f>IFERROR(VLOOKUP(A2005,Sheet1!B:F,4,0),"")</f>
        <v/>
      </c>
      <c r="O2005" s="22" t="str">
        <f t="shared" si="159"/>
        <v xml:space="preserve"> </v>
      </c>
    </row>
    <row r="2006" spans="1:15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60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61"/>
        <v/>
      </c>
      <c r="J2006" s="22" t="str">
        <f t="shared" si="162"/>
        <v/>
      </c>
      <c r="K2006" s="22" t="str">
        <f t="shared" si="163"/>
        <v/>
      </c>
      <c r="M2006" s="22" t="str">
        <f>IFERROR(VLOOKUP(A2006,Sheet1!B:F,5,0),"")</f>
        <v/>
      </c>
      <c r="N2006" s="22" t="str">
        <f>IFERROR(VLOOKUP(A2006,Sheet1!B:F,4,0),"")</f>
        <v/>
      </c>
      <c r="O2006" s="22" t="str">
        <f t="shared" si="159"/>
        <v xml:space="preserve"> </v>
      </c>
    </row>
    <row r="2007" spans="1:15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60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61"/>
        <v/>
      </c>
      <c r="J2007" s="22" t="str">
        <f t="shared" si="162"/>
        <v/>
      </c>
      <c r="K2007" s="22" t="str">
        <f t="shared" si="163"/>
        <v/>
      </c>
      <c r="M2007" s="22" t="str">
        <f>IFERROR(VLOOKUP(A2007,Sheet1!B:F,5,0),"")</f>
        <v/>
      </c>
      <c r="N2007" s="22" t="str">
        <f>IFERROR(VLOOKUP(A2007,Sheet1!B:F,4,0),"")</f>
        <v/>
      </c>
      <c r="O2007" s="22" t="str">
        <f t="shared" si="159"/>
        <v xml:space="preserve"> </v>
      </c>
    </row>
    <row r="2008" spans="1:15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60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61"/>
        <v/>
      </c>
      <c r="J2008" s="22" t="str">
        <f t="shared" si="162"/>
        <v/>
      </c>
      <c r="K2008" s="22" t="str">
        <f t="shared" si="163"/>
        <v/>
      </c>
      <c r="M2008" s="22" t="str">
        <f>IFERROR(VLOOKUP(A2008,Sheet1!B:F,5,0),"")</f>
        <v/>
      </c>
      <c r="N2008" s="22" t="str">
        <f>IFERROR(VLOOKUP(A2008,Sheet1!B:F,4,0),"")</f>
        <v/>
      </c>
      <c r="O2008" s="22" t="str">
        <f t="shared" si="159"/>
        <v xml:space="preserve"> </v>
      </c>
    </row>
    <row r="2009" spans="1:15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60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61"/>
        <v/>
      </c>
      <c r="J2009" s="22" t="str">
        <f t="shared" si="162"/>
        <v/>
      </c>
      <c r="K2009" s="22" t="str">
        <f t="shared" si="163"/>
        <v/>
      </c>
      <c r="M2009" s="22" t="str">
        <f>IFERROR(VLOOKUP(A2009,Sheet1!B:F,5,0),"")</f>
        <v/>
      </c>
      <c r="N2009" s="22" t="str">
        <f>IFERROR(VLOOKUP(A2009,Sheet1!B:F,4,0),"")</f>
        <v/>
      </c>
      <c r="O2009" s="22" t="str">
        <f t="shared" si="159"/>
        <v xml:space="preserve"> </v>
      </c>
    </row>
    <row r="2010" spans="1:15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60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61"/>
        <v/>
      </c>
      <c r="J2010" s="22" t="str">
        <f t="shared" si="162"/>
        <v/>
      </c>
      <c r="K2010" s="22" t="str">
        <f t="shared" si="163"/>
        <v/>
      </c>
      <c r="M2010" s="22" t="str">
        <f>IFERROR(VLOOKUP(A2010,Sheet1!B:F,5,0),"")</f>
        <v/>
      </c>
      <c r="N2010" s="22" t="str">
        <f>IFERROR(VLOOKUP(A2010,Sheet1!B:F,4,0),"")</f>
        <v/>
      </c>
      <c r="O2010" s="22" t="str">
        <f t="shared" si="159"/>
        <v xml:space="preserve"> </v>
      </c>
    </row>
    <row r="2011" spans="1:15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60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61"/>
        <v/>
      </c>
      <c r="J2011" s="22" t="str">
        <f t="shared" si="162"/>
        <v/>
      </c>
      <c r="K2011" s="22" t="str">
        <f t="shared" si="163"/>
        <v/>
      </c>
      <c r="M2011" s="22" t="str">
        <f>IFERROR(VLOOKUP(A2011,Sheet1!B:F,5,0),"")</f>
        <v/>
      </c>
      <c r="N2011" s="22" t="str">
        <f>IFERROR(VLOOKUP(A2011,Sheet1!B:F,4,0),"")</f>
        <v/>
      </c>
      <c r="O2011" s="22" t="str">
        <f t="shared" si="159"/>
        <v xml:space="preserve"> </v>
      </c>
    </row>
    <row r="2012" spans="1:15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60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61"/>
        <v/>
      </c>
      <c r="J2012" s="22" t="str">
        <f t="shared" si="162"/>
        <v/>
      </c>
      <c r="K2012" s="22" t="str">
        <f t="shared" si="163"/>
        <v/>
      </c>
      <c r="M2012" s="22" t="str">
        <f>IFERROR(VLOOKUP(A2012,Sheet1!B:F,5,0),"")</f>
        <v/>
      </c>
      <c r="N2012" s="22" t="str">
        <f>IFERROR(VLOOKUP(A2012,Sheet1!B:F,4,0),"")</f>
        <v/>
      </c>
      <c r="O2012" s="22" t="str">
        <f t="shared" si="159"/>
        <v xml:space="preserve"> </v>
      </c>
    </row>
    <row r="2013" spans="1:15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60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61"/>
        <v/>
      </c>
      <c r="J2013" s="22" t="str">
        <f t="shared" si="162"/>
        <v/>
      </c>
      <c r="K2013" s="22" t="str">
        <f t="shared" si="163"/>
        <v/>
      </c>
      <c r="M2013" s="22" t="str">
        <f>IFERROR(VLOOKUP(A2013,Sheet1!B:F,5,0),"")</f>
        <v/>
      </c>
      <c r="N2013" s="22" t="str">
        <f>IFERROR(VLOOKUP(A2013,Sheet1!B:F,4,0),"")</f>
        <v/>
      </c>
      <c r="O2013" s="22" t="str">
        <f t="shared" si="159"/>
        <v xml:space="preserve"> </v>
      </c>
    </row>
    <row r="2014" spans="1:15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60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61"/>
        <v/>
      </c>
      <c r="J2014" s="22" t="str">
        <f t="shared" si="162"/>
        <v/>
      </c>
      <c r="K2014" s="22" t="str">
        <f t="shared" si="163"/>
        <v/>
      </c>
      <c r="M2014" s="22" t="str">
        <f>IFERROR(VLOOKUP(A2014,Sheet1!B:F,5,0),"")</f>
        <v/>
      </c>
      <c r="N2014" s="22" t="str">
        <f>IFERROR(VLOOKUP(A2014,Sheet1!B:F,4,0),"")</f>
        <v/>
      </c>
      <c r="O2014" s="22" t="str">
        <f t="shared" si="159"/>
        <v xml:space="preserve"> </v>
      </c>
    </row>
    <row r="2015" spans="1:15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60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61"/>
        <v/>
      </c>
      <c r="J2015" s="22" t="str">
        <f t="shared" si="162"/>
        <v/>
      </c>
      <c r="K2015" s="22" t="str">
        <f t="shared" si="163"/>
        <v/>
      </c>
      <c r="M2015" s="22" t="str">
        <f>IFERROR(VLOOKUP(A2015,Sheet1!B:F,5,0),"")</f>
        <v/>
      </c>
      <c r="N2015" s="22" t="str">
        <f>IFERROR(VLOOKUP(A2015,Sheet1!B:F,4,0),"")</f>
        <v/>
      </c>
      <c r="O2015" s="22" t="str">
        <f t="shared" si="159"/>
        <v xml:space="preserve"> </v>
      </c>
    </row>
    <row r="2016" spans="1:15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60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61"/>
        <v/>
      </c>
      <c r="J2016" s="22" t="str">
        <f t="shared" si="162"/>
        <v/>
      </c>
      <c r="K2016" s="22" t="str">
        <f t="shared" si="163"/>
        <v/>
      </c>
      <c r="M2016" s="22" t="str">
        <f>IFERROR(VLOOKUP(A2016,Sheet1!B:F,5,0),"")</f>
        <v/>
      </c>
      <c r="N2016" s="22" t="str">
        <f>IFERROR(VLOOKUP(A2016,Sheet1!B:F,4,0),"")</f>
        <v/>
      </c>
      <c r="O2016" s="22" t="str">
        <f t="shared" si="159"/>
        <v xml:space="preserve"> </v>
      </c>
    </row>
    <row r="2017" spans="1:15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60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61"/>
        <v/>
      </c>
      <c r="J2017" s="22" t="str">
        <f t="shared" si="162"/>
        <v/>
      </c>
      <c r="K2017" s="22" t="str">
        <f t="shared" si="163"/>
        <v/>
      </c>
      <c r="M2017" s="22" t="str">
        <f>IFERROR(VLOOKUP(A2017,Sheet1!B:F,5,0),"")</f>
        <v/>
      </c>
      <c r="N2017" s="22" t="str">
        <f>IFERROR(VLOOKUP(A2017,Sheet1!B:F,4,0),"")</f>
        <v/>
      </c>
      <c r="O2017" s="22" t="str">
        <f t="shared" si="159"/>
        <v xml:space="preserve"> </v>
      </c>
    </row>
    <row r="2018" spans="1:15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60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61"/>
        <v/>
      </c>
      <c r="J2018" s="22" t="str">
        <f t="shared" si="162"/>
        <v/>
      </c>
      <c r="K2018" s="22" t="str">
        <f t="shared" si="163"/>
        <v/>
      </c>
      <c r="M2018" s="22" t="str">
        <f>IFERROR(VLOOKUP(A2018,Sheet1!B:F,5,0),"")</f>
        <v/>
      </c>
      <c r="N2018" s="22" t="str">
        <f>IFERROR(VLOOKUP(A2018,Sheet1!B:F,4,0),"")</f>
        <v/>
      </c>
      <c r="O2018" s="22" t="str">
        <f t="shared" si="159"/>
        <v xml:space="preserve"> </v>
      </c>
    </row>
    <row r="2019" spans="1:15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60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61"/>
        <v/>
      </c>
      <c r="J2019" s="22" t="str">
        <f t="shared" si="162"/>
        <v/>
      </c>
      <c r="K2019" s="22" t="str">
        <f t="shared" si="163"/>
        <v/>
      </c>
      <c r="M2019" s="22" t="str">
        <f>IFERROR(VLOOKUP(A2019,Sheet1!B:F,5,0),"")</f>
        <v/>
      </c>
      <c r="N2019" s="22" t="str">
        <f>IFERROR(VLOOKUP(A2019,Sheet1!B:F,4,0),"")</f>
        <v/>
      </c>
      <c r="O2019" s="22" t="str">
        <f t="shared" si="159"/>
        <v xml:space="preserve"> </v>
      </c>
    </row>
    <row r="2020" spans="1:15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60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61"/>
        <v/>
      </c>
      <c r="J2020" s="22" t="str">
        <f t="shared" si="162"/>
        <v/>
      </c>
      <c r="K2020" s="22" t="str">
        <f t="shared" si="163"/>
        <v/>
      </c>
      <c r="M2020" s="22" t="str">
        <f>IFERROR(VLOOKUP(A2020,Sheet1!B:F,5,0),"")</f>
        <v/>
      </c>
      <c r="N2020" s="22" t="str">
        <f>IFERROR(VLOOKUP(A2020,Sheet1!B:F,4,0),"")</f>
        <v/>
      </c>
      <c r="O2020" s="22" t="str">
        <f t="shared" si="159"/>
        <v xml:space="preserve"> </v>
      </c>
    </row>
    <row r="2021" spans="1:15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60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61"/>
        <v/>
      </c>
      <c r="J2021" s="22" t="str">
        <f t="shared" si="162"/>
        <v/>
      </c>
      <c r="K2021" s="22" t="str">
        <f t="shared" si="163"/>
        <v/>
      </c>
      <c r="M2021" s="22" t="str">
        <f>IFERROR(VLOOKUP(A2021,Sheet1!B:F,5,0),"")</f>
        <v/>
      </c>
      <c r="N2021" s="22" t="str">
        <f>IFERROR(VLOOKUP(A2021,Sheet1!B:F,4,0),"")</f>
        <v/>
      </c>
      <c r="O2021" s="22" t="str">
        <f t="shared" si="159"/>
        <v xml:space="preserve"> </v>
      </c>
    </row>
    <row r="2022" spans="1:15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60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61"/>
        <v/>
      </c>
      <c r="J2022" s="22" t="str">
        <f t="shared" si="162"/>
        <v/>
      </c>
      <c r="K2022" s="22" t="str">
        <f t="shared" si="163"/>
        <v/>
      </c>
      <c r="M2022" s="22" t="str">
        <f>IFERROR(VLOOKUP(A2022,Sheet1!B:F,5,0),"")</f>
        <v/>
      </c>
      <c r="N2022" s="22" t="str">
        <f>IFERROR(VLOOKUP(A2022,Sheet1!B:F,4,0),"")</f>
        <v/>
      </c>
      <c r="O2022" s="22" t="str">
        <f t="shared" si="159"/>
        <v xml:space="preserve"> </v>
      </c>
    </row>
    <row r="2023" spans="1:15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60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61"/>
        <v/>
      </c>
      <c r="J2023" s="22" t="str">
        <f t="shared" si="162"/>
        <v/>
      </c>
      <c r="K2023" s="22" t="str">
        <f t="shared" si="163"/>
        <v/>
      </c>
      <c r="M2023" s="22" t="str">
        <f>IFERROR(VLOOKUP(A2023,Sheet1!B:F,5,0),"")</f>
        <v/>
      </c>
      <c r="N2023" s="22" t="str">
        <f>IFERROR(VLOOKUP(A2023,Sheet1!B:F,4,0),"")</f>
        <v/>
      </c>
      <c r="O2023" s="22" t="str">
        <f t="shared" si="159"/>
        <v xml:space="preserve"> </v>
      </c>
    </row>
    <row r="2024" spans="1:15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60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61"/>
        <v/>
      </c>
      <c r="J2024" s="22" t="str">
        <f t="shared" si="162"/>
        <v/>
      </c>
      <c r="K2024" s="22" t="str">
        <f t="shared" si="163"/>
        <v/>
      </c>
      <c r="M2024" s="22" t="str">
        <f>IFERROR(VLOOKUP(A2024,Sheet1!B:F,5,0),"")</f>
        <v/>
      </c>
      <c r="N2024" s="22" t="str">
        <f>IFERROR(VLOOKUP(A2024,Sheet1!B:F,4,0),"")</f>
        <v/>
      </c>
      <c r="O2024" s="22" t="str">
        <f t="shared" si="159"/>
        <v xml:space="preserve"> </v>
      </c>
    </row>
    <row r="2025" spans="1:15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60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61"/>
        <v/>
      </c>
      <c r="J2025" s="22" t="str">
        <f t="shared" si="162"/>
        <v/>
      </c>
      <c r="K2025" s="22" t="str">
        <f t="shared" si="163"/>
        <v/>
      </c>
      <c r="M2025" s="22" t="str">
        <f>IFERROR(VLOOKUP(A2025,Sheet1!B:F,5,0),"")</f>
        <v/>
      </c>
      <c r="N2025" s="22" t="str">
        <f>IFERROR(VLOOKUP(A2025,Sheet1!B:F,4,0),"")</f>
        <v/>
      </c>
      <c r="O2025" s="22" t="str">
        <f t="shared" si="159"/>
        <v xml:space="preserve"> </v>
      </c>
    </row>
    <row r="2026" spans="1:15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60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61"/>
        <v/>
      </c>
      <c r="J2026" s="22" t="str">
        <f t="shared" si="162"/>
        <v/>
      </c>
      <c r="K2026" s="22" t="str">
        <f t="shared" si="163"/>
        <v/>
      </c>
      <c r="M2026" s="22" t="str">
        <f>IFERROR(VLOOKUP(A2026,Sheet1!B:F,5,0),"")</f>
        <v/>
      </c>
      <c r="N2026" s="22" t="str">
        <f>IFERROR(VLOOKUP(A2026,Sheet1!B:F,4,0),"")</f>
        <v/>
      </c>
      <c r="O2026" s="22" t="str">
        <f t="shared" si="159"/>
        <v xml:space="preserve"> </v>
      </c>
    </row>
    <row r="2027" spans="1:15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60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61"/>
        <v/>
      </c>
      <c r="J2027" s="22" t="str">
        <f t="shared" si="162"/>
        <v/>
      </c>
      <c r="K2027" s="22" t="str">
        <f t="shared" si="163"/>
        <v/>
      </c>
      <c r="M2027" s="22" t="str">
        <f>IFERROR(VLOOKUP(A2027,Sheet1!B:F,5,0),"")</f>
        <v/>
      </c>
      <c r="N2027" s="22" t="str">
        <f>IFERROR(VLOOKUP(A2027,Sheet1!B:F,4,0),"")</f>
        <v/>
      </c>
      <c r="O2027" s="22" t="str">
        <f t="shared" si="159"/>
        <v xml:space="preserve"> </v>
      </c>
    </row>
    <row r="2028" spans="1:15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60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61"/>
        <v/>
      </c>
      <c r="J2028" s="22" t="str">
        <f t="shared" si="162"/>
        <v/>
      </c>
      <c r="K2028" s="22" t="str">
        <f t="shared" si="163"/>
        <v/>
      </c>
      <c r="M2028" s="22" t="str">
        <f>IFERROR(VLOOKUP(A2028,Sheet1!B:F,5,0),"")</f>
        <v/>
      </c>
      <c r="N2028" s="22" t="str">
        <f>IFERROR(VLOOKUP(A2028,Sheet1!B:F,4,0),"")</f>
        <v/>
      </c>
      <c r="O2028" s="22" t="str">
        <f t="shared" si="159"/>
        <v xml:space="preserve"> </v>
      </c>
    </row>
    <row r="2029" spans="1:15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60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61"/>
        <v/>
      </c>
      <c r="J2029" s="22" t="str">
        <f t="shared" si="162"/>
        <v/>
      </c>
      <c r="K2029" s="22" t="str">
        <f t="shared" si="163"/>
        <v/>
      </c>
      <c r="M2029" s="22" t="str">
        <f>IFERROR(VLOOKUP(A2029,Sheet1!B:F,5,0),"")</f>
        <v/>
      </c>
      <c r="N2029" s="22" t="str">
        <f>IFERROR(VLOOKUP(A2029,Sheet1!B:F,4,0),"")</f>
        <v/>
      </c>
      <c r="O2029" s="22" t="str">
        <f t="shared" si="159"/>
        <v xml:space="preserve"> </v>
      </c>
    </row>
    <row r="2030" spans="1:15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60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61"/>
        <v/>
      </c>
      <c r="J2030" s="22" t="str">
        <f t="shared" si="162"/>
        <v/>
      </c>
      <c r="K2030" s="22" t="str">
        <f t="shared" si="163"/>
        <v/>
      </c>
      <c r="M2030" s="22" t="str">
        <f>IFERROR(VLOOKUP(A2030,Sheet1!B:F,5,0),"")</f>
        <v/>
      </c>
      <c r="N2030" s="22" t="str">
        <f>IFERROR(VLOOKUP(A2030,Sheet1!B:F,4,0),"")</f>
        <v/>
      </c>
      <c r="O2030" s="22" t="str">
        <f t="shared" si="159"/>
        <v xml:space="preserve"> </v>
      </c>
    </row>
    <row r="2031" spans="1:15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60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61"/>
        <v/>
      </c>
      <c r="J2031" s="22" t="str">
        <f t="shared" si="162"/>
        <v/>
      </c>
      <c r="K2031" s="22" t="str">
        <f t="shared" si="163"/>
        <v/>
      </c>
      <c r="M2031" s="22" t="str">
        <f>IFERROR(VLOOKUP(A2031,Sheet1!B:F,5,0),"")</f>
        <v/>
      </c>
      <c r="N2031" s="22" t="str">
        <f>IFERROR(VLOOKUP(A2031,Sheet1!B:F,4,0),"")</f>
        <v/>
      </c>
      <c r="O2031" s="22" t="str">
        <f t="shared" si="159"/>
        <v xml:space="preserve"> </v>
      </c>
    </row>
    <row r="2032" spans="1:15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60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61"/>
        <v/>
      </c>
      <c r="J2032" s="22" t="str">
        <f t="shared" si="162"/>
        <v/>
      </c>
      <c r="K2032" s="22" t="str">
        <f t="shared" si="163"/>
        <v/>
      </c>
      <c r="M2032" s="22" t="str">
        <f>IFERROR(VLOOKUP(A2032,Sheet1!B:F,5,0),"")</f>
        <v/>
      </c>
      <c r="N2032" s="22" t="str">
        <f>IFERROR(VLOOKUP(A2032,Sheet1!B:F,4,0),"")</f>
        <v/>
      </c>
      <c r="O2032" s="22" t="str">
        <f t="shared" si="159"/>
        <v xml:space="preserve"> </v>
      </c>
    </row>
    <row r="2033" spans="1:15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60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61"/>
        <v/>
      </c>
      <c r="J2033" s="22" t="str">
        <f t="shared" si="162"/>
        <v/>
      </c>
      <c r="K2033" s="22" t="str">
        <f t="shared" si="163"/>
        <v/>
      </c>
      <c r="M2033" s="22" t="str">
        <f>IFERROR(VLOOKUP(A2033,Sheet1!B:F,5,0),"")</f>
        <v/>
      </c>
      <c r="N2033" s="22" t="str">
        <f>IFERROR(VLOOKUP(A2033,Sheet1!B:F,4,0),"")</f>
        <v/>
      </c>
      <c r="O2033" s="22" t="str">
        <f t="shared" si="159"/>
        <v xml:space="preserve"> </v>
      </c>
    </row>
    <row r="2034" spans="1:15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60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61"/>
        <v/>
      </c>
      <c r="J2034" s="22" t="str">
        <f t="shared" si="162"/>
        <v/>
      </c>
      <c r="K2034" s="22" t="str">
        <f t="shared" si="163"/>
        <v/>
      </c>
      <c r="M2034" s="22" t="str">
        <f>IFERROR(VLOOKUP(A2034,Sheet1!B:F,5,0),"")</f>
        <v/>
      </c>
      <c r="N2034" s="22" t="str">
        <f>IFERROR(VLOOKUP(A2034,Sheet1!B:F,4,0),"")</f>
        <v/>
      </c>
      <c r="O2034" s="22" t="str">
        <f t="shared" si="159"/>
        <v xml:space="preserve"> </v>
      </c>
    </row>
    <row r="2035" spans="1:15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60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61"/>
        <v/>
      </c>
      <c r="J2035" s="22" t="str">
        <f t="shared" si="162"/>
        <v/>
      </c>
      <c r="K2035" s="22" t="str">
        <f t="shared" si="163"/>
        <v/>
      </c>
      <c r="M2035" s="22" t="str">
        <f>IFERROR(VLOOKUP(A2035,Sheet1!B:F,5,0),"")</f>
        <v/>
      </c>
      <c r="N2035" s="22" t="str">
        <f>IFERROR(VLOOKUP(A2035,Sheet1!B:F,4,0),"")</f>
        <v/>
      </c>
      <c r="O2035" s="22" t="str">
        <f t="shared" si="159"/>
        <v xml:space="preserve"> </v>
      </c>
    </row>
    <row r="2036" spans="1:15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60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61"/>
        <v/>
      </c>
      <c r="J2036" s="22" t="str">
        <f t="shared" si="162"/>
        <v/>
      </c>
      <c r="K2036" s="22" t="str">
        <f t="shared" si="163"/>
        <v/>
      </c>
      <c r="M2036" s="22" t="str">
        <f>IFERROR(VLOOKUP(A2036,Sheet1!B:F,5,0),"")</f>
        <v/>
      </c>
      <c r="N2036" s="22" t="str">
        <f>IFERROR(VLOOKUP(A2036,Sheet1!B:F,4,0),"")</f>
        <v/>
      </c>
      <c r="O2036" s="22" t="str">
        <f t="shared" si="159"/>
        <v xml:space="preserve"> </v>
      </c>
    </row>
    <row r="2037" spans="1:15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60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61"/>
        <v/>
      </c>
      <c r="J2037" s="22" t="str">
        <f t="shared" si="162"/>
        <v/>
      </c>
      <c r="K2037" s="22" t="str">
        <f t="shared" si="163"/>
        <v/>
      </c>
      <c r="M2037" s="22" t="str">
        <f>IFERROR(VLOOKUP(A2037,Sheet1!B:F,5,0),"")</f>
        <v/>
      </c>
      <c r="N2037" s="22" t="str">
        <f>IFERROR(VLOOKUP(A2037,Sheet1!B:F,4,0),"")</f>
        <v/>
      </c>
      <c r="O2037" s="22" t="str">
        <f t="shared" si="159"/>
        <v xml:space="preserve"> </v>
      </c>
    </row>
    <row r="2038" spans="1:15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60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61"/>
        <v/>
      </c>
      <c r="J2038" s="22" t="str">
        <f t="shared" si="162"/>
        <v/>
      </c>
      <c r="K2038" s="22" t="str">
        <f t="shared" si="163"/>
        <v/>
      </c>
      <c r="M2038" s="22" t="str">
        <f>IFERROR(VLOOKUP(A2038,Sheet1!B:F,5,0),"")</f>
        <v/>
      </c>
      <c r="N2038" s="22" t="str">
        <f>IFERROR(VLOOKUP(A2038,Sheet1!B:F,4,0),"")</f>
        <v/>
      </c>
      <c r="O2038" s="22" t="str">
        <f t="shared" si="159"/>
        <v xml:space="preserve"> </v>
      </c>
    </row>
    <row r="2039" spans="1:15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60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61"/>
        <v/>
      </c>
      <c r="J2039" s="22" t="str">
        <f t="shared" si="162"/>
        <v/>
      </c>
      <c r="K2039" s="22" t="str">
        <f t="shared" si="163"/>
        <v/>
      </c>
      <c r="M2039" s="22" t="str">
        <f>IFERROR(VLOOKUP(A2039,Sheet1!B:F,5,0),"")</f>
        <v/>
      </c>
      <c r="N2039" s="22" t="str">
        <f>IFERROR(VLOOKUP(A2039,Sheet1!B:F,4,0),"")</f>
        <v/>
      </c>
      <c r="O2039" s="22" t="str">
        <f t="shared" si="159"/>
        <v xml:space="preserve"> </v>
      </c>
    </row>
    <row r="2040" spans="1:15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60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61"/>
        <v/>
      </c>
      <c r="J2040" s="22" t="str">
        <f t="shared" si="162"/>
        <v/>
      </c>
      <c r="K2040" s="22" t="str">
        <f t="shared" si="163"/>
        <v/>
      </c>
      <c r="M2040" s="22" t="str">
        <f>IFERROR(VLOOKUP(A2040,Sheet1!B:F,5,0),"")</f>
        <v/>
      </c>
      <c r="N2040" s="22" t="str">
        <f>IFERROR(VLOOKUP(A2040,Sheet1!B:F,4,0),"")</f>
        <v/>
      </c>
      <c r="O2040" s="22" t="str">
        <f t="shared" si="159"/>
        <v xml:space="preserve"> </v>
      </c>
    </row>
    <row r="2041" spans="1:15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60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61"/>
        <v/>
      </c>
      <c r="J2041" s="22" t="str">
        <f t="shared" si="162"/>
        <v/>
      </c>
      <c r="K2041" s="22" t="str">
        <f t="shared" si="163"/>
        <v/>
      </c>
      <c r="M2041" s="22" t="str">
        <f>IFERROR(VLOOKUP(A2041,Sheet1!B:F,5,0),"")</f>
        <v/>
      </c>
      <c r="N2041" s="22" t="str">
        <f>IFERROR(VLOOKUP(A2041,Sheet1!B:F,4,0),"")</f>
        <v/>
      </c>
      <c r="O2041" s="22" t="str">
        <f t="shared" si="159"/>
        <v xml:space="preserve"> </v>
      </c>
    </row>
    <row r="2042" spans="1:15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60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61"/>
        <v/>
      </c>
      <c r="J2042" s="22" t="str">
        <f t="shared" si="162"/>
        <v/>
      </c>
      <c r="K2042" s="22" t="str">
        <f t="shared" si="163"/>
        <v/>
      </c>
      <c r="M2042" s="22" t="str">
        <f>IFERROR(VLOOKUP(A2042,Sheet1!B:F,5,0),"")</f>
        <v/>
      </c>
      <c r="N2042" s="22" t="str">
        <f>IFERROR(VLOOKUP(A2042,Sheet1!B:F,4,0),"")</f>
        <v/>
      </c>
      <c r="O2042" s="22" t="str">
        <f t="shared" si="159"/>
        <v xml:space="preserve"> </v>
      </c>
    </row>
    <row r="2043" spans="1:15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60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61"/>
        <v/>
      </c>
      <c r="J2043" s="22" t="str">
        <f t="shared" si="162"/>
        <v/>
      </c>
      <c r="K2043" s="22" t="str">
        <f t="shared" si="163"/>
        <v/>
      </c>
      <c r="M2043" s="22" t="str">
        <f>IFERROR(VLOOKUP(A2043,Sheet1!B:F,5,0),"")</f>
        <v/>
      </c>
      <c r="N2043" s="22" t="str">
        <f>IFERROR(VLOOKUP(A2043,Sheet1!B:F,4,0),"")</f>
        <v/>
      </c>
      <c r="O2043" s="22" t="str">
        <f t="shared" si="159"/>
        <v xml:space="preserve"> </v>
      </c>
    </row>
    <row r="2044" spans="1:15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60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61"/>
        <v/>
      </c>
      <c r="J2044" s="22" t="str">
        <f t="shared" si="162"/>
        <v/>
      </c>
      <c r="K2044" s="22" t="str">
        <f t="shared" si="163"/>
        <v/>
      </c>
      <c r="M2044" s="22" t="str">
        <f>IFERROR(VLOOKUP(A2044,Sheet1!B:F,5,0),"")</f>
        <v/>
      </c>
      <c r="N2044" s="22" t="str">
        <f>IFERROR(VLOOKUP(A2044,Sheet1!B:F,4,0),"")</f>
        <v/>
      </c>
      <c r="O2044" s="22" t="str">
        <f t="shared" si="159"/>
        <v xml:space="preserve"> </v>
      </c>
    </row>
    <row r="2045" spans="1:15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60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61"/>
        <v/>
      </c>
      <c r="J2045" s="22" t="str">
        <f t="shared" si="162"/>
        <v/>
      </c>
      <c r="K2045" s="22" t="str">
        <f t="shared" si="163"/>
        <v/>
      </c>
      <c r="M2045" s="22" t="str">
        <f>IFERROR(VLOOKUP(A2045,Sheet1!B:F,5,0),"")</f>
        <v/>
      </c>
      <c r="N2045" s="22" t="str">
        <f>IFERROR(VLOOKUP(A2045,Sheet1!B:F,4,0),"")</f>
        <v/>
      </c>
      <c r="O2045" s="22" t="str">
        <f t="shared" si="159"/>
        <v xml:space="preserve"> </v>
      </c>
    </row>
    <row r="2046" spans="1:15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60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61"/>
        <v/>
      </c>
      <c r="J2046" s="22" t="str">
        <f t="shared" si="162"/>
        <v/>
      </c>
      <c r="K2046" s="22" t="str">
        <f t="shared" si="163"/>
        <v/>
      </c>
      <c r="M2046" s="22" t="str">
        <f>IFERROR(VLOOKUP(A2046,Sheet1!B:F,5,0),"")</f>
        <v/>
      </c>
      <c r="N2046" s="22" t="str">
        <f>IFERROR(VLOOKUP(A2046,Sheet1!B:F,4,0),"")</f>
        <v/>
      </c>
      <c r="O2046" s="22" t="str">
        <f t="shared" si="159"/>
        <v xml:space="preserve"> </v>
      </c>
    </row>
    <row r="2047" spans="1:15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60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61"/>
        <v/>
      </c>
      <c r="J2047" s="22" t="str">
        <f t="shared" si="162"/>
        <v/>
      </c>
      <c r="K2047" s="22" t="str">
        <f t="shared" si="163"/>
        <v/>
      </c>
      <c r="M2047" s="22" t="str">
        <f>IFERROR(VLOOKUP(A2047,Sheet1!B:F,5,0),"")</f>
        <v/>
      </c>
      <c r="N2047" s="22" t="str">
        <f>IFERROR(VLOOKUP(A2047,Sheet1!B:F,4,0),"")</f>
        <v/>
      </c>
      <c r="O2047" s="22" t="str">
        <f t="shared" si="159"/>
        <v xml:space="preserve"> </v>
      </c>
    </row>
    <row r="2048" spans="1:15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60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61"/>
        <v/>
      </c>
      <c r="J2048" s="22" t="str">
        <f t="shared" si="162"/>
        <v/>
      </c>
      <c r="K2048" s="22" t="str">
        <f t="shared" si="163"/>
        <v/>
      </c>
      <c r="M2048" s="22" t="str">
        <f>IFERROR(VLOOKUP(A2048,Sheet1!B:F,5,0),"")</f>
        <v/>
      </c>
      <c r="N2048" s="22" t="str">
        <f>IFERROR(VLOOKUP(A2048,Sheet1!B:F,4,0),"")</f>
        <v/>
      </c>
      <c r="O2048" s="22" t="str">
        <f t="shared" si="159"/>
        <v xml:space="preserve"> </v>
      </c>
    </row>
    <row r="2049" spans="1:15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60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61"/>
        <v/>
      </c>
      <c r="J2049" s="22" t="str">
        <f t="shared" si="162"/>
        <v/>
      </c>
      <c r="K2049" s="22" t="str">
        <f t="shared" si="163"/>
        <v/>
      </c>
      <c r="M2049" s="22" t="str">
        <f>IFERROR(VLOOKUP(A2049,Sheet1!B:F,5,0),"")</f>
        <v/>
      </c>
      <c r="N2049" s="22" t="str">
        <f>IFERROR(VLOOKUP(A2049,Sheet1!B:F,4,0),"")</f>
        <v/>
      </c>
      <c r="O2049" s="22" t="str">
        <f t="shared" si="159"/>
        <v xml:space="preserve"> </v>
      </c>
    </row>
    <row r="2050" spans="1:15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60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61"/>
        <v/>
      </c>
      <c r="J2050" s="22" t="str">
        <f t="shared" si="162"/>
        <v/>
      </c>
      <c r="K2050" s="22" t="str">
        <f t="shared" si="163"/>
        <v/>
      </c>
      <c r="M2050" s="22" t="str">
        <f>IFERROR(VLOOKUP(A2050,Sheet1!B:F,5,0),"")</f>
        <v/>
      </c>
      <c r="N2050" s="22" t="str">
        <f>IFERROR(VLOOKUP(A2050,Sheet1!B:F,4,0),"")</f>
        <v/>
      </c>
      <c r="O2050" s="22" t="str">
        <f t="shared" si="159"/>
        <v xml:space="preserve"> </v>
      </c>
    </row>
    <row r="2051" spans="1:15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60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61"/>
        <v/>
      </c>
      <c r="J2051" s="22" t="str">
        <f t="shared" si="162"/>
        <v/>
      </c>
      <c r="K2051" s="22" t="str">
        <f t="shared" si="163"/>
        <v/>
      </c>
      <c r="M2051" s="22" t="str">
        <f>IFERROR(VLOOKUP(A2051,Sheet1!B:F,5,0),"")</f>
        <v/>
      </c>
      <c r="N2051" s="22" t="str">
        <f>IFERROR(VLOOKUP(A2051,Sheet1!B:F,4,0),"")</f>
        <v/>
      </c>
      <c r="O2051" s="22" t="str">
        <f t="shared" ref="O2051:O2114" si="164">CONCATENATE(M2051," ",N2051)</f>
        <v xml:space="preserve"> </v>
      </c>
    </row>
    <row r="2052" spans="1:15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60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61"/>
        <v/>
      </c>
      <c r="J2052" s="22" t="str">
        <f t="shared" si="162"/>
        <v/>
      </c>
      <c r="K2052" s="22" t="str">
        <f t="shared" si="163"/>
        <v/>
      </c>
      <c r="M2052" s="22" t="str">
        <f>IFERROR(VLOOKUP(A2052,Sheet1!B:F,5,0),"")</f>
        <v/>
      </c>
      <c r="N2052" s="22" t="str">
        <f>IFERROR(VLOOKUP(A2052,Sheet1!B:F,4,0),"")</f>
        <v/>
      </c>
      <c r="O2052" s="22" t="str">
        <f t="shared" si="164"/>
        <v xml:space="preserve"> </v>
      </c>
    </row>
    <row r="2053" spans="1:15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60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61"/>
        <v/>
      </c>
      <c r="J2053" s="22" t="str">
        <f t="shared" si="162"/>
        <v/>
      </c>
      <c r="K2053" s="22" t="str">
        <f t="shared" si="163"/>
        <v/>
      </c>
      <c r="M2053" s="22" t="str">
        <f>IFERROR(VLOOKUP(A2053,Sheet1!B:F,5,0),"")</f>
        <v/>
      </c>
      <c r="N2053" s="22" t="str">
        <f>IFERROR(VLOOKUP(A2053,Sheet1!B:F,4,0),"")</f>
        <v/>
      </c>
      <c r="O2053" s="22" t="str">
        <f t="shared" si="164"/>
        <v xml:space="preserve"> </v>
      </c>
    </row>
    <row r="2054" spans="1:15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60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61"/>
        <v/>
      </c>
      <c r="J2054" s="22" t="str">
        <f t="shared" si="162"/>
        <v/>
      </c>
      <c r="K2054" s="22" t="str">
        <f t="shared" si="163"/>
        <v/>
      </c>
      <c r="M2054" s="22" t="str">
        <f>IFERROR(VLOOKUP(A2054,Sheet1!B:F,5,0),"")</f>
        <v/>
      </c>
      <c r="N2054" s="22" t="str">
        <f>IFERROR(VLOOKUP(A2054,Sheet1!B:F,4,0),"")</f>
        <v/>
      </c>
      <c r="O2054" s="22" t="str">
        <f t="shared" si="164"/>
        <v xml:space="preserve"> </v>
      </c>
    </row>
    <row r="2055" spans="1:15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60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61"/>
        <v/>
      </c>
      <c r="J2055" s="22" t="str">
        <f t="shared" si="162"/>
        <v/>
      </c>
      <c r="K2055" s="22" t="str">
        <f t="shared" si="163"/>
        <v/>
      </c>
      <c r="M2055" s="22" t="str">
        <f>IFERROR(VLOOKUP(A2055,Sheet1!B:F,5,0),"")</f>
        <v/>
      </c>
      <c r="N2055" s="22" t="str">
        <f>IFERROR(VLOOKUP(A2055,Sheet1!B:F,4,0),"")</f>
        <v/>
      </c>
      <c r="O2055" s="22" t="str">
        <f t="shared" si="164"/>
        <v xml:space="preserve"> </v>
      </c>
    </row>
    <row r="2056" spans="1:15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60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61"/>
        <v/>
      </c>
      <c r="J2056" s="22" t="str">
        <f t="shared" si="162"/>
        <v/>
      </c>
      <c r="K2056" s="22" t="str">
        <f t="shared" si="163"/>
        <v/>
      </c>
      <c r="M2056" s="22" t="str">
        <f>IFERROR(VLOOKUP(A2056,Sheet1!B:F,5,0),"")</f>
        <v/>
      </c>
      <c r="N2056" s="22" t="str">
        <f>IFERROR(VLOOKUP(A2056,Sheet1!B:F,4,0),"")</f>
        <v/>
      </c>
      <c r="O2056" s="22" t="str">
        <f t="shared" si="164"/>
        <v xml:space="preserve"> </v>
      </c>
    </row>
    <row r="2057" spans="1:15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60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61"/>
        <v/>
      </c>
      <c r="J2057" s="22" t="str">
        <f t="shared" si="162"/>
        <v/>
      </c>
      <c r="K2057" s="22" t="str">
        <f t="shared" si="163"/>
        <v/>
      </c>
      <c r="M2057" s="22" t="str">
        <f>IFERROR(VLOOKUP(A2057,Sheet1!B:F,5,0),"")</f>
        <v/>
      </c>
      <c r="N2057" s="22" t="str">
        <f>IFERROR(VLOOKUP(A2057,Sheet1!B:F,4,0),"")</f>
        <v/>
      </c>
      <c r="O2057" s="22" t="str">
        <f t="shared" si="164"/>
        <v xml:space="preserve"> </v>
      </c>
    </row>
    <row r="2058" spans="1:15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60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61"/>
        <v/>
      </c>
      <c r="J2058" s="22" t="str">
        <f t="shared" si="162"/>
        <v/>
      </c>
      <c r="K2058" s="22" t="str">
        <f t="shared" si="163"/>
        <v/>
      </c>
      <c r="M2058" s="22" t="str">
        <f>IFERROR(VLOOKUP(A2058,Sheet1!B:F,5,0),"")</f>
        <v/>
      </c>
      <c r="N2058" s="22" t="str">
        <f>IFERROR(VLOOKUP(A2058,Sheet1!B:F,4,0),"")</f>
        <v/>
      </c>
      <c r="O2058" s="22" t="str">
        <f t="shared" si="164"/>
        <v xml:space="preserve"> </v>
      </c>
    </row>
    <row r="2059" spans="1:15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60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61"/>
        <v/>
      </c>
      <c r="J2059" s="22" t="str">
        <f t="shared" si="162"/>
        <v/>
      </c>
      <c r="K2059" s="22" t="str">
        <f t="shared" si="163"/>
        <v/>
      </c>
      <c r="M2059" s="22" t="str">
        <f>IFERROR(VLOOKUP(A2059,Sheet1!B:F,5,0),"")</f>
        <v/>
      </c>
      <c r="N2059" s="22" t="str">
        <f>IFERROR(VLOOKUP(A2059,Sheet1!B:F,4,0),"")</f>
        <v/>
      </c>
      <c r="O2059" s="22" t="str">
        <f t="shared" si="164"/>
        <v xml:space="preserve"> </v>
      </c>
    </row>
    <row r="2060" spans="1:15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60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61"/>
        <v/>
      </c>
      <c r="J2060" s="22" t="str">
        <f t="shared" si="162"/>
        <v/>
      </c>
      <c r="K2060" s="22" t="str">
        <f t="shared" si="163"/>
        <v/>
      </c>
      <c r="M2060" s="22" t="str">
        <f>IFERROR(VLOOKUP(A2060,Sheet1!B:F,5,0),"")</f>
        <v/>
      </c>
      <c r="N2060" s="22" t="str">
        <f>IFERROR(VLOOKUP(A2060,Sheet1!B:F,4,0),"")</f>
        <v/>
      </c>
      <c r="O2060" s="22" t="str">
        <f t="shared" si="164"/>
        <v xml:space="preserve"> </v>
      </c>
    </row>
    <row r="2061" spans="1:15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60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61"/>
        <v/>
      </c>
      <c r="J2061" s="22" t="str">
        <f t="shared" si="162"/>
        <v/>
      </c>
      <c r="K2061" s="22" t="str">
        <f t="shared" si="163"/>
        <v/>
      </c>
      <c r="M2061" s="22" t="str">
        <f>IFERROR(VLOOKUP(A2061,Sheet1!B:F,5,0),"")</f>
        <v/>
      </c>
      <c r="N2061" s="22" t="str">
        <f>IFERROR(VLOOKUP(A2061,Sheet1!B:F,4,0),"")</f>
        <v/>
      </c>
      <c r="O2061" s="22" t="str">
        <f t="shared" si="164"/>
        <v xml:space="preserve"> </v>
      </c>
    </row>
    <row r="2062" spans="1:15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60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61"/>
        <v/>
      </c>
      <c r="J2062" s="22" t="str">
        <f t="shared" si="162"/>
        <v/>
      </c>
      <c r="K2062" s="22" t="str">
        <f t="shared" si="163"/>
        <v/>
      </c>
      <c r="M2062" s="22" t="str">
        <f>IFERROR(VLOOKUP(A2062,Sheet1!B:F,5,0),"")</f>
        <v/>
      </c>
      <c r="N2062" s="22" t="str">
        <f>IFERROR(VLOOKUP(A2062,Sheet1!B:F,4,0),"")</f>
        <v/>
      </c>
      <c r="O2062" s="22" t="str">
        <f t="shared" si="164"/>
        <v xml:space="preserve"> </v>
      </c>
    </row>
    <row r="2063" spans="1:15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60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65">CONCATENATE(E2063,A2063)</f>
        <v/>
      </c>
      <c r="J2063" s="22" t="str">
        <f t="shared" ref="J2063:J2126" si="166">B2063</f>
        <v/>
      </c>
      <c r="K2063" s="22" t="str">
        <f t="shared" ref="K2063:K2126" si="167">C2063</f>
        <v/>
      </c>
      <c r="M2063" s="22" t="str">
        <f>IFERROR(VLOOKUP(A2063,Sheet1!B:F,5,0),"")</f>
        <v/>
      </c>
      <c r="N2063" s="22" t="str">
        <f>IFERROR(VLOOKUP(A2063,Sheet1!B:F,4,0),"")</f>
        <v/>
      </c>
      <c r="O2063" s="22" t="str">
        <f t="shared" si="164"/>
        <v xml:space="preserve"> </v>
      </c>
    </row>
    <row r="2064" spans="1:15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60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65"/>
        <v/>
      </c>
      <c r="J2064" s="22" t="str">
        <f t="shared" si="166"/>
        <v/>
      </c>
      <c r="K2064" s="22" t="str">
        <f t="shared" si="167"/>
        <v/>
      </c>
      <c r="M2064" s="22" t="str">
        <f>IFERROR(VLOOKUP(A2064,Sheet1!B:F,5,0),"")</f>
        <v/>
      </c>
      <c r="N2064" s="22" t="str">
        <f>IFERROR(VLOOKUP(A2064,Sheet1!B:F,4,0),"")</f>
        <v/>
      </c>
      <c r="O2064" s="22" t="str">
        <f t="shared" si="164"/>
        <v xml:space="preserve"> </v>
      </c>
    </row>
    <row r="2065" spans="1:15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60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65"/>
        <v/>
      </c>
      <c r="J2065" s="22" t="str">
        <f t="shared" si="166"/>
        <v/>
      </c>
      <c r="K2065" s="22" t="str">
        <f t="shared" si="167"/>
        <v/>
      </c>
      <c r="M2065" s="22" t="str">
        <f>IFERROR(VLOOKUP(A2065,Sheet1!B:F,5,0),"")</f>
        <v/>
      </c>
      <c r="N2065" s="22" t="str">
        <f>IFERROR(VLOOKUP(A2065,Sheet1!B:F,4,0),"")</f>
        <v/>
      </c>
      <c r="O2065" s="22" t="str">
        <f t="shared" si="164"/>
        <v xml:space="preserve"> </v>
      </c>
    </row>
    <row r="2066" spans="1:15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68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65"/>
        <v/>
      </c>
      <c r="J2066" s="22" t="str">
        <f t="shared" si="166"/>
        <v/>
      </c>
      <c r="K2066" s="22" t="str">
        <f t="shared" si="167"/>
        <v/>
      </c>
      <c r="M2066" s="22" t="str">
        <f>IFERROR(VLOOKUP(A2066,Sheet1!B:F,5,0),"")</f>
        <v/>
      </c>
      <c r="N2066" s="22" t="str">
        <f>IFERROR(VLOOKUP(A2066,Sheet1!B:F,4,0),"")</f>
        <v/>
      </c>
      <c r="O2066" s="22" t="str">
        <f t="shared" si="164"/>
        <v xml:space="preserve"> </v>
      </c>
    </row>
    <row r="2067" spans="1:15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68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65"/>
        <v/>
      </c>
      <c r="J2067" s="22" t="str">
        <f t="shared" si="166"/>
        <v/>
      </c>
      <c r="K2067" s="22" t="str">
        <f t="shared" si="167"/>
        <v/>
      </c>
      <c r="M2067" s="22" t="str">
        <f>IFERROR(VLOOKUP(A2067,Sheet1!B:F,5,0),"")</f>
        <v/>
      </c>
      <c r="N2067" s="22" t="str">
        <f>IFERROR(VLOOKUP(A2067,Sheet1!B:F,4,0),"")</f>
        <v/>
      </c>
      <c r="O2067" s="22" t="str">
        <f t="shared" si="164"/>
        <v xml:space="preserve"> </v>
      </c>
    </row>
    <row r="2068" spans="1:15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68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65"/>
        <v/>
      </c>
      <c r="J2068" s="22" t="str">
        <f t="shared" si="166"/>
        <v/>
      </c>
      <c r="K2068" s="22" t="str">
        <f t="shared" si="167"/>
        <v/>
      </c>
      <c r="M2068" s="22" t="str">
        <f>IFERROR(VLOOKUP(A2068,Sheet1!B:F,5,0),"")</f>
        <v/>
      </c>
      <c r="N2068" s="22" t="str">
        <f>IFERROR(VLOOKUP(A2068,Sheet1!B:F,4,0),"")</f>
        <v/>
      </c>
      <c r="O2068" s="22" t="str">
        <f t="shared" si="164"/>
        <v xml:space="preserve"> </v>
      </c>
    </row>
    <row r="2069" spans="1:15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68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65"/>
        <v/>
      </c>
      <c r="J2069" s="22" t="str">
        <f t="shared" si="166"/>
        <v/>
      </c>
      <c r="K2069" s="22" t="str">
        <f t="shared" si="167"/>
        <v/>
      </c>
      <c r="M2069" s="22" t="str">
        <f>IFERROR(VLOOKUP(A2069,Sheet1!B:F,5,0),"")</f>
        <v/>
      </c>
      <c r="N2069" s="22" t="str">
        <f>IFERROR(VLOOKUP(A2069,Sheet1!B:F,4,0),"")</f>
        <v/>
      </c>
      <c r="O2069" s="22" t="str">
        <f t="shared" si="164"/>
        <v xml:space="preserve"> </v>
      </c>
    </row>
    <row r="2070" spans="1:15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68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65"/>
        <v/>
      </c>
      <c r="J2070" s="22" t="str">
        <f t="shared" si="166"/>
        <v/>
      </c>
      <c r="K2070" s="22" t="str">
        <f t="shared" si="167"/>
        <v/>
      </c>
      <c r="M2070" s="22" t="str">
        <f>IFERROR(VLOOKUP(A2070,Sheet1!B:F,5,0),"")</f>
        <v/>
      </c>
      <c r="N2070" s="22" t="str">
        <f>IFERROR(VLOOKUP(A2070,Sheet1!B:F,4,0),"")</f>
        <v/>
      </c>
      <c r="O2070" s="22" t="str">
        <f t="shared" si="164"/>
        <v xml:space="preserve"> </v>
      </c>
    </row>
    <row r="2071" spans="1:15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68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65"/>
        <v/>
      </c>
      <c r="J2071" s="22" t="str">
        <f t="shared" si="166"/>
        <v/>
      </c>
      <c r="K2071" s="22" t="str">
        <f t="shared" si="167"/>
        <v/>
      </c>
      <c r="M2071" s="22" t="str">
        <f>IFERROR(VLOOKUP(A2071,Sheet1!B:F,5,0),"")</f>
        <v/>
      </c>
      <c r="N2071" s="22" t="str">
        <f>IFERROR(VLOOKUP(A2071,Sheet1!B:F,4,0),"")</f>
        <v/>
      </c>
      <c r="O2071" s="22" t="str">
        <f t="shared" si="164"/>
        <v xml:space="preserve"> </v>
      </c>
    </row>
    <row r="2072" spans="1:15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68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65"/>
        <v/>
      </c>
      <c r="J2072" s="22" t="str">
        <f t="shared" si="166"/>
        <v/>
      </c>
      <c r="K2072" s="22" t="str">
        <f t="shared" si="167"/>
        <v/>
      </c>
      <c r="M2072" s="22" t="str">
        <f>IFERROR(VLOOKUP(A2072,Sheet1!B:F,5,0),"")</f>
        <v/>
      </c>
      <c r="N2072" s="22" t="str">
        <f>IFERROR(VLOOKUP(A2072,Sheet1!B:F,4,0),"")</f>
        <v/>
      </c>
      <c r="O2072" s="22" t="str">
        <f t="shared" si="164"/>
        <v xml:space="preserve"> </v>
      </c>
    </row>
    <row r="2073" spans="1:15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68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65"/>
        <v/>
      </c>
      <c r="J2073" s="22" t="str">
        <f t="shared" si="166"/>
        <v/>
      </c>
      <c r="K2073" s="22" t="str">
        <f t="shared" si="167"/>
        <v/>
      </c>
      <c r="M2073" s="22" t="str">
        <f>IFERROR(VLOOKUP(A2073,Sheet1!B:F,5,0),"")</f>
        <v/>
      </c>
      <c r="N2073" s="22" t="str">
        <f>IFERROR(VLOOKUP(A2073,Sheet1!B:F,4,0),"")</f>
        <v/>
      </c>
      <c r="O2073" s="22" t="str">
        <f t="shared" si="164"/>
        <v xml:space="preserve"> </v>
      </c>
    </row>
    <row r="2074" spans="1:15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68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65"/>
        <v/>
      </c>
      <c r="J2074" s="22" t="str">
        <f t="shared" si="166"/>
        <v/>
      </c>
      <c r="K2074" s="22" t="str">
        <f t="shared" si="167"/>
        <v/>
      </c>
      <c r="M2074" s="22" t="str">
        <f>IFERROR(VLOOKUP(A2074,Sheet1!B:F,5,0),"")</f>
        <v/>
      </c>
      <c r="N2074" s="22" t="str">
        <f>IFERROR(VLOOKUP(A2074,Sheet1!B:F,4,0),"")</f>
        <v/>
      </c>
      <c r="O2074" s="22" t="str">
        <f t="shared" si="164"/>
        <v xml:space="preserve"> </v>
      </c>
    </row>
    <row r="2075" spans="1:15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68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65"/>
        <v/>
      </c>
      <c r="J2075" s="22" t="str">
        <f t="shared" si="166"/>
        <v/>
      </c>
      <c r="K2075" s="22" t="str">
        <f t="shared" si="167"/>
        <v/>
      </c>
      <c r="M2075" s="22" t="str">
        <f>IFERROR(VLOOKUP(A2075,Sheet1!B:F,5,0),"")</f>
        <v/>
      </c>
      <c r="N2075" s="22" t="str">
        <f>IFERROR(VLOOKUP(A2075,Sheet1!B:F,4,0),"")</f>
        <v/>
      </c>
      <c r="O2075" s="22" t="str">
        <f t="shared" si="164"/>
        <v xml:space="preserve"> </v>
      </c>
    </row>
    <row r="2076" spans="1:15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68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65"/>
        <v/>
      </c>
      <c r="J2076" s="22" t="str">
        <f t="shared" si="166"/>
        <v/>
      </c>
      <c r="K2076" s="22" t="str">
        <f t="shared" si="167"/>
        <v/>
      </c>
      <c r="M2076" s="22" t="str">
        <f>IFERROR(VLOOKUP(A2076,Sheet1!B:F,5,0),"")</f>
        <v/>
      </c>
      <c r="N2076" s="22" t="str">
        <f>IFERROR(VLOOKUP(A2076,Sheet1!B:F,4,0),"")</f>
        <v/>
      </c>
      <c r="O2076" s="22" t="str">
        <f t="shared" si="164"/>
        <v xml:space="preserve"> </v>
      </c>
    </row>
    <row r="2077" spans="1:15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68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65"/>
        <v/>
      </c>
      <c r="J2077" s="22" t="str">
        <f t="shared" si="166"/>
        <v/>
      </c>
      <c r="K2077" s="22" t="str">
        <f t="shared" si="167"/>
        <v/>
      </c>
      <c r="M2077" s="22" t="str">
        <f>IFERROR(VLOOKUP(A2077,Sheet1!B:F,5,0),"")</f>
        <v/>
      </c>
      <c r="N2077" s="22" t="str">
        <f>IFERROR(VLOOKUP(A2077,Sheet1!B:F,4,0),"")</f>
        <v/>
      </c>
      <c r="O2077" s="22" t="str">
        <f t="shared" si="164"/>
        <v xml:space="preserve"> </v>
      </c>
    </row>
    <row r="2078" spans="1:15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68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65"/>
        <v/>
      </c>
      <c r="J2078" s="22" t="str">
        <f t="shared" si="166"/>
        <v/>
      </c>
      <c r="K2078" s="22" t="str">
        <f t="shared" si="167"/>
        <v/>
      </c>
      <c r="M2078" s="22" t="str">
        <f>IFERROR(VLOOKUP(A2078,Sheet1!B:F,5,0),"")</f>
        <v/>
      </c>
      <c r="N2078" s="22" t="str">
        <f>IFERROR(VLOOKUP(A2078,Sheet1!B:F,4,0),"")</f>
        <v/>
      </c>
      <c r="O2078" s="22" t="str">
        <f t="shared" si="164"/>
        <v xml:space="preserve"> </v>
      </c>
    </row>
    <row r="2079" spans="1:15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68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65"/>
        <v/>
      </c>
      <c r="J2079" s="22" t="str">
        <f t="shared" si="166"/>
        <v/>
      </c>
      <c r="K2079" s="22" t="str">
        <f t="shared" si="167"/>
        <v/>
      </c>
      <c r="M2079" s="22" t="str">
        <f>IFERROR(VLOOKUP(A2079,Sheet1!B:F,5,0),"")</f>
        <v/>
      </c>
      <c r="N2079" s="22" t="str">
        <f>IFERROR(VLOOKUP(A2079,Sheet1!B:F,4,0),"")</f>
        <v/>
      </c>
      <c r="O2079" s="22" t="str">
        <f t="shared" si="164"/>
        <v xml:space="preserve"> </v>
      </c>
    </row>
    <row r="2080" spans="1:15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68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65"/>
        <v/>
      </c>
      <c r="J2080" s="22" t="str">
        <f t="shared" si="166"/>
        <v/>
      </c>
      <c r="K2080" s="22" t="str">
        <f t="shared" si="167"/>
        <v/>
      </c>
      <c r="M2080" s="22" t="str">
        <f>IFERROR(VLOOKUP(A2080,Sheet1!B:F,5,0),"")</f>
        <v/>
      </c>
      <c r="N2080" s="22" t="str">
        <f>IFERROR(VLOOKUP(A2080,Sheet1!B:F,4,0),"")</f>
        <v/>
      </c>
      <c r="O2080" s="22" t="str">
        <f t="shared" si="164"/>
        <v xml:space="preserve"> </v>
      </c>
    </row>
    <row r="2081" spans="1:15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68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65"/>
        <v/>
      </c>
      <c r="J2081" s="22" t="str">
        <f t="shared" si="166"/>
        <v/>
      </c>
      <c r="K2081" s="22" t="str">
        <f t="shared" si="167"/>
        <v/>
      </c>
      <c r="M2081" s="22" t="str">
        <f>IFERROR(VLOOKUP(A2081,Sheet1!B:F,5,0),"")</f>
        <v/>
      </c>
      <c r="N2081" s="22" t="str">
        <f>IFERROR(VLOOKUP(A2081,Sheet1!B:F,4,0),"")</f>
        <v/>
      </c>
      <c r="O2081" s="22" t="str">
        <f t="shared" si="164"/>
        <v xml:space="preserve"> </v>
      </c>
    </row>
    <row r="2082" spans="1:15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68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65"/>
        <v/>
      </c>
      <c r="J2082" s="22" t="str">
        <f t="shared" si="166"/>
        <v/>
      </c>
      <c r="K2082" s="22" t="str">
        <f t="shared" si="167"/>
        <v/>
      </c>
      <c r="M2082" s="22" t="str">
        <f>IFERROR(VLOOKUP(A2082,Sheet1!B:F,5,0),"")</f>
        <v/>
      </c>
      <c r="N2082" s="22" t="str">
        <f>IFERROR(VLOOKUP(A2082,Sheet1!B:F,4,0),"")</f>
        <v/>
      </c>
      <c r="O2082" s="22" t="str">
        <f t="shared" si="164"/>
        <v xml:space="preserve"> </v>
      </c>
    </row>
    <row r="2083" spans="1:15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68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65"/>
        <v/>
      </c>
      <c r="J2083" s="22" t="str">
        <f t="shared" si="166"/>
        <v/>
      </c>
      <c r="K2083" s="22" t="str">
        <f t="shared" si="167"/>
        <v/>
      </c>
      <c r="M2083" s="22" t="str">
        <f>IFERROR(VLOOKUP(A2083,Sheet1!B:F,5,0),"")</f>
        <v/>
      </c>
      <c r="N2083" s="22" t="str">
        <f>IFERROR(VLOOKUP(A2083,Sheet1!B:F,4,0),"")</f>
        <v/>
      </c>
      <c r="O2083" s="22" t="str">
        <f t="shared" si="164"/>
        <v xml:space="preserve"> </v>
      </c>
    </row>
    <row r="2084" spans="1:15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68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65"/>
        <v/>
      </c>
      <c r="J2084" s="22" t="str">
        <f t="shared" si="166"/>
        <v/>
      </c>
      <c r="K2084" s="22" t="str">
        <f t="shared" si="167"/>
        <v/>
      </c>
      <c r="M2084" s="22" t="str">
        <f>IFERROR(VLOOKUP(A2084,Sheet1!B:F,5,0),"")</f>
        <v/>
      </c>
      <c r="N2084" s="22" t="str">
        <f>IFERROR(VLOOKUP(A2084,Sheet1!B:F,4,0),"")</f>
        <v/>
      </c>
      <c r="O2084" s="22" t="str">
        <f t="shared" si="164"/>
        <v xml:space="preserve"> </v>
      </c>
    </row>
    <row r="2085" spans="1:15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68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65"/>
        <v/>
      </c>
      <c r="J2085" s="22" t="str">
        <f t="shared" si="166"/>
        <v/>
      </c>
      <c r="K2085" s="22" t="str">
        <f t="shared" si="167"/>
        <v/>
      </c>
      <c r="M2085" s="22" t="str">
        <f>IFERROR(VLOOKUP(A2085,Sheet1!B:F,5,0),"")</f>
        <v/>
      </c>
      <c r="N2085" s="22" t="str">
        <f>IFERROR(VLOOKUP(A2085,Sheet1!B:F,4,0),"")</f>
        <v/>
      </c>
      <c r="O2085" s="22" t="str">
        <f t="shared" si="164"/>
        <v xml:space="preserve"> </v>
      </c>
    </row>
    <row r="2086" spans="1:15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68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65"/>
        <v/>
      </c>
      <c r="J2086" s="22" t="str">
        <f t="shared" si="166"/>
        <v/>
      </c>
      <c r="K2086" s="22" t="str">
        <f t="shared" si="167"/>
        <v/>
      </c>
      <c r="M2086" s="22" t="str">
        <f>IFERROR(VLOOKUP(A2086,Sheet1!B:F,5,0),"")</f>
        <v/>
      </c>
      <c r="N2086" s="22" t="str">
        <f>IFERROR(VLOOKUP(A2086,Sheet1!B:F,4,0),"")</f>
        <v/>
      </c>
      <c r="O2086" s="22" t="str">
        <f t="shared" si="164"/>
        <v xml:space="preserve"> </v>
      </c>
    </row>
    <row r="2087" spans="1:15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68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65"/>
        <v/>
      </c>
      <c r="J2087" s="22" t="str">
        <f t="shared" si="166"/>
        <v/>
      </c>
      <c r="K2087" s="22" t="str">
        <f t="shared" si="167"/>
        <v/>
      </c>
      <c r="M2087" s="22" t="str">
        <f>IFERROR(VLOOKUP(A2087,Sheet1!B:F,5,0),"")</f>
        <v/>
      </c>
      <c r="N2087" s="22" t="str">
        <f>IFERROR(VLOOKUP(A2087,Sheet1!B:F,4,0),"")</f>
        <v/>
      </c>
      <c r="O2087" s="22" t="str">
        <f t="shared" si="164"/>
        <v xml:space="preserve"> </v>
      </c>
    </row>
    <row r="2088" spans="1:15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68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65"/>
        <v/>
      </c>
      <c r="J2088" s="22" t="str">
        <f t="shared" si="166"/>
        <v/>
      </c>
      <c r="K2088" s="22" t="str">
        <f t="shared" si="167"/>
        <v/>
      </c>
      <c r="M2088" s="22" t="str">
        <f>IFERROR(VLOOKUP(A2088,Sheet1!B:F,5,0),"")</f>
        <v/>
      </c>
      <c r="N2088" s="22" t="str">
        <f>IFERROR(VLOOKUP(A2088,Sheet1!B:F,4,0),"")</f>
        <v/>
      </c>
      <c r="O2088" s="22" t="str">
        <f t="shared" si="164"/>
        <v xml:space="preserve"> </v>
      </c>
    </row>
    <row r="2089" spans="1:15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68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65"/>
        <v/>
      </c>
      <c r="J2089" s="22" t="str">
        <f t="shared" si="166"/>
        <v/>
      </c>
      <c r="K2089" s="22" t="str">
        <f t="shared" si="167"/>
        <v/>
      </c>
      <c r="M2089" s="22" t="str">
        <f>IFERROR(VLOOKUP(A2089,Sheet1!B:F,5,0),"")</f>
        <v/>
      </c>
      <c r="N2089" s="22" t="str">
        <f>IFERROR(VLOOKUP(A2089,Sheet1!B:F,4,0),"")</f>
        <v/>
      </c>
      <c r="O2089" s="22" t="str">
        <f t="shared" si="164"/>
        <v xml:space="preserve"> </v>
      </c>
    </row>
    <row r="2090" spans="1:15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68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65"/>
        <v/>
      </c>
      <c r="J2090" s="22" t="str">
        <f t="shared" si="166"/>
        <v/>
      </c>
      <c r="K2090" s="22" t="str">
        <f t="shared" si="167"/>
        <v/>
      </c>
      <c r="M2090" s="22" t="str">
        <f>IFERROR(VLOOKUP(A2090,Sheet1!B:F,5,0),"")</f>
        <v/>
      </c>
      <c r="N2090" s="22" t="str">
        <f>IFERROR(VLOOKUP(A2090,Sheet1!B:F,4,0),"")</f>
        <v/>
      </c>
      <c r="O2090" s="22" t="str">
        <f t="shared" si="164"/>
        <v xml:space="preserve"> </v>
      </c>
    </row>
    <row r="2091" spans="1:15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68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65"/>
        <v/>
      </c>
      <c r="J2091" s="22" t="str">
        <f t="shared" si="166"/>
        <v/>
      </c>
      <c r="K2091" s="22" t="str">
        <f t="shared" si="167"/>
        <v/>
      </c>
      <c r="M2091" s="22" t="str">
        <f>IFERROR(VLOOKUP(A2091,Sheet1!B:F,5,0),"")</f>
        <v/>
      </c>
      <c r="N2091" s="22" t="str">
        <f>IFERROR(VLOOKUP(A2091,Sheet1!B:F,4,0),"")</f>
        <v/>
      </c>
      <c r="O2091" s="22" t="str">
        <f t="shared" si="164"/>
        <v xml:space="preserve"> </v>
      </c>
    </row>
    <row r="2092" spans="1:15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68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65"/>
        <v/>
      </c>
      <c r="J2092" s="22" t="str">
        <f t="shared" si="166"/>
        <v/>
      </c>
      <c r="K2092" s="22" t="str">
        <f t="shared" si="167"/>
        <v/>
      </c>
      <c r="M2092" s="22" t="str">
        <f>IFERROR(VLOOKUP(A2092,Sheet1!B:F,5,0),"")</f>
        <v/>
      </c>
      <c r="N2092" s="22" t="str">
        <f>IFERROR(VLOOKUP(A2092,Sheet1!B:F,4,0),"")</f>
        <v/>
      </c>
      <c r="O2092" s="22" t="str">
        <f t="shared" si="164"/>
        <v xml:space="preserve"> </v>
      </c>
    </row>
    <row r="2093" spans="1:15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68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65"/>
        <v/>
      </c>
      <c r="J2093" s="22" t="str">
        <f t="shared" si="166"/>
        <v/>
      </c>
      <c r="K2093" s="22" t="str">
        <f t="shared" si="167"/>
        <v/>
      </c>
      <c r="M2093" s="22" t="str">
        <f>IFERROR(VLOOKUP(A2093,Sheet1!B:F,5,0),"")</f>
        <v/>
      </c>
      <c r="N2093" s="22" t="str">
        <f>IFERROR(VLOOKUP(A2093,Sheet1!B:F,4,0),"")</f>
        <v/>
      </c>
      <c r="O2093" s="22" t="str">
        <f t="shared" si="164"/>
        <v xml:space="preserve"> </v>
      </c>
    </row>
    <row r="2094" spans="1:15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68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65"/>
        <v/>
      </c>
      <c r="J2094" s="22" t="str">
        <f t="shared" si="166"/>
        <v/>
      </c>
      <c r="K2094" s="22" t="str">
        <f t="shared" si="167"/>
        <v/>
      </c>
      <c r="M2094" s="22" t="str">
        <f>IFERROR(VLOOKUP(A2094,Sheet1!B:F,5,0),"")</f>
        <v/>
      </c>
      <c r="N2094" s="22" t="str">
        <f>IFERROR(VLOOKUP(A2094,Sheet1!B:F,4,0),"")</f>
        <v/>
      </c>
      <c r="O2094" s="22" t="str">
        <f t="shared" si="164"/>
        <v xml:space="preserve"> </v>
      </c>
    </row>
    <row r="2095" spans="1:15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68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65"/>
        <v/>
      </c>
      <c r="J2095" s="22" t="str">
        <f t="shared" si="166"/>
        <v/>
      </c>
      <c r="K2095" s="22" t="str">
        <f t="shared" si="167"/>
        <v/>
      </c>
      <c r="M2095" s="22" t="str">
        <f>IFERROR(VLOOKUP(A2095,Sheet1!B:F,5,0),"")</f>
        <v/>
      </c>
      <c r="N2095" s="22" t="str">
        <f>IFERROR(VLOOKUP(A2095,Sheet1!B:F,4,0),"")</f>
        <v/>
      </c>
      <c r="O2095" s="22" t="str">
        <f t="shared" si="164"/>
        <v xml:space="preserve"> </v>
      </c>
    </row>
    <row r="2096" spans="1:15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68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65"/>
        <v/>
      </c>
      <c r="J2096" s="22" t="str">
        <f t="shared" si="166"/>
        <v/>
      </c>
      <c r="K2096" s="22" t="str">
        <f t="shared" si="167"/>
        <v/>
      </c>
      <c r="M2096" s="22" t="str">
        <f>IFERROR(VLOOKUP(A2096,Sheet1!B:F,5,0),"")</f>
        <v/>
      </c>
      <c r="N2096" s="22" t="str">
        <f>IFERROR(VLOOKUP(A2096,Sheet1!B:F,4,0),"")</f>
        <v/>
      </c>
      <c r="O2096" s="22" t="str">
        <f t="shared" si="164"/>
        <v xml:space="preserve"> </v>
      </c>
    </row>
    <row r="2097" spans="1:15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68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65"/>
        <v/>
      </c>
      <c r="J2097" s="22" t="str">
        <f t="shared" si="166"/>
        <v/>
      </c>
      <c r="K2097" s="22" t="str">
        <f t="shared" si="167"/>
        <v/>
      </c>
      <c r="M2097" s="22" t="str">
        <f>IFERROR(VLOOKUP(A2097,Sheet1!B:F,5,0),"")</f>
        <v/>
      </c>
      <c r="N2097" s="22" t="str">
        <f>IFERROR(VLOOKUP(A2097,Sheet1!B:F,4,0),"")</f>
        <v/>
      </c>
      <c r="O2097" s="22" t="str">
        <f t="shared" si="164"/>
        <v xml:space="preserve"> </v>
      </c>
    </row>
    <row r="2098" spans="1:15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68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65"/>
        <v/>
      </c>
      <c r="J2098" s="22" t="str">
        <f t="shared" si="166"/>
        <v/>
      </c>
      <c r="K2098" s="22" t="str">
        <f t="shared" si="167"/>
        <v/>
      </c>
      <c r="M2098" s="22" t="str">
        <f>IFERROR(VLOOKUP(A2098,Sheet1!B:F,5,0),"")</f>
        <v/>
      </c>
      <c r="N2098" s="22" t="str">
        <f>IFERROR(VLOOKUP(A2098,Sheet1!B:F,4,0),"")</f>
        <v/>
      </c>
      <c r="O2098" s="22" t="str">
        <f t="shared" si="164"/>
        <v xml:space="preserve"> </v>
      </c>
    </row>
    <row r="2099" spans="1:15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68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65"/>
        <v/>
      </c>
      <c r="J2099" s="22" t="str">
        <f t="shared" si="166"/>
        <v/>
      </c>
      <c r="K2099" s="22" t="str">
        <f t="shared" si="167"/>
        <v/>
      </c>
      <c r="M2099" s="22" t="str">
        <f>IFERROR(VLOOKUP(A2099,Sheet1!B:F,5,0),"")</f>
        <v/>
      </c>
      <c r="N2099" s="22" t="str">
        <f>IFERROR(VLOOKUP(A2099,Sheet1!B:F,4,0),"")</f>
        <v/>
      </c>
      <c r="O2099" s="22" t="str">
        <f t="shared" si="164"/>
        <v xml:space="preserve"> </v>
      </c>
    </row>
    <row r="2100" spans="1:15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68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65"/>
        <v/>
      </c>
      <c r="J2100" s="22" t="str">
        <f t="shared" si="166"/>
        <v/>
      </c>
      <c r="K2100" s="22" t="str">
        <f t="shared" si="167"/>
        <v/>
      </c>
      <c r="M2100" s="22" t="str">
        <f>IFERROR(VLOOKUP(A2100,Sheet1!B:F,5,0),"")</f>
        <v/>
      </c>
      <c r="N2100" s="22" t="str">
        <f>IFERROR(VLOOKUP(A2100,Sheet1!B:F,4,0),"")</f>
        <v/>
      </c>
      <c r="O2100" s="22" t="str">
        <f t="shared" si="164"/>
        <v xml:space="preserve"> </v>
      </c>
    </row>
    <row r="2101" spans="1:15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68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65"/>
        <v/>
      </c>
      <c r="J2101" s="22" t="str">
        <f t="shared" si="166"/>
        <v/>
      </c>
      <c r="K2101" s="22" t="str">
        <f t="shared" si="167"/>
        <v/>
      </c>
      <c r="M2101" s="22" t="str">
        <f>IFERROR(VLOOKUP(A2101,Sheet1!B:F,5,0),"")</f>
        <v/>
      </c>
      <c r="N2101" s="22" t="str">
        <f>IFERROR(VLOOKUP(A2101,Sheet1!B:F,4,0),"")</f>
        <v/>
      </c>
      <c r="O2101" s="22" t="str">
        <f t="shared" si="164"/>
        <v xml:space="preserve"> </v>
      </c>
    </row>
    <row r="2102" spans="1:15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68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65"/>
        <v/>
      </c>
      <c r="J2102" s="22" t="str">
        <f t="shared" si="166"/>
        <v/>
      </c>
      <c r="K2102" s="22" t="str">
        <f t="shared" si="167"/>
        <v/>
      </c>
      <c r="M2102" s="22" t="str">
        <f>IFERROR(VLOOKUP(A2102,Sheet1!B:F,5,0),"")</f>
        <v/>
      </c>
      <c r="N2102" s="22" t="str">
        <f>IFERROR(VLOOKUP(A2102,Sheet1!B:F,4,0),"")</f>
        <v/>
      </c>
      <c r="O2102" s="22" t="str">
        <f t="shared" si="164"/>
        <v xml:space="preserve"> </v>
      </c>
    </row>
    <row r="2103" spans="1:15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68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65"/>
        <v/>
      </c>
      <c r="J2103" s="22" t="str">
        <f t="shared" si="166"/>
        <v/>
      </c>
      <c r="K2103" s="22" t="str">
        <f t="shared" si="167"/>
        <v/>
      </c>
      <c r="M2103" s="22" t="str">
        <f>IFERROR(VLOOKUP(A2103,Sheet1!B:F,5,0),"")</f>
        <v/>
      </c>
      <c r="N2103" s="22" t="str">
        <f>IFERROR(VLOOKUP(A2103,Sheet1!B:F,4,0),"")</f>
        <v/>
      </c>
      <c r="O2103" s="22" t="str">
        <f t="shared" si="164"/>
        <v xml:space="preserve"> </v>
      </c>
    </row>
    <row r="2104" spans="1:15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68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65"/>
        <v/>
      </c>
      <c r="J2104" s="22" t="str">
        <f t="shared" si="166"/>
        <v/>
      </c>
      <c r="K2104" s="22" t="str">
        <f t="shared" si="167"/>
        <v/>
      </c>
      <c r="M2104" s="22" t="str">
        <f>IFERROR(VLOOKUP(A2104,Sheet1!B:F,5,0),"")</f>
        <v/>
      </c>
      <c r="N2104" s="22" t="str">
        <f>IFERROR(VLOOKUP(A2104,Sheet1!B:F,4,0),"")</f>
        <v/>
      </c>
      <c r="O2104" s="22" t="str">
        <f t="shared" si="164"/>
        <v xml:space="preserve"> </v>
      </c>
    </row>
    <row r="2105" spans="1:15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68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65"/>
        <v/>
      </c>
      <c r="J2105" s="22" t="str">
        <f t="shared" si="166"/>
        <v/>
      </c>
      <c r="K2105" s="22" t="str">
        <f t="shared" si="167"/>
        <v/>
      </c>
      <c r="M2105" s="22" t="str">
        <f>IFERROR(VLOOKUP(A2105,Sheet1!B:F,5,0),"")</f>
        <v/>
      </c>
      <c r="N2105" s="22" t="str">
        <f>IFERROR(VLOOKUP(A2105,Sheet1!B:F,4,0),"")</f>
        <v/>
      </c>
      <c r="O2105" s="22" t="str">
        <f t="shared" si="164"/>
        <v xml:space="preserve"> </v>
      </c>
    </row>
    <row r="2106" spans="1:15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68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65"/>
        <v/>
      </c>
      <c r="J2106" s="22" t="str">
        <f t="shared" si="166"/>
        <v/>
      </c>
      <c r="K2106" s="22" t="str">
        <f t="shared" si="167"/>
        <v/>
      </c>
      <c r="M2106" s="22" t="str">
        <f>IFERROR(VLOOKUP(A2106,Sheet1!B:F,5,0),"")</f>
        <v/>
      </c>
      <c r="N2106" s="22" t="str">
        <f>IFERROR(VLOOKUP(A2106,Sheet1!B:F,4,0),"")</f>
        <v/>
      </c>
      <c r="O2106" s="22" t="str">
        <f t="shared" si="164"/>
        <v xml:space="preserve"> </v>
      </c>
    </row>
    <row r="2107" spans="1:15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68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65"/>
        <v/>
      </c>
      <c r="J2107" s="22" t="str">
        <f t="shared" si="166"/>
        <v/>
      </c>
      <c r="K2107" s="22" t="str">
        <f t="shared" si="167"/>
        <v/>
      </c>
      <c r="M2107" s="22" t="str">
        <f>IFERROR(VLOOKUP(A2107,Sheet1!B:F,5,0),"")</f>
        <v/>
      </c>
      <c r="N2107" s="22" t="str">
        <f>IFERROR(VLOOKUP(A2107,Sheet1!B:F,4,0),"")</f>
        <v/>
      </c>
      <c r="O2107" s="22" t="str">
        <f t="shared" si="164"/>
        <v xml:space="preserve"> </v>
      </c>
    </row>
    <row r="2108" spans="1:15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68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65"/>
        <v/>
      </c>
      <c r="J2108" s="22" t="str">
        <f t="shared" si="166"/>
        <v/>
      </c>
      <c r="K2108" s="22" t="str">
        <f t="shared" si="167"/>
        <v/>
      </c>
      <c r="M2108" s="22" t="str">
        <f>IFERROR(VLOOKUP(A2108,Sheet1!B:F,5,0),"")</f>
        <v/>
      </c>
      <c r="N2108" s="22" t="str">
        <f>IFERROR(VLOOKUP(A2108,Sheet1!B:F,4,0),"")</f>
        <v/>
      </c>
      <c r="O2108" s="22" t="str">
        <f t="shared" si="164"/>
        <v xml:space="preserve"> </v>
      </c>
    </row>
    <row r="2109" spans="1:15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68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65"/>
        <v/>
      </c>
      <c r="J2109" s="22" t="str">
        <f t="shared" si="166"/>
        <v/>
      </c>
      <c r="K2109" s="22" t="str">
        <f t="shared" si="167"/>
        <v/>
      </c>
      <c r="M2109" s="22" t="str">
        <f>IFERROR(VLOOKUP(A2109,Sheet1!B:F,5,0),"")</f>
        <v/>
      </c>
      <c r="N2109" s="22" t="str">
        <f>IFERROR(VLOOKUP(A2109,Sheet1!B:F,4,0),"")</f>
        <v/>
      </c>
      <c r="O2109" s="22" t="str">
        <f t="shared" si="164"/>
        <v xml:space="preserve"> </v>
      </c>
    </row>
    <row r="2110" spans="1:15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68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65"/>
        <v/>
      </c>
      <c r="J2110" s="22" t="str">
        <f t="shared" si="166"/>
        <v/>
      </c>
      <c r="K2110" s="22" t="str">
        <f t="shared" si="167"/>
        <v/>
      </c>
      <c r="M2110" s="22" t="str">
        <f>IFERROR(VLOOKUP(A2110,Sheet1!B:F,5,0),"")</f>
        <v/>
      </c>
      <c r="N2110" s="22" t="str">
        <f>IFERROR(VLOOKUP(A2110,Sheet1!B:F,4,0),"")</f>
        <v/>
      </c>
      <c r="O2110" s="22" t="str">
        <f t="shared" si="164"/>
        <v xml:space="preserve"> </v>
      </c>
    </row>
    <row r="2111" spans="1:15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68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65"/>
        <v/>
      </c>
      <c r="J2111" s="22" t="str">
        <f t="shared" si="166"/>
        <v/>
      </c>
      <c r="K2111" s="22" t="str">
        <f t="shared" si="167"/>
        <v/>
      </c>
      <c r="M2111" s="22" t="str">
        <f>IFERROR(VLOOKUP(A2111,Sheet1!B:F,5,0),"")</f>
        <v/>
      </c>
      <c r="N2111" s="22" t="str">
        <f>IFERROR(VLOOKUP(A2111,Sheet1!B:F,4,0),"")</f>
        <v/>
      </c>
      <c r="O2111" s="22" t="str">
        <f t="shared" si="164"/>
        <v xml:space="preserve"> </v>
      </c>
    </row>
    <row r="2112" spans="1:15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68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65"/>
        <v/>
      </c>
      <c r="J2112" s="22" t="str">
        <f t="shared" si="166"/>
        <v/>
      </c>
      <c r="K2112" s="22" t="str">
        <f t="shared" si="167"/>
        <v/>
      </c>
      <c r="M2112" s="22" t="str">
        <f>IFERROR(VLOOKUP(A2112,Sheet1!B:F,5,0),"")</f>
        <v/>
      </c>
      <c r="N2112" s="22" t="str">
        <f>IFERROR(VLOOKUP(A2112,Sheet1!B:F,4,0),"")</f>
        <v/>
      </c>
      <c r="O2112" s="22" t="str">
        <f t="shared" si="164"/>
        <v xml:space="preserve"> </v>
      </c>
    </row>
    <row r="2113" spans="1:15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68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65"/>
        <v/>
      </c>
      <c r="J2113" s="22" t="str">
        <f t="shared" si="166"/>
        <v/>
      </c>
      <c r="K2113" s="22" t="str">
        <f t="shared" si="167"/>
        <v/>
      </c>
      <c r="M2113" s="22" t="str">
        <f>IFERROR(VLOOKUP(A2113,Sheet1!B:F,5,0),"")</f>
        <v/>
      </c>
      <c r="N2113" s="22" t="str">
        <f>IFERROR(VLOOKUP(A2113,Sheet1!B:F,4,0),"")</f>
        <v/>
      </c>
      <c r="O2113" s="22" t="str">
        <f t="shared" si="164"/>
        <v xml:space="preserve"> </v>
      </c>
    </row>
    <row r="2114" spans="1:15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68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65"/>
        <v/>
      </c>
      <c r="J2114" s="22" t="str">
        <f t="shared" si="166"/>
        <v/>
      </c>
      <c r="K2114" s="22" t="str">
        <f t="shared" si="167"/>
        <v/>
      </c>
      <c r="M2114" s="22" t="str">
        <f>IFERROR(VLOOKUP(A2114,Sheet1!B:F,5,0),"")</f>
        <v/>
      </c>
      <c r="N2114" s="22" t="str">
        <f>IFERROR(VLOOKUP(A2114,Sheet1!B:F,4,0),"")</f>
        <v/>
      </c>
      <c r="O2114" s="22" t="str">
        <f t="shared" si="164"/>
        <v xml:space="preserve"> </v>
      </c>
    </row>
    <row r="2115" spans="1:15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68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65"/>
        <v/>
      </c>
      <c r="J2115" s="22" t="str">
        <f t="shared" si="166"/>
        <v/>
      </c>
      <c r="K2115" s="22" t="str">
        <f t="shared" si="167"/>
        <v/>
      </c>
      <c r="M2115" s="22" t="str">
        <f>IFERROR(VLOOKUP(A2115,Sheet1!B:F,5,0),"")</f>
        <v/>
      </c>
      <c r="N2115" s="22" t="str">
        <f>IFERROR(VLOOKUP(A2115,Sheet1!B:F,4,0),"")</f>
        <v/>
      </c>
      <c r="O2115" s="22" t="str">
        <f t="shared" ref="O2115:O2178" si="169">CONCATENATE(M2115," ",N2115)</f>
        <v xml:space="preserve"> </v>
      </c>
    </row>
    <row r="2116" spans="1:15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68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65"/>
        <v/>
      </c>
      <c r="J2116" s="22" t="str">
        <f t="shared" si="166"/>
        <v/>
      </c>
      <c r="K2116" s="22" t="str">
        <f t="shared" si="167"/>
        <v/>
      </c>
      <c r="M2116" s="22" t="str">
        <f>IFERROR(VLOOKUP(A2116,Sheet1!B:F,5,0),"")</f>
        <v/>
      </c>
      <c r="N2116" s="22" t="str">
        <f>IFERROR(VLOOKUP(A2116,Sheet1!B:F,4,0),"")</f>
        <v/>
      </c>
      <c r="O2116" s="22" t="str">
        <f t="shared" si="169"/>
        <v xml:space="preserve"> </v>
      </c>
    </row>
    <row r="2117" spans="1:15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68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65"/>
        <v/>
      </c>
      <c r="J2117" s="22" t="str">
        <f t="shared" si="166"/>
        <v/>
      </c>
      <c r="K2117" s="22" t="str">
        <f t="shared" si="167"/>
        <v/>
      </c>
      <c r="M2117" s="22" t="str">
        <f>IFERROR(VLOOKUP(A2117,Sheet1!B:F,5,0),"")</f>
        <v/>
      </c>
      <c r="N2117" s="22" t="str">
        <f>IFERROR(VLOOKUP(A2117,Sheet1!B:F,4,0),"")</f>
        <v/>
      </c>
      <c r="O2117" s="22" t="str">
        <f t="shared" si="169"/>
        <v xml:space="preserve"> </v>
      </c>
    </row>
    <row r="2118" spans="1:15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68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65"/>
        <v/>
      </c>
      <c r="J2118" s="22" t="str">
        <f t="shared" si="166"/>
        <v/>
      </c>
      <c r="K2118" s="22" t="str">
        <f t="shared" si="167"/>
        <v/>
      </c>
      <c r="M2118" s="22" t="str">
        <f>IFERROR(VLOOKUP(A2118,Sheet1!B:F,5,0),"")</f>
        <v/>
      </c>
      <c r="N2118" s="22" t="str">
        <f>IFERROR(VLOOKUP(A2118,Sheet1!B:F,4,0),"")</f>
        <v/>
      </c>
      <c r="O2118" s="22" t="str">
        <f t="shared" si="169"/>
        <v xml:space="preserve"> </v>
      </c>
    </row>
    <row r="2119" spans="1:15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68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65"/>
        <v/>
      </c>
      <c r="J2119" s="22" t="str">
        <f t="shared" si="166"/>
        <v/>
      </c>
      <c r="K2119" s="22" t="str">
        <f t="shared" si="167"/>
        <v/>
      </c>
      <c r="M2119" s="22" t="str">
        <f>IFERROR(VLOOKUP(A2119,Sheet1!B:F,5,0),"")</f>
        <v/>
      </c>
      <c r="N2119" s="22" t="str">
        <f>IFERROR(VLOOKUP(A2119,Sheet1!B:F,4,0),"")</f>
        <v/>
      </c>
      <c r="O2119" s="22" t="str">
        <f t="shared" si="169"/>
        <v xml:space="preserve"> </v>
      </c>
    </row>
    <row r="2120" spans="1:15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68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65"/>
        <v/>
      </c>
      <c r="J2120" s="22" t="str">
        <f t="shared" si="166"/>
        <v/>
      </c>
      <c r="K2120" s="22" t="str">
        <f t="shared" si="167"/>
        <v/>
      </c>
      <c r="M2120" s="22" t="str">
        <f>IFERROR(VLOOKUP(A2120,Sheet1!B:F,5,0),"")</f>
        <v/>
      </c>
      <c r="N2120" s="22" t="str">
        <f>IFERROR(VLOOKUP(A2120,Sheet1!B:F,4,0),"")</f>
        <v/>
      </c>
      <c r="O2120" s="22" t="str">
        <f t="shared" si="169"/>
        <v xml:space="preserve"> </v>
      </c>
    </row>
    <row r="2121" spans="1:15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68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65"/>
        <v/>
      </c>
      <c r="J2121" s="22" t="str">
        <f t="shared" si="166"/>
        <v/>
      </c>
      <c r="K2121" s="22" t="str">
        <f t="shared" si="167"/>
        <v/>
      </c>
      <c r="M2121" s="22" t="str">
        <f>IFERROR(VLOOKUP(A2121,Sheet1!B:F,5,0),"")</f>
        <v/>
      </c>
      <c r="N2121" s="22" t="str">
        <f>IFERROR(VLOOKUP(A2121,Sheet1!B:F,4,0),"")</f>
        <v/>
      </c>
      <c r="O2121" s="22" t="str">
        <f t="shared" si="169"/>
        <v xml:space="preserve"> </v>
      </c>
    </row>
    <row r="2122" spans="1:15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68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65"/>
        <v/>
      </c>
      <c r="J2122" s="22" t="str">
        <f t="shared" si="166"/>
        <v/>
      </c>
      <c r="K2122" s="22" t="str">
        <f t="shared" si="167"/>
        <v/>
      </c>
      <c r="M2122" s="22" t="str">
        <f>IFERROR(VLOOKUP(A2122,Sheet1!B:F,5,0),"")</f>
        <v/>
      </c>
      <c r="N2122" s="22" t="str">
        <f>IFERROR(VLOOKUP(A2122,Sheet1!B:F,4,0),"")</f>
        <v/>
      </c>
      <c r="O2122" s="22" t="str">
        <f t="shared" si="169"/>
        <v xml:space="preserve"> </v>
      </c>
    </row>
    <row r="2123" spans="1:15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68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65"/>
        <v/>
      </c>
      <c r="J2123" s="22" t="str">
        <f t="shared" si="166"/>
        <v/>
      </c>
      <c r="K2123" s="22" t="str">
        <f t="shared" si="167"/>
        <v/>
      </c>
      <c r="M2123" s="22" t="str">
        <f>IFERROR(VLOOKUP(A2123,Sheet1!B:F,5,0),"")</f>
        <v/>
      </c>
      <c r="N2123" s="22" t="str">
        <f>IFERROR(VLOOKUP(A2123,Sheet1!B:F,4,0),"")</f>
        <v/>
      </c>
      <c r="O2123" s="22" t="str">
        <f t="shared" si="169"/>
        <v xml:space="preserve"> </v>
      </c>
    </row>
    <row r="2124" spans="1:15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68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65"/>
        <v/>
      </c>
      <c r="J2124" s="22" t="str">
        <f t="shared" si="166"/>
        <v/>
      </c>
      <c r="K2124" s="22" t="str">
        <f t="shared" si="167"/>
        <v/>
      </c>
      <c r="M2124" s="22" t="str">
        <f>IFERROR(VLOOKUP(A2124,Sheet1!B:F,5,0),"")</f>
        <v/>
      </c>
      <c r="N2124" s="22" t="str">
        <f>IFERROR(VLOOKUP(A2124,Sheet1!B:F,4,0),"")</f>
        <v/>
      </c>
      <c r="O2124" s="22" t="str">
        <f t="shared" si="169"/>
        <v xml:space="preserve"> </v>
      </c>
    </row>
    <row r="2125" spans="1:15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68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65"/>
        <v/>
      </c>
      <c r="J2125" s="22" t="str">
        <f t="shared" si="166"/>
        <v/>
      </c>
      <c r="K2125" s="22" t="str">
        <f t="shared" si="167"/>
        <v/>
      </c>
      <c r="M2125" s="22" t="str">
        <f>IFERROR(VLOOKUP(A2125,Sheet1!B:F,5,0),"")</f>
        <v/>
      </c>
      <c r="N2125" s="22" t="str">
        <f>IFERROR(VLOOKUP(A2125,Sheet1!B:F,4,0),"")</f>
        <v/>
      </c>
      <c r="O2125" s="22" t="str">
        <f t="shared" si="169"/>
        <v xml:space="preserve"> </v>
      </c>
    </row>
    <row r="2126" spans="1:15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68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65"/>
        <v/>
      </c>
      <c r="J2126" s="22" t="str">
        <f t="shared" si="166"/>
        <v/>
      </c>
      <c r="K2126" s="22" t="str">
        <f t="shared" si="167"/>
        <v/>
      </c>
      <c r="M2126" s="22" t="str">
        <f>IFERROR(VLOOKUP(A2126,Sheet1!B:F,5,0),"")</f>
        <v/>
      </c>
      <c r="N2126" s="22" t="str">
        <f>IFERROR(VLOOKUP(A2126,Sheet1!B:F,4,0),"")</f>
        <v/>
      </c>
      <c r="O2126" s="22" t="str">
        <f t="shared" si="169"/>
        <v xml:space="preserve"> </v>
      </c>
    </row>
    <row r="2127" spans="1:15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68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70">CONCATENATE(E2127,A2127)</f>
        <v/>
      </c>
      <c r="J2127" s="22" t="str">
        <f t="shared" ref="J2127:J2190" si="171">B2127</f>
        <v/>
      </c>
      <c r="K2127" s="22" t="str">
        <f t="shared" ref="K2127:K2190" si="172">C2127</f>
        <v/>
      </c>
      <c r="M2127" s="22" t="str">
        <f>IFERROR(VLOOKUP(A2127,Sheet1!B:F,5,0),"")</f>
        <v/>
      </c>
      <c r="N2127" s="22" t="str">
        <f>IFERROR(VLOOKUP(A2127,Sheet1!B:F,4,0),"")</f>
        <v/>
      </c>
      <c r="O2127" s="22" t="str">
        <f t="shared" si="169"/>
        <v xml:space="preserve"> </v>
      </c>
    </row>
    <row r="2128" spans="1:15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68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70"/>
        <v/>
      </c>
      <c r="J2128" s="22" t="str">
        <f t="shared" si="171"/>
        <v/>
      </c>
      <c r="K2128" s="22" t="str">
        <f t="shared" si="172"/>
        <v/>
      </c>
      <c r="M2128" s="22" t="str">
        <f>IFERROR(VLOOKUP(A2128,Sheet1!B:F,5,0),"")</f>
        <v/>
      </c>
      <c r="N2128" s="22" t="str">
        <f>IFERROR(VLOOKUP(A2128,Sheet1!B:F,4,0),"")</f>
        <v/>
      </c>
      <c r="O2128" s="22" t="str">
        <f t="shared" si="169"/>
        <v xml:space="preserve"> </v>
      </c>
    </row>
    <row r="2129" spans="1:15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68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70"/>
        <v/>
      </c>
      <c r="J2129" s="22" t="str">
        <f t="shared" si="171"/>
        <v/>
      </c>
      <c r="K2129" s="22" t="str">
        <f t="shared" si="172"/>
        <v/>
      </c>
      <c r="M2129" s="22" t="str">
        <f>IFERROR(VLOOKUP(A2129,Sheet1!B:F,5,0),"")</f>
        <v/>
      </c>
      <c r="N2129" s="22" t="str">
        <f>IFERROR(VLOOKUP(A2129,Sheet1!B:F,4,0),"")</f>
        <v/>
      </c>
      <c r="O2129" s="22" t="str">
        <f t="shared" si="169"/>
        <v xml:space="preserve"> </v>
      </c>
    </row>
    <row r="2130" spans="1:15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73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70"/>
        <v/>
      </c>
      <c r="J2130" s="22" t="str">
        <f t="shared" si="171"/>
        <v/>
      </c>
      <c r="K2130" s="22" t="str">
        <f t="shared" si="172"/>
        <v/>
      </c>
      <c r="M2130" s="22" t="str">
        <f>IFERROR(VLOOKUP(A2130,Sheet1!B:F,5,0),"")</f>
        <v/>
      </c>
      <c r="N2130" s="22" t="str">
        <f>IFERROR(VLOOKUP(A2130,Sheet1!B:F,4,0),"")</f>
        <v/>
      </c>
      <c r="O2130" s="22" t="str">
        <f t="shared" si="169"/>
        <v xml:space="preserve"> </v>
      </c>
    </row>
    <row r="2131" spans="1:15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73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70"/>
        <v/>
      </c>
      <c r="J2131" s="22" t="str">
        <f t="shared" si="171"/>
        <v/>
      </c>
      <c r="K2131" s="22" t="str">
        <f t="shared" si="172"/>
        <v/>
      </c>
      <c r="M2131" s="22" t="str">
        <f>IFERROR(VLOOKUP(A2131,Sheet1!B:F,5,0),"")</f>
        <v/>
      </c>
      <c r="N2131" s="22" t="str">
        <f>IFERROR(VLOOKUP(A2131,Sheet1!B:F,4,0),"")</f>
        <v/>
      </c>
      <c r="O2131" s="22" t="str">
        <f t="shared" si="169"/>
        <v xml:space="preserve"> </v>
      </c>
    </row>
    <row r="2132" spans="1:15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73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70"/>
        <v/>
      </c>
      <c r="J2132" s="22" t="str">
        <f t="shared" si="171"/>
        <v/>
      </c>
      <c r="K2132" s="22" t="str">
        <f t="shared" si="172"/>
        <v/>
      </c>
      <c r="M2132" s="22" t="str">
        <f>IFERROR(VLOOKUP(A2132,Sheet1!B:F,5,0),"")</f>
        <v/>
      </c>
      <c r="N2132" s="22" t="str">
        <f>IFERROR(VLOOKUP(A2132,Sheet1!B:F,4,0),"")</f>
        <v/>
      </c>
      <c r="O2132" s="22" t="str">
        <f t="shared" si="169"/>
        <v xml:space="preserve"> </v>
      </c>
    </row>
    <row r="2133" spans="1:15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73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70"/>
        <v/>
      </c>
      <c r="J2133" s="22" t="str">
        <f t="shared" si="171"/>
        <v/>
      </c>
      <c r="K2133" s="22" t="str">
        <f t="shared" si="172"/>
        <v/>
      </c>
      <c r="M2133" s="22" t="str">
        <f>IFERROR(VLOOKUP(A2133,Sheet1!B:F,5,0),"")</f>
        <v/>
      </c>
      <c r="N2133" s="22" t="str">
        <f>IFERROR(VLOOKUP(A2133,Sheet1!B:F,4,0),"")</f>
        <v/>
      </c>
      <c r="O2133" s="22" t="str">
        <f t="shared" si="169"/>
        <v xml:space="preserve"> </v>
      </c>
    </row>
    <row r="2134" spans="1:15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73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70"/>
        <v/>
      </c>
      <c r="J2134" s="22" t="str">
        <f t="shared" si="171"/>
        <v/>
      </c>
      <c r="K2134" s="22" t="str">
        <f t="shared" si="172"/>
        <v/>
      </c>
      <c r="M2134" s="22" t="str">
        <f>IFERROR(VLOOKUP(A2134,Sheet1!B:F,5,0),"")</f>
        <v/>
      </c>
      <c r="N2134" s="22" t="str">
        <f>IFERROR(VLOOKUP(A2134,Sheet1!B:F,4,0),"")</f>
        <v/>
      </c>
      <c r="O2134" s="22" t="str">
        <f t="shared" si="169"/>
        <v xml:space="preserve"> </v>
      </c>
    </row>
    <row r="2135" spans="1:15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73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70"/>
        <v/>
      </c>
      <c r="J2135" s="22" t="str">
        <f t="shared" si="171"/>
        <v/>
      </c>
      <c r="K2135" s="22" t="str">
        <f t="shared" si="172"/>
        <v/>
      </c>
      <c r="M2135" s="22" t="str">
        <f>IFERROR(VLOOKUP(A2135,Sheet1!B:F,5,0),"")</f>
        <v/>
      </c>
      <c r="N2135" s="22" t="str">
        <f>IFERROR(VLOOKUP(A2135,Sheet1!B:F,4,0),"")</f>
        <v/>
      </c>
      <c r="O2135" s="22" t="str">
        <f t="shared" si="169"/>
        <v xml:space="preserve"> </v>
      </c>
    </row>
    <row r="2136" spans="1:15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73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70"/>
        <v/>
      </c>
      <c r="J2136" s="22" t="str">
        <f t="shared" si="171"/>
        <v/>
      </c>
      <c r="K2136" s="22" t="str">
        <f t="shared" si="172"/>
        <v/>
      </c>
      <c r="M2136" s="22" t="str">
        <f>IFERROR(VLOOKUP(A2136,Sheet1!B:F,5,0),"")</f>
        <v/>
      </c>
      <c r="N2136" s="22" t="str">
        <f>IFERROR(VLOOKUP(A2136,Sheet1!B:F,4,0),"")</f>
        <v/>
      </c>
      <c r="O2136" s="22" t="str">
        <f t="shared" si="169"/>
        <v xml:space="preserve"> </v>
      </c>
    </row>
    <row r="2137" spans="1:15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73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70"/>
        <v/>
      </c>
      <c r="J2137" s="22" t="str">
        <f t="shared" si="171"/>
        <v/>
      </c>
      <c r="K2137" s="22" t="str">
        <f t="shared" si="172"/>
        <v/>
      </c>
      <c r="M2137" s="22" t="str">
        <f>IFERROR(VLOOKUP(A2137,Sheet1!B:F,5,0),"")</f>
        <v/>
      </c>
      <c r="N2137" s="22" t="str">
        <f>IFERROR(VLOOKUP(A2137,Sheet1!B:F,4,0),"")</f>
        <v/>
      </c>
      <c r="O2137" s="22" t="str">
        <f t="shared" si="169"/>
        <v xml:space="preserve"> </v>
      </c>
    </row>
    <row r="2138" spans="1:15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73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70"/>
        <v/>
      </c>
      <c r="J2138" s="22" t="str">
        <f t="shared" si="171"/>
        <v/>
      </c>
      <c r="K2138" s="22" t="str">
        <f t="shared" si="172"/>
        <v/>
      </c>
      <c r="M2138" s="22" t="str">
        <f>IFERROR(VLOOKUP(A2138,Sheet1!B:F,5,0),"")</f>
        <v/>
      </c>
      <c r="N2138" s="22" t="str">
        <f>IFERROR(VLOOKUP(A2138,Sheet1!B:F,4,0),"")</f>
        <v/>
      </c>
      <c r="O2138" s="22" t="str">
        <f t="shared" si="169"/>
        <v xml:space="preserve"> </v>
      </c>
    </row>
    <row r="2139" spans="1:15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73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70"/>
        <v/>
      </c>
      <c r="J2139" s="22" t="str">
        <f t="shared" si="171"/>
        <v/>
      </c>
      <c r="K2139" s="22" t="str">
        <f t="shared" si="172"/>
        <v/>
      </c>
      <c r="M2139" s="22" t="str">
        <f>IFERROR(VLOOKUP(A2139,Sheet1!B:F,5,0),"")</f>
        <v/>
      </c>
      <c r="N2139" s="22" t="str">
        <f>IFERROR(VLOOKUP(A2139,Sheet1!B:F,4,0),"")</f>
        <v/>
      </c>
      <c r="O2139" s="22" t="str">
        <f t="shared" si="169"/>
        <v xml:space="preserve"> </v>
      </c>
    </row>
    <row r="2140" spans="1:15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73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70"/>
        <v/>
      </c>
      <c r="J2140" s="22" t="str">
        <f t="shared" si="171"/>
        <v/>
      </c>
      <c r="K2140" s="22" t="str">
        <f t="shared" si="172"/>
        <v/>
      </c>
      <c r="M2140" s="22" t="str">
        <f>IFERROR(VLOOKUP(A2140,Sheet1!B:F,5,0),"")</f>
        <v/>
      </c>
      <c r="N2140" s="22" t="str">
        <f>IFERROR(VLOOKUP(A2140,Sheet1!B:F,4,0),"")</f>
        <v/>
      </c>
      <c r="O2140" s="22" t="str">
        <f t="shared" si="169"/>
        <v xml:space="preserve"> </v>
      </c>
    </row>
    <row r="2141" spans="1:15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73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70"/>
        <v/>
      </c>
      <c r="J2141" s="22" t="str">
        <f t="shared" si="171"/>
        <v/>
      </c>
      <c r="K2141" s="22" t="str">
        <f t="shared" si="172"/>
        <v/>
      </c>
      <c r="M2141" s="22" t="str">
        <f>IFERROR(VLOOKUP(A2141,Sheet1!B:F,5,0),"")</f>
        <v/>
      </c>
      <c r="N2141" s="22" t="str">
        <f>IFERROR(VLOOKUP(A2141,Sheet1!B:F,4,0),"")</f>
        <v/>
      </c>
      <c r="O2141" s="22" t="str">
        <f t="shared" si="169"/>
        <v xml:space="preserve"> </v>
      </c>
    </row>
    <row r="2142" spans="1:15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73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70"/>
        <v/>
      </c>
      <c r="J2142" s="22" t="str">
        <f t="shared" si="171"/>
        <v/>
      </c>
      <c r="K2142" s="22" t="str">
        <f t="shared" si="172"/>
        <v/>
      </c>
      <c r="M2142" s="22" t="str">
        <f>IFERROR(VLOOKUP(A2142,Sheet1!B:F,5,0),"")</f>
        <v/>
      </c>
      <c r="N2142" s="22" t="str">
        <f>IFERROR(VLOOKUP(A2142,Sheet1!B:F,4,0),"")</f>
        <v/>
      </c>
      <c r="O2142" s="22" t="str">
        <f t="shared" si="169"/>
        <v xml:space="preserve"> </v>
      </c>
    </row>
    <row r="2143" spans="1:15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73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70"/>
        <v/>
      </c>
      <c r="J2143" s="22" t="str">
        <f t="shared" si="171"/>
        <v/>
      </c>
      <c r="K2143" s="22" t="str">
        <f t="shared" si="172"/>
        <v/>
      </c>
      <c r="M2143" s="22" t="str">
        <f>IFERROR(VLOOKUP(A2143,Sheet1!B:F,5,0),"")</f>
        <v/>
      </c>
      <c r="N2143" s="22" t="str">
        <f>IFERROR(VLOOKUP(A2143,Sheet1!B:F,4,0),"")</f>
        <v/>
      </c>
      <c r="O2143" s="22" t="str">
        <f t="shared" si="169"/>
        <v xml:space="preserve"> </v>
      </c>
    </row>
    <row r="2144" spans="1:15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73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70"/>
        <v/>
      </c>
      <c r="J2144" s="22" t="str">
        <f t="shared" si="171"/>
        <v/>
      </c>
      <c r="K2144" s="22" t="str">
        <f t="shared" si="172"/>
        <v/>
      </c>
      <c r="M2144" s="22" t="str">
        <f>IFERROR(VLOOKUP(A2144,Sheet1!B:F,5,0),"")</f>
        <v/>
      </c>
      <c r="N2144" s="22" t="str">
        <f>IFERROR(VLOOKUP(A2144,Sheet1!B:F,4,0),"")</f>
        <v/>
      </c>
      <c r="O2144" s="22" t="str">
        <f t="shared" si="169"/>
        <v xml:space="preserve"> </v>
      </c>
    </row>
    <row r="2145" spans="1:15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73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70"/>
        <v/>
      </c>
      <c r="J2145" s="22" t="str">
        <f t="shared" si="171"/>
        <v/>
      </c>
      <c r="K2145" s="22" t="str">
        <f t="shared" si="172"/>
        <v/>
      </c>
      <c r="M2145" s="22" t="str">
        <f>IFERROR(VLOOKUP(A2145,Sheet1!B:F,5,0),"")</f>
        <v/>
      </c>
      <c r="N2145" s="22" t="str">
        <f>IFERROR(VLOOKUP(A2145,Sheet1!B:F,4,0),"")</f>
        <v/>
      </c>
      <c r="O2145" s="22" t="str">
        <f t="shared" si="169"/>
        <v xml:space="preserve"> </v>
      </c>
    </row>
    <row r="2146" spans="1:15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73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70"/>
        <v/>
      </c>
      <c r="J2146" s="22" t="str">
        <f t="shared" si="171"/>
        <v/>
      </c>
      <c r="K2146" s="22" t="str">
        <f t="shared" si="172"/>
        <v/>
      </c>
      <c r="M2146" s="22" t="str">
        <f>IFERROR(VLOOKUP(A2146,Sheet1!B:F,5,0),"")</f>
        <v/>
      </c>
      <c r="N2146" s="22" t="str">
        <f>IFERROR(VLOOKUP(A2146,Sheet1!B:F,4,0),"")</f>
        <v/>
      </c>
      <c r="O2146" s="22" t="str">
        <f t="shared" si="169"/>
        <v xml:space="preserve"> </v>
      </c>
    </row>
    <row r="2147" spans="1:15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73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70"/>
        <v/>
      </c>
      <c r="J2147" s="22" t="str">
        <f t="shared" si="171"/>
        <v/>
      </c>
      <c r="K2147" s="22" t="str">
        <f t="shared" si="172"/>
        <v/>
      </c>
      <c r="M2147" s="22" t="str">
        <f>IFERROR(VLOOKUP(A2147,Sheet1!B:F,5,0),"")</f>
        <v/>
      </c>
      <c r="N2147" s="22" t="str">
        <f>IFERROR(VLOOKUP(A2147,Sheet1!B:F,4,0),"")</f>
        <v/>
      </c>
      <c r="O2147" s="22" t="str">
        <f t="shared" si="169"/>
        <v xml:space="preserve"> </v>
      </c>
    </row>
    <row r="2148" spans="1:15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73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71"/>
        <v/>
      </c>
      <c r="K2148" s="22" t="str">
        <f t="shared" si="172"/>
        <v/>
      </c>
      <c r="M2148" s="22" t="str">
        <f>IFERROR(VLOOKUP(A2148,Sheet1!B:F,5,0),"")</f>
        <v/>
      </c>
      <c r="N2148" s="22" t="str">
        <f>IFERROR(VLOOKUP(A2148,Sheet1!B:F,4,0),"")</f>
        <v/>
      </c>
      <c r="O2148" s="22" t="str">
        <f t="shared" si="169"/>
        <v xml:space="preserve"> </v>
      </c>
    </row>
    <row r="2149" spans="1:15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73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70"/>
        <v/>
      </c>
      <c r="J2149" s="22" t="str">
        <f t="shared" si="171"/>
        <v/>
      </c>
      <c r="K2149" s="22" t="str">
        <f t="shared" si="172"/>
        <v/>
      </c>
      <c r="M2149" s="22" t="str">
        <f>IFERROR(VLOOKUP(A2149,Sheet1!B:F,5,0),"")</f>
        <v/>
      </c>
      <c r="N2149" s="22" t="str">
        <f>IFERROR(VLOOKUP(A2149,Sheet1!B:F,4,0),"")</f>
        <v/>
      </c>
      <c r="O2149" s="22" t="str">
        <f t="shared" si="169"/>
        <v xml:space="preserve"> </v>
      </c>
    </row>
    <row r="2150" spans="1:15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73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70"/>
        <v/>
      </c>
      <c r="J2150" s="22" t="str">
        <f t="shared" si="171"/>
        <v/>
      </c>
      <c r="K2150" s="22" t="str">
        <f t="shared" si="172"/>
        <v/>
      </c>
      <c r="M2150" s="22" t="str">
        <f>IFERROR(VLOOKUP(A2150,Sheet1!B:F,5,0),"")</f>
        <v/>
      </c>
      <c r="N2150" s="22" t="str">
        <f>IFERROR(VLOOKUP(A2150,Sheet1!B:F,4,0),"")</f>
        <v/>
      </c>
      <c r="O2150" s="22" t="str">
        <f t="shared" si="169"/>
        <v xml:space="preserve"> </v>
      </c>
    </row>
    <row r="2151" spans="1:15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73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70"/>
        <v/>
      </c>
      <c r="J2151" s="22" t="str">
        <f t="shared" si="171"/>
        <v/>
      </c>
      <c r="K2151" s="22" t="str">
        <f t="shared" si="172"/>
        <v/>
      </c>
      <c r="M2151" s="22" t="str">
        <f>IFERROR(VLOOKUP(A2151,Sheet1!B:F,5,0),"")</f>
        <v/>
      </c>
      <c r="N2151" s="22" t="str">
        <f>IFERROR(VLOOKUP(A2151,Sheet1!B:F,4,0),"")</f>
        <v/>
      </c>
      <c r="O2151" s="22" t="str">
        <f t="shared" si="169"/>
        <v xml:space="preserve"> </v>
      </c>
    </row>
    <row r="2152" spans="1:15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73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70"/>
        <v/>
      </c>
      <c r="J2152" s="22" t="str">
        <f t="shared" si="171"/>
        <v/>
      </c>
      <c r="K2152" s="22" t="str">
        <f t="shared" si="172"/>
        <v/>
      </c>
      <c r="M2152" s="22" t="str">
        <f>IFERROR(VLOOKUP(A2152,Sheet1!B:F,5,0),"")</f>
        <v/>
      </c>
      <c r="N2152" s="22" t="str">
        <f>IFERROR(VLOOKUP(A2152,Sheet1!B:F,4,0),"")</f>
        <v/>
      </c>
      <c r="O2152" s="22" t="str">
        <f t="shared" si="169"/>
        <v xml:space="preserve"> </v>
      </c>
    </row>
    <row r="2153" spans="1:15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73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70"/>
        <v/>
      </c>
      <c r="J2153" s="22" t="str">
        <f t="shared" si="171"/>
        <v/>
      </c>
      <c r="K2153" s="22" t="str">
        <f t="shared" si="172"/>
        <v/>
      </c>
      <c r="M2153" s="22" t="str">
        <f>IFERROR(VLOOKUP(A2153,Sheet1!B:F,5,0),"")</f>
        <v/>
      </c>
      <c r="N2153" s="22" t="str">
        <f>IFERROR(VLOOKUP(A2153,Sheet1!B:F,4,0),"")</f>
        <v/>
      </c>
      <c r="O2153" s="22" t="str">
        <f t="shared" si="169"/>
        <v xml:space="preserve"> </v>
      </c>
    </row>
    <row r="2154" spans="1:15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73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70"/>
        <v/>
      </c>
      <c r="J2154" s="22" t="str">
        <f t="shared" si="171"/>
        <v/>
      </c>
      <c r="K2154" s="22" t="str">
        <f t="shared" si="172"/>
        <v/>
      </c>
      <c r="M2154" s="22" t="str">
        <f>IFERROR(VLOOKUP(A2154,Sheet1!B:F,5,0),"")</f>
        <v/>
      </c>
      <c r="N2154" s="22" t="str">
        <f>IFERROR(VLOOKUP(A2154,Sheet1!B:F,4,0),"")</f>
        <v/>
      </c>
      <c r="O2154" s="22" t="str">
        <f t="shared" si="169"/>
        <v xml:space="preserve"> </v>
      </c>
    </row>
    <row r="2155" spans="1:15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73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70"/>
        <v/>
      </c>
      <c r="J2155" s="22" t="str">
        <f t="shared" si="171"/>
        <v/>
      </c>
      <c r="K2155" s="22" t="str">
        <f t="shared" si="172"/>
        <v/>
      </c>
      <c r="M2155" s="22" t="str">
        <f>IFERROR(VLOOKUP(A2155,Sheet1!B:F,5,0),"")</f>
        <v/>
      </c>
      <c r="N2155" s="22" t="str">
        <f>IFERROR(VLOOKUP(A2155,Sheet1!B:F,4,0),"")</f>
        <v/>
      </c>
      <c r="O2155" s="22" t="str">
        <f t="shared" si="169"/>
        <v xml:space="preserve"> </v>
      </c>
    </row>
    <row r="2156" spans="1:15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73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70"/>
        <v/>
      </c>
      <c r="J2156" s="22" t="str">
        <f t="shared" si="171"/>
        <v/>
      </c>
      <c r="K2156" s="22" t="str">
        <f t="shared" si="172"/>
        <v/>
      </c>
      <c r="M2156" s="22" t="str">
        <f>IFERROR(VLOOKUP(A2156,Sheet1!B:F,5,0),"")</f>
        <v/>
      </c>
      <c r="N2156" s="22" t="str">
        <f>IFERROR(VLOOKUP(A2156,Sheet1!B:F,4,0),"")</f>
        <v/>
      </c>
      <c r="O2156" s="22" t="str">
        <f t="shared" si="169"/>
        <v xml:space="preserve"> </v>
      </c>
    </row>
    <row r="2157" spans="1:15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73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70"/>
        <v/>
      </c>
      <c r="J2157" s="22" t="str">
        <f t="shared" si="171"/>
        <v/>
      </c>
      <c r="K2157" s="22" t="str">
        <f t="shared" si="172"/>
        <v/>
      </c>
      <c r="M2157" s="22" t="str">
        <f>IFERROR(VLOOKUP(A2157,Sheet1!B:F,5,0),"")</f>
        <v/>
      </c>
      <c r="N2157" s="22" t="str">
        <f>IFERROR(VLOOKUP(A2157,Sheet1!B:F,4,0),"")</f>
        <v/>
      </c>
      <c r="O2157" s="22" t="str">
        <f t="shared" si="169"/>
        <v xml:space="preserve"> </v>
      </c>
    </row>
    <row r="2158" spans="1:15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73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70"/>
        <v/>
      </c>
      <c r="J2158" s="22" t="str">
        <f t="shared" si="171"/>
        <v/>
      </c>
      <c r="K2158" s="22" t="str">
        <f t="shared" si="172"/>
        <v/>
      </c>
      <c r="M2158" s="22" t="str">
        <f>IFERROR(VLOOKUP(A2158,Sheet1!B:F,5,0),"")</f>
        <v/>
      </c>
      <c r="N2158" s="22" t="str">
        <f>IFERROR(VLOOKUP(A2158,Sheet1!B:F,4,0),"")</f>
        <v/>
      </c>
      <c r="O2158" s="22" t="str">
        <f t="shared" si="169"/>
        <v xml:space="preserve"> </v>
      </c>
    </row>
    <row r="2159" spans="1:15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73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70"/>
        <v/>
      </c>
      <c r="J2159" s="22" t="str">
        <f t="shared" si="171"/>
        <v/>
      </c>
      <c r="K2159" s="22" t="str">
        <f t="shared" si="172"/>
        <v/>
      </c>
      <c r="M2159" s="22" t="str">
        <f>IFERROR(VLOOKUP(A2159,Sheet1!B:F,5,0),"")</f>
        <v/>
      </c>
      <c r="N2159" s="22" t="str">
        <f>IFERROR(VLOOKUP(A2159,Sheet1!B:F,4,0),"")</f>
        <v/>
      </c>
      <c r="O2159" s="22" t="str">
        <f t="shared" si="169"/>
        <v xml:space="preserve"> </v>
      </c>
    </row>
    <row r="2160" spans="1:15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73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70"/>
        <v/>
      </c>
      <c r="J2160" s="22" t="str">
        <f t="shared" si="171"/>
        <v/>
      </c>
      <c r="K2160" s="22" t="str">
        <f t="shared" si="172"/>
        <v/>
      </c>
      <c r="M2160" s="22" t="str">
        <f>IFERROR(VLOOKUP(A2160,Sheet1!B:F,5,0),"")</f>
        <v/>
      </c>
      <c r="N2160" s="22" t="str">
        <f>IFERROR(VLOOKUP(A2160,Sheet1!B:F,4,0),"")</f>
        <v/>
      </c>
      <c r="O2160" s="22" t="str">
        <f t="shared" si="169"/>
        <v xml:space="preserve"> </v>
      </c>
    </row>
    <row r="2161" spans="1:15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73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70"/>
        <v/>
      </c>
      <c r="J2161" s="22" t="str">
        <f t="shared" si="171"/>
        <v/>
      </c>
      <c r="K2161" s="22" t="str">
        <f t="shared" si="172"/>
        <v/>
      </c>
      <c r="M2161" s="22" t="str">
        <f>IFERROR(VLOOKUP(A2161,Sheet1!B:F,5,0),"")</f>
        <v/>
      </c>
      <c r="N2161" s="22" t="str">
        <f>IFERROR(VLOOKUP(A2161,Sheet1!B:F,4,0),"")</f>
        <v/>
      </c>
      <c r="O2161" s="22" t="str">
        <f t="shared" si="169"/>
        <v xml:space="preserve"> </v>
      </c>
    </row>
    <row r="2162" spans="1:15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73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70"/>
        <v/>
      </c>
      <c r="J2162" s="22" t="str">
        <f t="shared" si="171"/>
        <v/>
      </c>
      <c r="K2162" s="22" t="str">
        <f t="shared" si="172"/>
        <v/>
      </c>
      <c r="M2162" s="22" t="str">
        <f>IFERROR(VLOOKUP(A2162,Sheet1!B:F,5,0),"")</f>
        <v/>
      </c>
      <c r="N2162" s="22" t="str">
        <f>IFERROR(VLOOKUP(A2162,Sheet1!B:F,4,0),"")</f>
        <v/>
      </c>
      <c r="O2162" s="22" t="str">
        <f t="shared" si="169"/>
        <v xml:space="preserve"> </v>
      </c>
    </row>
    <row r="2163" spans="1:15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73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70"/>
        <v/>
      </c>
      <c r="J2163" s="22" t="str">
        <f t="shared" si="171"/>
        <v/>
      </c>
      <c r="K2163" s="22" t="str">
        <f t="shared" si="172"/>
        <v/>
      </c>
      <c r="M2163" s="22" t="str">
        <f>IFERROR(VLOOKUP(A2163,Sheet1!B:F,5,0),"")</f>
        <v/>
      </c>
      <c r="N2163" s="22" t="str">
        <f>IFERROR(VLOOKUP(A2163,Sheet1!B:F,4,0),"")</f>
        <v/>
      </c>
      <c r="O2163" s="22" t="str">
        <f t="shared" si="169"/>
        <v xml:space="preserve"> </v>
      </c>
    </row>
    <row r="2164" spans="1:15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73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70"/>
        <v/>
      </c>
      <c r="J2164" s="22" t="str">
        <f t="shared" si="171"/>
        <v/>
      </c>
      <c r="K2164" s="22" t="str">
        <f t="shared" si="172"/>
        <v/>
      </c>
      <c r="M2164" s="22" t="str">
        <f>IFERROR(VLOOKUP(A2164,Sheet1!B:F,5,0),"")</f>
        <v/>
      </c>
      <c r="N2164" s="22" t="str">
        <f>IFERROR(VLOOKUP(A2164,Sheet1!B:F,4,0),"")</f>
        <v/>
      </c>
      <c r="O2164" s="22" t="str">
        <f t="shared" si="169"/>
        <v xml:space="preserve"> </v>
      </c>
    </row>
    <row r="2165" spans="1:15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73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70"/>
        <v/>
      </c>
      <c r="J2165" s="22" t="str">
        <f t="shared" si="171"/>
        <v/>
      </c>
      <c r="K2165" s="22" t="str">
        <f t="shared" si="172"/>
        <v/>
      </c>
      <c r="M2165" s="22" t="str">
        <f>IFERROR(VLOOKUP(A2165,Sheet1!B:F,5,0),"")</f>
        <v/>
      </c>
      <c r="N2165" s="22" t="str">
        <f>IFERROR(VLOOKUP(A2165,Sheet1!B:F,4,0),"")</f>
        <v/>
      </c>
      <c r="O2165" s="22" t="str">
        <f t="shared" si="169"/>
        <v xml:space="preserve"> </v>
      </c>
    </row>
    <row r="2166" spans="1:15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73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70"/>
        <v/>
      </c>
      <c r="J2166" s="22" t="str">
        <f t="shared" si="171"/>
        <v/>
      </c>
      <c r="K2166" s="22" t="str">
        <f t="shared" si="172"/>
        <v/>
      </c>
      <c r="M2166" s="22" t="str">
        <f>IFERROR(VLOOKUP(A2166,Sheet1!B:F,5,0),"")</f>
        <v/>
      </c>
      <c r="N2166" s="22" t="str">
        <f>IFERROR(VLOOKUP(A2166,Sheet1!B:F,4,0),"")</f>
        <v/>
      </c>
      <c r="O2166" s="22" t="str">
        <f t="shared" si="169"/>
        <v xml:space="preserve"> </v>
      </c>
    </row>
    <row r="2167" spans="1:15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73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70"/>
        <v/>
      </c>
      <c r="J2167" s="22" t="str">
        <f t="shared" si="171"/>
        <v/>
      </c>
      <c r="K2167" s="22" t="str">
        <f t="shared" si="172"/>
        <v/>
      </c>
      <c r="M2167" s="22" t="str">
        <f>IFERROR(VLOOKUP(A2167,Sheet1!B:F,5,0),"")</f>
        <v/>
      </c>
      <c r="N2167" s="22" t="str">
        <f>IFERROR(VLOOKUP(A2167,Sheet1!B:F,4,0),"")</f>
        <v/>
      </c>
      <c r="O2167" s="22" t="str">
        <f t="shared" si="169"/>
        <v xml:space="preserve"> </v>
      </c>
    </row>
    <row r="2168" spans="1:15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73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70"/>
        <v/>
      </c>
      <c r="J2168" s="22" t="str">
        <f t="shared" si="171"/>
        <v/>
      </c>
      <c r="K2168" s="22" t="str">
        <f t="shared" si="172"/>
        <v/>
      </c>
      <c r="M2168" s="22" t="str">
        <f>IFERROR(VLOOKUP(A2168,Sheet1!B:F,5,0),"")</f>
        <v/>
      </c>
      <c r="N2168" s="22" t="str">
        <f>IFERROR(VLOOKUP(A2168,Sheet1!B:F,4,0),"")</f>
        <v/>
      </c>
      <c r="O2168" s="22" t="str">
        <f t="shared" si="169"/>
        <v xml:space="preserve"> </v>
      </c>
    </row>
    <row r="2169" spans="1:15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73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70"/>
        <v/>
      </c>
      <c r="J2169" s="22" t="str">
        <f t="shared" si="171"/>
        <v/>
      </c>
      <c r="K2169" s="22" t="str">
        <f t="shared" si="172"/>
        <v/>
      </c>
      <c r="M2169" s="22" t="str">
        <f>IFERROR(VLOOKUP(A2169,Sheet1!B:F,5,0),"")</f>
        <v/>
      </c>
      <c r="N2169" s="22" t="str">
        <f>IFERROR(VLOOKUP(A2169,Sheet1!B:F,4,0),"")</f>
        <v/>
      </c>
      <c r="O2169" s="22" t="str">
        <f t="shared" si="169"/>
        <v xml:space="preserve"> </v>
      </c>
    </row>
    <row r="2170" spans="1:15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73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70"/>
        <v/>
      </c>
      <c r="J2170" s="22" t="str">
        <f t="shared" si="171"/>
        <v/>
      </c>
      <c r="K2170" s="22" t="str">
        <f t="shared" si="172"/>
        <v/>
      </c>
      <c r="M2170" s="22" t="str">
        <f>IFERROR(VLOOKUP(A2170,Sheet1!B:F,5,0),"")</f>
        <v/>
      </c>
      <c r="N2170" s="22" t="str">
        <f>IFERROR(VLOOKUP(A2170,Sheet1!B:F,4,0),"")</f>
        <v/>
      </c>
      <c r="O2170" s="22" t="str">
        <f t="shared" si="169"/>
        <v xml:space="preserve"> </v>
      </c>
    </row>
    <row r="2171" spans="1:15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73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70"/>
        <v/>
      </c>
      <c r="J2171" s="22" t="str">
        <f t="shared" si="171"/>
        <v/>
      </c>
      <c r="K2171" s="22" t="str">
        <f t="shared" si="172"/>
        <v/>
      </c>
      <c r="M2171" s="22" t="str">
        <f>IFERROR(VLOOKUP(A2171,Sheet1!B:F,5,0),"")</f>
        <v/>
      </c>
      <c r="N2171" s="22" t="str">
        <f>IFERROR(VLOOKUP(A2171,Sheet1!B:F,4,0),"")</f>
        <v/>
      </c>
      <c r="O2171" s="22" t="str">
        <f t="shared" si="169"/>
        <v xml:space="preserve"> </v>
      </c>
    </row>
    <row r="2172" spans="1:15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73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70"/>
        <v/>
      </c>
      <c r="J2172" s="22" t="str">
        <f t="shared" si="171"/>
        <v/>
      </c>
      <c r="K2172" s="22" t="str">
        <f t="shared" si="172"/>
        <v/>
      </c>
      <c r="M2172" s="22" t="str">
        <f>IFERROR(VLOOKUP(A2172,Sheet1!B:F,5,0),"")</f>
        <v/>
      </c>
      <c r="N2172" s="22" t="str">
        <f>IFERROR(VLOOKUP(A2172,Sheet1!B:F,4,0),"")</f>
        <v/>
      </c>
      <c r="O2172" s="22" t="str">
        <f t="shared" si="169"/>
        <v xml:space="preserve"> </v>
      </c>
    </row>
    <row r="2173" spans="1:15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73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70"/>
        <v/>
      </c>
      <c r="J2173" s="22" t="str">
        <f t="shared" si="171"/>
        <v/>
      </c>
      <c r="K2173" s="22" t="str">
        <f t="shared" si="172"/>
        <v/>
      </c>
      <c r="M2173" s="22" t="str">
        <f>IFERROR(VLOOKUP(A2173,Sheet1!B:F,5,0),"")</f>
        <v/>
      </c>
      <c r="N2173" s="22" t="str">
        <f>IFERROR(VLOOKUP(A2173,Sheet1!B:F,4,0),"")</f>
        <v/>
      </c>
      <c r="O2173" s="22" t="str">
        <f t="shared" si="169"/>
        <v xml:space="preserve"> </v>
      </c>
    </row>
    <row r="2174" spans="1:15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73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70"/>
        <v/>
      </c>
      <c r="J2174" s="22" t="str">
        <f t="shared" si="171"/>
        <v/>
      </c>
      <c r="K2174" s="22" t="str">
        <f t="shared" si="172"/>
        <v/>
      </c>
      <c r="M2174" s="22" t="str">
        <f>IFERROR(VLOOKUP(A2174,Sheet1!B:F,5,0),"")</f>
        <v/>
      </c>
      <c r="N2174" s="22" t="str">
        <f>IFERROR(VLOOKUP(A2174,Sheet1!B:F,4,0),"")</f>
        <v/>
      </c>
      <c r="O2174" s="22" t="str">
        <f t="shared" si="169"/>
        <v xml:space="preserve"> </v>
      </c>
    </row>
    <row r="2175" spans="1:15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73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70"/>
        <v/>
      </c>
      <c r="J2175" s="22" t="str">
        <f t="shared" si="171"/>
        <v/>
      </c>
      <c r="K2175" s="22" t="str">
        <f t="shared" si="172"/>
        <v/>
      </c>
      <c r="M2175" s="22" t="str">
        <f>IFERROR(VLOOKUP(A2175,Sheet1!B:F,5,0),"")</f>
        <v/>
      </c>
      <c r="N2175" s="22" t="str">
        <f>IFERROR(VLOOKUP(A2175,Sheet1!B:F,4,0),"")</f>
        <v/>
      </c>
      <c r="O2175" s="22" t="str">
        <f t="shared" si="169"/>
        <v xml:space="preserve"> </v>
      </c>
    </row>
    <row r="2176" spans="1:15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73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70"/>
        <v/>
      </c>
      <c r="J2176" s="22" t="str">
        <f t="shared" si="171"/>
        <v/>
      </c>
      <c r="K2176" s="22" t="str">
        <f t="shared" si="172"/>
        <v/>
      </c>
      <c r="M2176" s="22" t="str">
        <f>IFERROR(VLOOKUP(A2176,Sheet1!B:F,5,0),"")</f>
        <v/>
      </c>
      <c r="N2176" s="22" t="str">
        <f>IFERROR(VLOOKUP(A2176,Sheet1!B:F,4,0),"")</f>
        <v/>
      </c>
      <c r="O2176" s="22" t="str">
        <f t="shared" si="169"/>
        <v xml:space="preserve"> </v>
      </c>
    </row>
    <row r="2177" spans="1:15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73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70"/>
        <v/>
      </c>
      <c r="J2177" s="22" t="str">
        <f t="shared" si="171"/>
        <v/>
      </c>
      <c r="K2177" s="22" t="str">
        <f t="shared" si="172"/>
        <v/>
      </c>
      <c r="M2177" s="22" t="str">
        <f>IFERROR(VLOOKUP(A2177,Sheet1!B:F,5,0),"")</f>
        <v/>
      </c>
      <c r="N2177" s="22" t="str">
        <f>IFERROR(VLOOKUP(A2177,Sheet1!B:F,4,0),"")</f>
        <v/>
      </c>
      <c r="O2177" s="22" t="str">
        <f t="shared" si="169"/>
        <v xml:space="preserve"> </v>
      </c>
    </row>
    <row r="2178" spans="1:15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73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70"/>
        <v/>
      </c>
      <c r="J2178" s="22" t="str">
        <f t="shared" si="171"/>
        <v/>
      </c>
      <c r="K2178" s="22" t="str">
        <f t="shared" si="172"/>
        <v/>
      </c>
      <c r="M2178" s="22" t="str">
        <f>IFERROR(VLOOKUP(A2178,Sheet1!B:F,5,0),"")</f>
        <v/>
      </c>
      <c r="N2178" s="22" t="str">
        <f>IFERROR(VLOOKUP(A2178,Sheet1!B:F,4,0),"")</f>
        <v/>
      </c>
      <c r="O2178" s="22" t="str">
        <f t="shared" si="169"/>
        <v xml:space="preserve"> </v>
      </c>
    </row>
    <row r="2179" spans="1:15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73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70"/>
        <v/>
      </c>
      <c r="J2179" s="22" t="str">
        <f t="shared" si="171"/>
        <v/>
      </c>
      <c r="K2179" s="22" t="str">
        <f t="shared" si="172"/>
        <v/>
      </c>
      <c r="M2179" s="22" t="str">
        <f>IFERROR(VLOOKUP(A2179,Sheet1!B:F,5,0),"")</f>
        <v/>
      </c>
      <c r="N2179" s="22" t="str">
        <f>IFERROR(VLOOKUP(A2179,Sheet1!B:F,4,0),"")</f>
        <v/>
      </c>
      <c r="O2179" s="22" t="str">
        <f t="shared" ref="O2179:O2242" si="174">CONCATENATE(M2179," ",N2179)</f>
        <v xml:space="preserve"> </v>
      </c>
    </row>
    <row r="2180" spans="1:15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73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70"/>
        <v/>
      </c>
      <c r="J2180" s="22" t="str">
        <f t="shared" si="171"/>
        <v/>
      </c>
      <c r="K2180" s="22" t="str">
        <f t="shared" si="172"/>
        <v/>
      </c>
      <c r="M2180" s="22" t="str">
        <f>IFERROR(VLOOKUP(A2180,Sheet1!B:F,5,0),"")</f>
        <v/>
      </c>
      <c r="N2180" s="22" t="str">
        <f>IFERROR(VLOOKUP(A2180,Sheet1!B:F,4,0),"")</f>
        <v/>
      </c>
      <c r="O2180" s="22" t="str">
        <f t="shared" si="174"/>
        <v xml:space="preserve"> </v>
      </c>
    </row>
    <row r="2181" spans="1:15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73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70"/>
        <v/>
      </c>
      <c r="J2181" s="22" t="str">
        <f t="shared" si="171"/>
        <v/>
      </c>
      <c r="K2181" s="22" t="str">
        <f t="shared" si="172"/>
        <v/>
      </c>
      <c r="M2181" s="22" t="str">
        <f>IFERROR(VLOOKUP(A2181,Sheet1!B:F,5,0),"")</f>
        <v/>
      </c>
      <c r="N2181" s="22" t="str">
        <f>IFERROR(VLOOKUP(A2181,Sheet1!B:F,4,0),"")</f>
        <v/>
      </c>
      <c r="O2181" s="22" t="str">
        <f t="shared" si="174"/>
        <v xml:space="preserve"> </v>
      </c>
    </row>
    <row r="2182" spans="1:15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73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70"/>
        <v/>
      </c>
      <c r="J2182" s="22" t="str">
        <f t="shared" si="171"/>
        <v/>
      </c>
      <c r="K2182" s="22" t="str">
        <f t="shared" si="172"/>
        <v/>
      </c>
      <c r="M2182" s="22" t="str">
        <f>IFERROR(VLOOKUP(A2182,Sheet1!B:F,5,0),"")</f>
        <v/>
      </c>
      <c r="N2182" s="22" t="str">
        <f>IFERROR(VLOOKUP(A2182,Sheet1!B:F,4,0),"")</f>
        <v/>
      </c>
      <c r="O2182" s="22" t="str">
        <f t="shared" si="174"/>
        <v xml:space="preserve"> </v>
      </c>
    </row>
    <row r="2183" spans="1:15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73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70"/>
        <v/>
      </c>
      <c r="J2183" s="22" t="str">
        <f t="shared" si="171"/>
        <v/>
      </c>
      <c r="K2183" s="22" t="str">
        <f t="shared" si="172"/>
        <v/>
      </c>
      <c r="M2183" s="22" t="str">
        <f>IFERROR(VLOOKUP(A2183,Sheet1!B:F,5,0),"")</f>
        <v/>
      </c>
      <c r="N2183" s="22" t="str">
        <f>IFERROR(VLOOKUP(A2183,Sheet1!B:F,4,0),"")</f>
        <v/>
      </c>
      <c r="O2183" s="22" t="str">
        <f t="shared" si="174"/>
        <v xml:space="preserve"> </v>
      </c>
    </row>
    <row r="2184" spans="1:15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73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70"/>
        <v/>
      </c>
      <c r="J2184" s="22" t="str">
        <f t="shared" si="171"/>
        <v/>
      </c>
      <c r="K2184" s="22" t="str">
        <f t="shared" si="172"/>
        <v/>
      </c>
      <c r="M2184" s="22" t="str">
        <f>IFERROR(VLOOKUP(A2184,Sheet1!B:F,5,0),"")</f>
        <v/>
      </c>
      <c r="N2184" s="22" t="str">
        <f>IFERROR(VLOOKUP(A2184,Sheet1!B:F,4,0),"")</f>
        <v/>
      </c>
      <c r="O2184" s="22" t="str">
        <f t="shared" si="174"/>
        <v xml:space="preserve"> </v>
      </c>
    </row>
    <row r="2185" spans="1:15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73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70"/>
        <v/>
      </c>
      <c r="J2185" s="22" t="str">
        <f t="shared" si="171"/>
        <v/>
      </c>
      <c r="K2185" s="22" t="str">
        <f t="shared" si="172"/>
        <v/>
      </c>
      <c r="M2185" s="22" t="str">
        <f>IFERROR(VLOOKUP(A2185,Sheet1!B:F,5,0),"")</f>
        <v/>
      </c>
      <c r="N2185" s="22" t="str">
        <f>IFERROR(VLOOKUP(A2185,Sheet1!B:F,4,0),"")</f>
        <v/>
      </c>
      <c r="O2185" s="22" t="str">
        <f t="shared" si="174"/>
        <v xml:space="preserve"> </v>
      </c>
    </row>
    <row r="2186" spans="1:15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73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70"/>
        <v/>
      </c>
      <c r="J2186" s="22" t="str">
        <f t="shared" si="171"/>
        <v/>
      </c>
      <c r="K2186" s="22" t="str">
        <f t="shared" si="172"/>
        <v/>
      </c>
      <c r="M2186" s="22" t="str">
        <f>IFERROR(VLOOKUP(A2186,Sheet1!B:F,5,0),"")</f>
        <v/>
      </c>
      <c r="N2186" s="22" t="str">
        <f>IFERROR(VLOOKUP(A2186,Sheet1!B:F,4,0),"")</f>
        <v/>
      </c>
      <c r="O2186" s="22" t="str">
        <f t="shared" si="174"/>
        <v xml:space="preserve"> </v>
      </c>
    </row>
    <row r="2187" spans="1:15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73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70"/>
        <v/>
      </c>
      <c r="J2187" s="22" t="str">
        <f t="shared" si="171"/>
        <v/>
      </c>
      <c r="K2187" s="22" t="str">
        <f t="shared" si="172"/>
        <v/>
      </c>
      <c r="M2187" s="22" t="str">
        <f>IFERROR(VLOOKUP(A2187,Sheet1!B:F,5,0),"")</f>
        <v/>
      </c>
      <c r="N2187" s="22" t="str">
        <f>IFERROR(VLOOKUP(A2187,Sheet1!B:F,4,0),"")</f>
        <v/>
      </c>
      <c r="O2187" s="22" t="str">
        <f t="shared" si="174"/>
        <v xml:space="preserve"> </v>
      </c>
    </row>
    <row r="2188" spans="1:15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73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70"/>
        <v/>
      </c>
      <c r="J2188" s="22" t="str">
        <f t="shared" si="171"/>
        <v/>
      </c>
      <c r="K2188" s="22" t="str">
        <f t="shared" si="172"/>
        <v/>
      </c>
      <c r="M2188" s="22" t="str">
        <f>IFERROR(VLOOKUP(A2188,Sheet1!B:F,5,0),"")</f>
        <v/>
      </c>
      <c r="N2188" s="22" t="str">
        <f>IFERROR(VLOOKUP(A2188,Sheet1!B:F,4,0),"")</f>
        <v/>
      </c>
      <c r="O2188" s="22" t="str">
        <f t="shared" si="174"/>
        <v xml:space="preserve"> </v>
      </c>
    </row>
    <row r="2189" spans="1:15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73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70"/>
        <v/>
      </c>
      <c r="J2189" s="22" t="str">
        <f t="shared" si="171"/>
        <v/>
      </c>
      <c r="K2189" s="22" t="str">
        <f t="shared" si="172"/>
        <v/>
      </c>
      <c r="M2189" s="22" t="str">
        <f>IFERROR(VLOOKUP(A2189,Sheet1!B:F,5,0),"")</f>
        <v/>
      </c>
      <c r="N2189" s="22" t="str">
        <f>IFERROR(VLOOKUP(A2189,Sheet1!B:F,4,0),"")</f>
        <v/>
      </c>
      <c r="O2189" s="22" t="str">
        <f t="shared" si="174"/>
        <v xml:space="preserve"> </v>
      </c>
    </row>
    <row r="2190" spans="1:15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73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70"/>
        <v/>
      </c>
      <c r="J2190" s="22" t="str">
        <f t="shared" si="171"/>
        <v/>
      </c>
      <c r="K2190" s="22" t="str">
        <f t="shared" si="172"/>
        <v/>
      </c>
      <c r="M2190" s="22" t="str">
        <f>IFERROR(VLOOKUP(A2190,Sheet1!B:F,5,0),"")</f>
        <v/>
      </c>
      <c r="N2190" s="22" t="str">
        <f>IFERROR(VLOOKUP(A2190,Sheet1!B:F,4,0),"")</f>
        <v/>
      </c>
      <c r="O2190" s="22" t="str">
        <f t="shared" si="174"/>
        <v xml:space="preserve"> </v>
      </c>
    </row>
    <row r="2191" spans="1:15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73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75">CONCATENATE(E2191,A2191)</f>
        <v/>
      </c>
      <c r="J2191" s="22" t="str">
        <f t="shared" ref="J2191:J2254" si="176">B2191</f>
        <v/>
      </c>
      <c r="K2191" s="22" t="str">
        <f t="shared" ref="K2191:K2254" si="177">C2191</f>
        <v/>
      </c>
      <c r="M2191" s="22" t="str">
        <f>IFERROR(VLOOKUP(A2191,Sheet1!B:F,5,0),"")</f>
        <v/>
      </c>
      <c r="N2191" s="22" t="str">
        <f>IFERROR(VLOOKUP(A2191,Sheet1!B:F,4,0),"")</f>
        <v/>
      </c>
      <c r="O2191" s="22" t="str">
        <f t="shared" si="174"/>
        <v xml:space="preserve"> </v>
      </c>
    </row>
    <row r="2192" spans="1:15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73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75"/>
        <v/>
      </c>
      <c r="J2192" s="22" t="str">
        <f t="shared" si="176"/>
        <v/>
      </c>
      <c r="K2192" s="22" t="str">
        <f t="shared" si="177"/>
        <v/>
      </c>
      <c r="M2192" s="22" t="str">
        <f>IFERROR(VLOOKUP(A2192,Sheet1!B:F,5,0),"")</f>
        <v/>
      </c>
      <c r="N2192" s="22" t="str">
        <f>IFERROR(VLOOKUP(A2192,Sheet1!B:F,4,0),"")</f>
        <v/>
      </c>
      <c r="O2192" s="22" t="str">
        <f t="shared" si="174"/>
        <v xml:space="preserve"> </v>
      </c>
    </row>
    <row r="2193" spans="1:15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73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75"/>
        <v/>
      </c>
      <c r="J2193" s="22" t="str">
        <f t="shared" si="176"/>
        <v/>
      </c>
      <c r="K2193" s="22" t="str">
        <f t="shared" si="177"/>
        <v/>
      </c>
      <c r="M2193" s="22" t="str">
        <f>IFERROR(VLOOKUP(A2193,Sheet1!B:F,5,0),"")</f>
        <v/>
      </c>
      <c r="N2193" s="22" t="str">
        <f>IFERROR(VLOOKUP(A2193,Sheet1!B:F,4,0),"")</f>
        <v/>
      </c>
      <c r="O2193" s="22" t="str">
        <f t="shared" si="174"/>
        <v xml:space="preserve"> </v>
      </c>
    </row>
    <row r="2194" spans="1:15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78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75"/>
        <v/>
      </c>
      <c r="J2194" s="22" t="str">
        <f t="shared" si="176"/>
        <v/>
      </c>
      <c r="K2194" s="22" t="str">
        <f t="shared" si="177"/>
        <v/>
      </c>
      <c r="M2194" s="22" t="str">
        <f>IFERROR(VLOOKUP(A2194,Sheet1!B:F,5,0),"")</f>
        <v/>
      </c>
      <c r="N2194" s="22" t="str">
        <f>IFERROR(VLOOKUP(A2194,Sheet1!B:F,4,0),"")</f>
        <v/>
      </c>
      <c r="O2194" s="22" t="str">
        <f t="shared" si="174"/>
        <v xml:space="preserve"> </v>
      </c>
    </row>
    <row r="2195" spans="1:15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78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75"/>
        <v/>
      </c>
      <c r="J2195" s="22" t="str">
        <f t="shared" si="176"/>
        <v/>
      </c>
      <c r="K2195" s="22" t="str">
        <f t="shared" si="177"/>
        <v/>
      </c>
      <c r="M2195" s="22" t="str">
        <f>IFERROR(VLOOKUP(A2195,Sheet1!B:F,5,0),"")</f>
        <v/>
      </c>
      <c r="N2195" s="22" t="str">
        <f>IFERROR(VLOOKUP(A2195,Sheet1!B:F,4,0),"")</f>
        <v/>
      </c>
      <c r="O2195" s="22" t="str">
        <f t="shared" si="174"/>
        <v xml:space="preserve"> </v>
      </c>
    </row>
    <row r="2196" spans="1:15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78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75"/>
        <v/>
      </c>
      <c r="J2196" s="22" t="str">
        <f t="shared" si="176"/>
        <v/>
      </c>
      <c r="K2196" s="22" t="str">
        <f t="shared" si="177"/>
        <v/>
      </c>
      <c r="M2196" s="22" t="str">
        <f>IFERROR(VLOOKUP(A2196,Sheet1!B:F,5,0),"")</f>
        <v/>
      </c>
      <c r="N2196" s="22" t="str">
        <f>IFERROR(VLOOKUP(A2196,Sheet1!B:F,4,0),"")</f>
        <v/>
      </c>
      <c r="O2196" s="22" t="str">
        <f t="shared" si="174"/>
        <v xml:space="preserve"> </v>
      </c>
    </row>
    <row r="2197" spans="1:15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78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75"/>
        <v/>
      </c>
      <c r="J2197" s="22" t="str">
        <f t="shared" si="176"/>
        <v/>
      </c>
      <c r="K2197" s="22" t="str">
        <f t="shared" si="177"/>
        <v/>
      </c>
      <c r="M2197" s="22" t="str">
        <f>IFERROR(VLOOKUP(A2197,Sheet1!B:F,5,0),"")</f>
        <v/>
      </c>
      <c r="N2197" s="22" t="str">
        <f>IFERROR(VLOOKUP(A2197,Sheet1!B:F,4,0),"")</f>
        <v/>
      </c>
      <c r="O2197" s="22" t="str">
        <f t="shared" si="174"/>
        <v xml:space="preserve"> </v>
      </c>
    </row>
    <row r="2198" spans="1:15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78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75"/>
        <v/>
      </c>
      <c r="J2198" s="22" t="str">
        <f t="shared" si="176"/>
        <v/>
      </c>
      <c r="K2198" s="22" t="str">
        <f t="shared" si="177"/>
        <v/>
      </c>
      <c r="M2198" s="22" t="str">
        <f>IFERROR(VLOOKUP(A2198,Sheet1!B:F,5,0),"")</f>
        <v/>
      </c>
      <c r="N2198" s="22" t="str">
        <f>IFERROR(VLOOKUP(A2198,Sheet1!B:F,4,0),"")</f>
        <v/>
      </c>
      <c r="O2198" s="22" t="str">
        <f t="shared" si="174"/>
        <v xml:space="preserve"> </v>
      </c>
    </row>
    <row r="2199" spans="1:15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78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75"/>
        <v/>
      </c>
      <c r="J2199" s="22" t="str">
        <f t="shared" si="176"/>
        <v/>
      </c>
      <c r="K2199" s="22" t="str">
        <f t="shared" si="177"/>
        <v/>
      </c>
      <c r="M2199" s="22" t="str">
        <f>IFERROR(VLOOKUP(A2199,Sheet1!B:F,5,0),"")</f>
        <v/>
      </c>
      <c r="N2199" s="22" t="str">
        <f>IFERROR(VLOOKUP(A2199,Sheet1!B:F,4,0),"")</f>
        <v/>
      </c>
      <c r="O2199" s="22" t="str">
        <f t="shared" si="174"/>
        <v xml:space="preserve"> </v>
      </c>
    </row>
    <row r="2200" spans="1:15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78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75"/>
        <v/>
      </c>
      <c r="J2200" s="22" t="str">
        <f t="shared" si="176"/>
        <v/>
      </c>
      <c r="K2200" s="22" t="str">
        <f t="shared" si="177"/>
        <v/>
      </c>
      <c r="M2200" s="22" t="str">
        <f>IFERROR(VLOOKUP(A2200,Sheet1!B:F,5,0),"")</f>
        <v/>
      </c>
      <c r="N2200" s="22" t="str">
        <f>IFERROR(VLOOKUP(A2200,Sheet1!B:F,4,0),"")</f>
        <v/>
      </c>
      <c r="O2200" s="22" t="str">
        <f t="shared" si="174"/>
        <v xml:space="preserve"> </v>
      </c>
    </row>
    <row r="2201" spans="1:15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78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75"/>
        <v/>
      </c>
      <c r="J2201" s="22" t="str">
        <f t="shared" si="176"/>
        <v/>
      </c>
      <c r="K2201" s="22" t="str">
        <f t="shared" si="177"/>
        <v/>
      </c>
      <c r="M2201" s="22" t="str">
        <f>IFERROR(VLOOKUP(A2201,Sheet1!B:F,5,0),"")</f>
        <v/>
      </c>
      <c r="N2201" s="22" t="str">
        <f>IFERROR(VLOOKUP(A2201,Sheet1!B:F,4,0),"")</f>
        <v/>
      </c>
      <c r="O2201" s="22" t="str">
        <f t="shared" si="174"/>
        <v xml:space="preserve"> </v>
      </c>
    </row>
    <row r="2202" spans="1:15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78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75"/>
        <v/>
      </c>
      <c r="J2202" s="22" t="str">
        <f t="shared" si="176"/>
        <v/>
      </c>
      <c r="K2202" s="22" t="str">
        <f t="shared" si="177"/>
        <v/>
      </c>
      <c r="M2202" s="22" t="str">
        <f>IFERROR(VLOOKUP(A2202,Sheet1!B:F,5,0),"")</f>
        <v/>
      </c>
      <c r="N2202" s="22" t="str">
        <f>IFERROR(VLOOKUP(A2202,Sheet1!B:F,4,0),"")</f>
        <v/>
      </c>
      <c r="O2202" s="22" t="str">
        <f t="shared" si="174"/>
        <v xml:space="preserve"> </v>
      </c>
    </row>
    <row r="2203" spans="1:15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78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75"/>
        <v/>
      </c>
      <c r="J2203" s="22" t="str">
        <f t="shared" si="176"/>
        <v/>
      </c>
      <c r="K2203" s="22" t="str">
        <f t="shared" si="177"/>
        <v/>
      </c>
      <c r="M2203" s="22" t="str">
        <f>IFERROR(VLOOKUP(A2203,Sheet1!B:F,5,0),"")</f>
        <v/>
      </c>
      <c r="N2203" s="22" t="str">
        <f>IFERROR(VLOOKUP(A2203,Sheet1!B:F,4,0),"")</f>
        <v/>
      </c>
      <c r="O2203" s="22" t="str">
        <f t="shared" si="174"/>
        <v xml:space="preserve"> </v>
      </c>
    </row>
    <row r="2204" spans="1:15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78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75"/>
        <v/>
      </c>
      <c r="J2204" s="22" t="str">
        <f t="shared" si="176"/>
        <v/>
      </c>
      <c r="K2204" s="22" t="str">
        <f t="shared" si="177"/>
        <v/>
      </c>
      <c r="M2204" s="22" t="str">
        <f>IFERROR(VLOOKUP(A2204,Sheet1!B:F,5,0),"")</f>
        <v/>
      </c>
      <c r="N2204" s="22" t="str">
        <f>IFERROR(VLOOKUP(A2204,Sheet1!B:F,4,0),"")</f>
        <v/>
      </c>
      <c r="O2204" s="22" t="str">
        <f t="shared" si="174"/>
        <v xml:space="preserve"> </v>
      </c>
    </row>
    <row r="2205" spans="1:15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78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75"/>
        <v/>
      </c>
      <c r="J2205" s="22" t="str">
        <f t="shared" si="176"/>
        <v/>
      </c>
      <c r="K2205" s="22" t="str">
        <f t="shared" si="177"/>
        <v/>
      </c>
      <c r="M2205" s="22" t="str">
        <f>IFERROR(VLOOKUP(A2205,Sheet1!B:F,5,0),"")</f>
        <v/>
      </c>
      <c r="N2205" s="22" t="str">
        <f>IFERROR(VLOOKUP(A2205,Sheet1!B:F,4,0),"")</f>
        <v/>
      </c>
      <c r="O2205" s="22" t="str">
        <f t="shared" si="174"/>
        <v xml:space="preserve"> </v>
      </c>
    </row>
    <row r="2206" spans="1:15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78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75"/>
        <v/>
      </c>
      <c r="J2206" s="22" t="str">
        <f t="shared" si="176"/>
        <v/>
      </c>
      <c r="K2206" s="22" t="str">
        <f t="shared" si="177"/>
        <v/>
      </c>
      <c r="M2206" s="22" t="str">
        <f>IFERROR(VLOOKUP(A2206,Sheet1!B:F,5,0),"")</f>
        <v/>
      </c>
      <c r="N2206" s="22" t="str">
        <f>IFERROR(VLOOKUP(A2206,Sheet1!B:F,4,0),"")</f>
        <v/>
      </c>
      <c r="O2206" s="22" t="str">
        <f t="shared" si="174"/>
        <v xml:space="preserve"> </v>
      </c>
    </row>
    <row r="2207" spans="1:15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78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75"/>
        <v/>
      </c>
      <c r="J2207" s="22" t="str">
        <f t="shared" si="176"/>
        <v/>
      </c>
      <c r="K2207" s="22" t="str">
        <f t="shared" si="177"/>
        <v/>
      </c>
      <c r="M2207" s="22" t="str">
        <f>IFERROR(VLOOKUP(A2207,Sheet1!B:F,5,0),"")</f>
        <v/>
      </c>
      <c r="N2207" s="22" t="str">
        <f>IFERROR(VLOOKUP(A2207,Sheet1!B:F,4,0),"")</f>
        <v/>
      </c>
      <c r="O2207" s="22" t="str">
        <f t="shared" si="174"/>
        <v xml:space="preserve"> </v>
      </c>
    </row>
    <row r="2208" spans="1:15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78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75"/>
        <v/>
      </c>
      <c r="J2208" s="22" t="str">
        <f t="shared" si="176"/>
        <v/>
      </c>
      <c r="K2208" s="22" t="str">
        <f t="shared" si="177"/>
        <v/>
      </c>
      <c r="M2208" s="22" t="str">
        <f>IFERROR(VLOOKUP(A2208,Sheet1!B:F,5,0),"")</f>
        <v/>
      </c>
      <c r="N2208" s="22" t="str">
        <f>IFERROR(VLOOKUP(A2208,Sheet1!B:F,4,0),"")</f>
        <v/>
      </c>
      <c r="O2208" s="22" t="str">
        <f t="shared" si="174"/>
        <v xml:space="preserve"> </v>
      </c>
    </row>
    <row r="2209" spans="1:15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78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75"/>
        <v/>
      </c>
      <c r="J2209" s="22" t="str">
        <f t="shared" si="176"/>
        <v/>
      </c>
      <c r="K2209" s="22" t="str">
        <f t="shared" si="177"/>
        <v/>
      </c>
      <c r="M2209" s="22" t="str">
        <f>IFERROR(VLOOKUP(A2209,Sheet1!B:F,5,0),"")</f>
        <v/>
      </c>
      <c r="N2209" s="22" t="str">
        <f>IFERROR(VLOOKUP(A2209,Sheet1!B:F,4,0),"")</f>
        <v/>
      </c>
      <c r="O2209" s="22" t="str">
        <f t="shared" si="174"/>
        <v xml:space="preserve"> </v>
      </c>
    </row>
    <row r="2210" spans="1:15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78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75"/>
        <v/>
      </c>
      <c r="J2210" s="22" t="str">
        <f t="shared" si="176"/>
        <v/>
      </c>
      <c r="K2210" s="22" t="str">
        <f t="shared" si="177"/>
        <v/>
      </c>
      <c r="M2210" s="22" t="str">
        <f>IFERROR(VLOOKUP(A2210,Sheet1!B:F,5,0),"")</f>
        <v/>
      </c>
      <c r="N2210" s="22" t="str">
        <f>IFERROR(VLOOKUP(A2210,Sheet1!B:F,4,0),"")</f>
        <v/>
      </c>
      <c r="O2210" s="22" t="str">
        <f t="shared" si="174"/>
        <v xml:space="preserve"> </v>
      </c>
    </row>
    <row r="2211" spans="1:15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78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75"/>
        <v/>
      </c>
      <c r="J2211" s="22" t="str">
        <f t="shared" si="176"/>
        <v/>
      </c>
      <c r="K2211" s="22" t="str">
        <f t="shared" si="177"/>
        <v/>
      </c>
      <c r="M2211" s="22" t="str">
        <f>IFERROR(VLOOKUP(A2211,Sheet1!B:F,5,0),"")</f>
        <v/>
      </c>
      <c r="N2211" s="22" t="str">
        <f>IFERROR(VLOOKUP(A2211,Sheet1!B:F,4,0),"")</f>
        <v/>
      </c>
      <c r="O2211" s="22" t="str">
        <f t="shared" si="174"/>
        <v xml:space="preserve"> </v>
      </c>
    </row>
    <row r="2212" spans="1:15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78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75"/>
        <v/>
      </c>
      <c r="J2212" s="22" t="str">
        <f t="shared" si="176"/>
        <v/>
      </c>
      <c r="K2212" s="22" t="str">
        <f t="shared" si="177"/>
        <v/>
      </c>
      <c r="M2212" s="22" t="str">
        <f>IFERROR(VLOOKUP(A2212,Sheet1!B:F,5,0),"")</f>
        <v/>
      </c>
      <c r="N2212" s="22" t="str">
        <f>IFERROR(VLOOKUP(A2212,Sheet1!B:F,4,0),"")</f>
        <v/>
      </c>
      <c r="O2212" s="22" t="str">
        <f t="shared" si="174"/>
        <v xml:space="preserve"> </v>
      </c>
    </row>
    <row r="2213" spans="1:15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78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75"/>
        <v/>
      </c>
      <c r="J2213" s="22" t="str">
        <f t="shared" si="176"/>
        <v/>
      </c>
      <c r="K2213" s="22" t="str">
        <f t="shared" si="177"/>
        <v/>
      </c>
      <c r="M2213" s="22" t="str">
        <f>IFERROR(VLOOKUP(A2213,Sheet1!B:F,5,0),"")</f>
        <v/>
      </c>
      <c r="N2213" s="22" t="str">
        <f>IFERROR(VLOOKUP(A2213,Sheet1!B:F,4,0),"")</f>
        <v/>
      </c>
      <c r="O2213" s="22" t="str">
        <f t="shared" si="174"/>
        <v xml:space="preserve"> </v>
      </c>
    </row>
    <row r="2214" spans="1:15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78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75"/>
        <v/>
      </c>
      <c r="J2214" s="22" t="str">
        <f t="shared" si="176"/>
        <v/>
      </c>
      <c r="K2214" s="22" t="str">
        <f t="shared" si="177"/>
        <v/>
      </c>
      <c r="M2214" s="22" t="str">
        <f>IFERROR(VLOOKUP(A2214,Sheet1!B:F,5,0),"")</f>
        <v/>
      </c>
      <c r="N2214" s="22" t="str">
        <f>IFERROR(VLOOKUP(A2214,Sheet1!B:F,4,0),"")</f>
        <v/>
      </c>
      <c r="O2214" s="22" t="str">
        <f t="shared" si="174"/>
        <v xml:space="preserve"> </v>
      </c>
    </row>
    <row r="2215" spans="1:15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78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75"/>
        <v/>
      </c>
      <c r="J2215" s="22" t="str">
        <f t="shared" si="176"/>
        <v/>
      </c>
      <c r="K2215" s="22" t="str">
        <f t="shared" si="177"/>
        <v/>
      </c>
      <c r="M2215" s="22" t="str">
        <f>IFERROR(VLOOKUP(A2215,Sheet1!B:F,5,0),"")</f>
        <v/>
      </c>
      <c r="N2215" s="22" t="str">
        <f>IFERROR(VLOOKUP(A2215,Sheet1!B:F,4,0),"")</f>
        <v/>
      </c>
      <c r="O2215" s="22" t="str">
        <f t="shared" si="174"/>
        <v xml:space="preserve"> </v>
      </c>
    </row>
    <row r="2216" spans="1:15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78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75"/>
        <v/>
      </c>
      <c r="J2216" s="22" t="str">
        <f t="shared" si="176"/>
        <v/>
      </c>
      <c r="K2216" s="22" t="str">
        <f t="shared" si="177"/>
        <v/>
      </c>
      <c r="M2216" s="22" t="str">
        <f>IFERROR(VLOOKUP(A2216,Sheet1!B:F,5,0),"")</f>
        <v/>
      </c>
      <c r="N2216" s="22" t="str">
        <f>IFERROR(VLOOKUP(A2216,Sheet1!B:F,4,0),"")</f>
        <v/>
      </c>
      <c r="O2216" s="22" t="str">
        <f t="shared" si="174"/>
        <v xml:space="preserve"> </v>
      </c>
    </row>
    <row r="2217" spans="1:15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78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75"/>
        <v/>
      </c>
      <c r="J2217" s="22" t="str">
        <f t="shared" si="176"/>
        <v/>
      </c>
      <c r="K2217" s="22" t="str">
        <f t="shared" si="177"/>
        <v/>
      </c>
      <c r="M2217" s="22" t="str">
        <f>IFERROR(VLOOKUP(A2217,Sheet1!B:F,5,0),"")</f>
        <v/>
      </c>
      <c r="N2217" s="22" t="str">
        <f>IFERROR(VLOOKUP(A2217,Sheet1!B:F,4,0),"")</f>
        <v/>
      </c>
      <c r="O2217" s="22" t="str">
        <f t="shared" si="174"/>
        <v xml:space="preserve"> </v>
      </c>
    </row>
    <row r="2218" spans="1:15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78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75"/>
        <v/>
      </c>
      <c r="J2218" s="22" t="str">
        <f t="shared" si="176"/>
        <v/>
      </c>
      <c r="K2218" s="22" t="str">
        <f t="shared" si="177"/>
        <v/>
      </c>
      <c r="M2218" s="22" t="str">
        <f>IFERROR(VLOOKUP(A2218,Sheet1!B:F,5,0),"")</f>
        <v/>
      </c>
      <c r="N2218" s="22" t="str">
        <f>IFERROR(VLOOKUP(A2218,Sheet1!B:F,4,0),"")</f>
        <v/>
      </c>
      <c r="O2218" s="22" t="str">
        <f t="shared" si="174"/>
        <v xml:space="preserve"> </v>
      </c>
    </row>
    <row r="2219" spans="1:15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78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75"/>
        <v/>
      </c>
      <c r="J2219" s="22" t="str">
        <f t="shared" si="176"/>
        <v/>
      </c>
      <c r="K2219" s="22" t="str">
        <f t="shared" si="177"/>
        <v/>
      </c>
      <c r="M2219" s="22" t="str">
        <f>IFERROR(VLOOKUP(A2219,Sheet1!B:F,5,0),"")</f>
        <v/>
      </c>
      <c r="N2219" s="22" t="str">
        <f>IFERROR(VLOOKUP(A2219,Sheet1!B:F,4,0),"")</f>
        <v/>
      </c>
      <c r="O2219" s="22" t="str">
        <f t="shared" si="174"/>
        <v xml:space="preserve"> </v>
      </c>
    </row>
    <row r="2220" spans="1:15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78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75"/>
        <v/>
      </c>
      <c r="J2220" s="22" t="str">
        <f t="shared" si="176"/>
        <v/>
      </c>
      <c r="K2220" s="22" t="str">
        <f t="shared" si="177"/>
        <v/>
      </c>
      <c r="M2220" s="22" t="str">
        <f>IFERROR(VLOOKUP(A2220,Sheet1!B:F,5,0),"")</f>
        <v/>
      </c>
      <c r="N2220" s="22" t="str">
        <f>IFERROR(VLOOKUP(A2220,Sheet1!B:F,4,0),"")</f>
        <v/>
      </c>
      <c r="O2220" s="22" t="str">
        <f t="shared" si="174"/>
        <v xml:space="preserve"> </v>
      </c>
    </row>
    <row r="2221" spans="1:15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78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75"/>
        <v/>
      </c>
      <c r="J2221" s="22" t="str">
        <f t="shared" si="176"/>
        <v/>
      </c>
      <c r="K2221" s="22" t="str">
        <f t="shared" si="177"/>
        <v/>
      </c>
      <c r="M2221" s="22" t="str">
        <f>IFERROR(VLOOKUP(A2221,Sheet1!B:F,5,0),"")</f>
        <v/>
      </c>
      <c r="N2221" s="22" t="str">
        <f>IFERROR(VLOOKUP(A2221,Sheet1!B:F,4,0),"")</f>
        <v/>
      </c>
      <c r="O2221" s="22" t="str">
        <f t="shared" si="174"/>
        <v xml:space="preserve"> </v>
      </c>
    </row>
    <row r="2222" spans="1:15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78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75"/>
        <v/>
      </c>
      <c r="J2222" s="22" t="str">
        <f t="shared" si="176"/>
        <v/>
      </c>
      <c r="K2222" s="22" t="str">
        <f t="shared" si="177"/>
        <v/>
      </c>
      <c r="M2222" s="22" t="str">
        <f>IFERROR(VLOOKUP(A2222,Sheet1!B:F,5,0),"")</f>
        <v/>
      </c>
      <c r="N2222" s="22" t="str">
        <f>IFERROR(VLOOKUP(A2222,Sheet1!B:F,4,0),"")</f>
        <v/>
      </c>
      <c r="O2222" s="22" t="str">
        <f t="shared" si="174"/>
        <v xml:space="preserve"> </v>
      </c>
    </row>
    <row r="2223" spans="1:15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78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75"/>
        <v/>
      </c>
      <c r="J2223" s="22" t="str">
        <f t="shared" si="176"/>
        <v/>
      </c>
      <c r="K2223" s="22" t="str">
        <f t="shared" si="177"/>
        <v/>
      </c>
      <c r="M2223" s="22" t="str">
        <f>IFERROR(VLOOKUP(A2223,Sheet1!B:F,5,0),"")</f>
        <v/>
      </c>
      <c r="N2223" s="22" t="str">
        <f>IFERROR(VLOOKUP(A2223,Sheet1!B:F,4,0),"")</f>
        <v/>
      </c>
      <c r="O2223" s="22" t="str">
        <f t="shared" si="174"/>
        <v xml:space="preserve"> </v>
      </c>
    </row>
    <row r="2224" spans="1:15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78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75"/>
        <v/>
      </c>
      <c r="J2224" s="22" t="str">
        <f t="shared" si="176"/>
        <v/>
      </c>
      <c r="K2224" s="22" t="str">
        <f t="shared" si="177"/>
        <v/>
      </c>
      <c r="M2224" s="22" t="str">
        <f>IFERROR(VLOOKUP(A2224,Sheet1!B:F,5,0),"")</f>
        <v/>
      </c>
      <c r="N2224" s="22" t="str">
        <f>IFERROR(VLOOKUP(A2224,Sheet1!B:F,4,0),"")</f>
        <v/>
      </c>
      <c r="O2224" s="22" t="str">
        <f t="shared" si="174"/>
        <v xml:space="preserve"> </v>
      </c>
    </row>
    <row r="2225" spans="1:15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78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75"/>
        <v/>
      </c>
      <c r="J2225" s="22" t="str">
        <f t="shared" si="176"/>
        <v/>
      </c>
      <c r="K2225" s="22" t="str">
        <f t="shared" si="177"/>
        <v/>
      </c>
      <c r="M2225" s="22" t="str">
        <f>IFERROR(VLOOKUP(A2225,Sheet1!B:F,5,0),"")</f>
        <v/>
      </c>
      <c r="N2225" s="22" t="str">
        <f>IFERROR(VLOOKUP(A2225,Sheet1!B:F,4,0),"")</f>
        <v/>
      </c>
      <c r="O2225" s="22" t="str">
        <f t="shared" si="174"/>
        <v xml:space="preserve"> </v>
      </c>
    </row>
    <row r="2226" spans="1:15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78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75"/>
        <v/>
      </c>
      <c r="J2226" s="22" t="str">
        <f t="shared" si="176"/>
        <v/>
      </c>
      <c r="K2226" s="22" t="str">
        <f t="shared" si="177"/>
        <v/>
      </c>
      <c r="M2226" s="22" t="str">
        <f>IFERROR(VLOOKUP(A2226,Sheet1!B:F,5,0),"")</f>
        <v/>
      </c>
      <c r="N2226" s="22" t="str">
        <f>IFERROR(VLOOKUP(A2226,Sheet1!B:F,4,0),"")</f>
        <v/>
      </c>
      <c r="O2226" s="22" t="str">
        <f t="shared" si="174"/>
        <v xml:space="preserve"> </v>
      </c>
    </row>
    <row r="2227" spans="1:15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78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75"/>
        <v/>
      </c>
      <c r="J2227" s="22" t="str">
        <f t="shared" si="176"/>
        <v/>
      </c>
      <c r="K2227" s="22" t="str">
        <f t="shared" si="177"/>
        <v/>
      </c>
      <c r="M2227" s="22" t="str">
        <f>IFERROR(VLOOKUP(A2227,Sheet1!B:F,5,0),"")</f>
        <v/>
      </c>
      <c r="N2227" s="22" t="str">
        <f>IFERROR(VLOOKUP(A2227,Sheet1!B:F,4,0),"")</f>
        <v/>
      </c>
      <c r="O2227" s="22" t="str">
        <f t="shared" si="174"/>
        <v xml:space="preserve"> </v>
      </c>
    </row>
    <row r="2228" spans="1:15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78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75"/>
        <v/>
      </c>
      <c r="J2228" s="22" t="str">
        <f t="shared" si="176"/>
        <v/>
      </c>
      <c r="K2228" s="22" t="str">
        <f t="shared" si="177"/>
        <v/>
      </c>
      <c r="M2228" s="22" t="str">
        <f>IFERROR(VLOOKUP(A2228,Sheet1!B:F,5,0),"")</f>
        <v/>
      </c>
      <c r="N2228" s="22" t="str">
        <f>IFERROR(VLOOKUP(A2228,Sheet1!B:F,4,0),"")</f>
        <v/>
      </c>
      <c r="O2228" s="22" t="str">
        <f t="shared" si="174"/>
        <v xml:space="preserve"> </v>
      </c>
    </row>
    <row r="2229" spans="1:15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78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75"/>
        <v/>
      </c>
      <c r="J2229" s="22" t="str">
        <f t="shared" si="176"/>
        <v/>
      </c>
      <c r="K2229" s="22" t="str">
        <f t="shared" si="177"/>
        <v/>
      </c>
      <c r="M2229" s="22" t="str">
        <f>IFERROR(VLOOKUP(A2229,Sheet1!B:F,5,0),"")</f>
        <v/>
      </c>
      <c r="N2229" s="22" t="str">
        <f>IFERROR(VLOOKUP(A2229,Sheet1!B:F,4,0),"")</f>
        <v/>
      </c>
      <c r="O2229" s="22" t="str">
        <f t="shared" si="174"/>
        <v xml:space="preserve"> </v>
      </c>
    </row>
    <row r="2230" spans="1:15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78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75"/>
        <v/>
      </c>
      <c r="J2230" s="22" t="str">
        <f t="shared" si="176"/>
        <v/>
      </c>
      <c r="K2230" s="22" t="str">
        <f t="shared" si="177"/>
        <v/>
      </c>
      <c r="M2230" s="22" t="str">
        <f>IFERROR(VLOOKUP(A2230,Sheet1!B:F,5,0),"")</f>
        <v/>
      </c>
      <c r="N2230" s="22" t="str">
        <f>IFERROR(VLOOKUP(A2230,Sheet1!B:F,4,0),"")</f>
        <v/>
      </c>
      <c r="O2230" s="22" t="str">
        <f t="shared" si="174"/>
        <v xml:space="preserve"> </v>
      </c>
    </row>
    <row r="2231" spans="1:15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78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75"/>
        <v/>
      </c>
      <c r="J2231" s="22" t="str">
        <f t="shared" si="176"/>
        <v/>
      </c>
      <c r="K2231" s="22" t="str">
        <f t="shared" si="177"/>
        <v/>
      </c>
      <c r="M2231" s="22" t="str">
        <f>IFERROR(VLOOKUP(A2231,Sheet1!B:F,5,0),"")</f>
        <v/>
      </c>
      <c r="N2231" s="22" t="str">
        <f>IFERROR(VLOOKUP(A2231,Sheet1!B:F,4,0),"")</f>
        <v/>
      </c>
      <c r="O2231" s="22" t="str">
        <f t="shared" si="174"/>
        <v xml:space="preserve"> </v>
      </c>
    </row>
    <row r="2232" spans="1:15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78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75"/>
        <v/>
      </c>
      <c r="J2232" s="22" t="str">
        <f t="shared" si="176"/>
        <v/>
      </c>
      <c r="K2232" s="22" t="str">
        <f t="shared" si="177"/>
        <v/>
      </c>
      <c r="M2232" s="22" t="str">
        <f>IFERROR(VLOOKUP(A2232,Sheet1!B:F,5,0),"")</f>
        <v/>
      </c>
      <c r="N2232" s="22" t="str">
        <f>IFERROR(VLOOKUP(A2232,Sheet1!B:F,4,0),"")</f>
        <v/>
      </c>
      <c r="O2232" s="22" t="str">
        <f t="shared" si="174"/>
        <v xml:space="preserve"> </v>
      </c>
    </row>
    <row r="2233" spans="1:15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78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75"/>
        <v/>
      </c>
      <c r="J2233" s="22" t="str">
        <f t="shared" si="176"/>
        <v/>
      </c>
      <c r="K2233" s="22" t="str">
        <f t="shared" si="177"/>
        <v/>
      </c>
      <c r="M2233" s="22" t="str">
        <f>IFERROR(VLOOKUP(A2233,Sheet1!B:F,5,0),"")</f>
        <v/>
      </c>
      <c r="N2233" s="22" t="str">
        <f>IFERROR(VLOOKUP(A2233,Sheet1!B:F,4,0),"")</f>
        <v/>
      </c>
      <c r="O2233" s="22" t="str">
        <f t="shared" si="174"/>
        <v xml:space="preserve"> </v>
      </c>
    </row>
    <row r="2234" spans="1:15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78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75"/>
        <v/>
      </c>
      <c r="J2234" s="22" t="str">
        <f t="shared" si="176"/>
        <v/>
      </c>
      <c r="K2234" s="22" t="str">
        <f t="shared" si="177"/>
        <v/>
      </c>
      <c r="M2234" s="22" t="str">
        <f>IFERROR(VLOOKUP(A2234,Sheet1!B:F,5,0),"")</f>
        <v/>
      </c>
      <c r="N2234" s="22" t="str">
        <f>IFERROR(VLOOKUP(A2234,Sheet1!B:F,4,0),"")</f>
        <v/>
      </c>
      <c r="O2234" s="22" t="str">
        <f t="shared" si="174"/>
        <v xml:space="preserve"> </v>
      </c>
    </row>
    <row r="2235" spans="1:15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78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75"/>
        <v/>
      </c>
      <c r="J2235" s="22" t="str">
        <f t="shared" si="176"/>
        <v/>
      </c>
      <c r="K2235" s="22" t="str">
        <f t="shared" si="177"/>
        <v/>
      </c>
      <c r="M2235" s="22" t="str">
        <f>IFERROR(VLOOKUP(A2235,Sheet1!B:F,5,0),"")</f>
        <v/>
      </c>
      <c r="N2235" s="22" t="str">
        <f>IFERROR(VLOOKUP(A2235,Sheet1!B:F,4,0),"")</f>
        <v/>
      </c>
      <c r="O2235" s="22" t="str">
        <f t="shared" si="174"/>
        <v xml:space="preserve"> </v>
      </c>
    </row>
    <row r="2236" spans="1:15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78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75"/>
        <v/>
      </c>
      <c r="J2236" s="22" t="str">
        <f t="shared" si="176"/>
        <v/>
      </c>
      <c r="K2236" s="22" t="str">
        <f t="shared" si="177"/>
        <v/>
      </c>
      <c r="M2236" s="22" t="str">
        <f>IFERROR(VLOOKUP(A2236,Sheet1!B:F,5,0),"")</f>
        <v/>
      </c>
      <c r="N2236" s="22" t="str">
        <f>IFERROR(VLOOKUP(A2236,Sheet1!B:F,4,0),"")</f>
        <v/>
      </c>
      <c r="O2236" s="22" t="str">
        <f t="shared" si="174"/>
        <v xml:space="preserve"> </v>
      </c>
    </row>
    <row r="2237" spans="1:15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78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75"/>
        <v/>
      </c>
      <c r="J2237" s="22" t="str">
        <f t="shared" si="176"/>
        <v/>
      </c>
      <c r="K2237" s="22" t="str">
        <f t="shared" si="177"/>
        <v/>
      </c>
      <c r="M2237" s="22" t="str">
        <f>IFERROR(VLOOKUP(A2237,Sheet1!B:F,5,0),"")</f>
        <v/>
      </c>
      <c r="N2237" s="22" t="str">
        <f>IFERROR(VLOOKUP(A2237,Sheet1!B:F,4,0),"")</f>
        <v/>
      </c>
      <c r="O2237" s="22" t="str">
        <f t="shared" si="174"/>
        <v xml:space="preserve"> </v>
      </c>
    </row>
    <row r="2238" spans="1:15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78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75"/>
        <v/>
      </c>
      <c r="J2238" s="22" t="str">
        <f t="shared" si="176"/>
        <v/>
      </c>
      <c r="K2238" s="22" t="str">
        <f t="shared" si="177"/>
        <v/>
      </c>
      <c r="M2238" s="22" t="str">
        <f>IFERROR(VLOOKUP(A2238,Sheet1!B:F,5,0),"")</f>
        <v/>
      </c>
      <c r="N2238" s="22" t="str">
        <f>IFERROR(VLOOKUP(A2238,Sheet1!B:F,4,0),"")</f>
        <v/>
      </c>
      <c r="O2238" s="22" t="str">
        <f t="shared" si="174"/>
        <v xml:space="preserve"> </v>
      </c>
    </row>
    <row r="2239" spans="1:15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78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75"/>
        <v/>
      </c>
      <c r="J2239" s="22" t="str">
        <f t="shared" si="176"/>
        <v/>
      </c>
      <c r="K2239" s="22" t="str">
        <f t="shared" si="177"/>
        <v/>
      </c>
      <c r="M2239" s="22" t="str">
        <f>IFERROR(VLOOKUP(A2239,Sheet1!B:F,5,0),"")</f>
        <v/>
      </c>
      <c r="N2239" s="22" t="str">
        <f>IFERROR(VLOOKUP(A2239,Sheet1!B:F,4,0),"")</f>
        <v/>
      </c>
      <c r="O2239" s="22" t="str">
        <f t="shared" si="174"/>
        <v xml:space="preserve"> </v>
      </c>
    </row>
    <row r="2240" spans="1:15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78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75"/>
        <v/>
      </c>
      <c r="J2240" s="22" t="str">
        <f t="shared" si="176"/>
        <v/>
      </c>
      <c r="K2240" s="22" t="str">
        <f t="shared" si="177"/>
        <v/>
      </c>
      <c r="M2240" s="22" t="str">
        <f>IFERROR(VLOOKUP(A2240,Sheet1!B:F,5,0),"")</f>
        <v/>
      </c>
      <c r="N2240" s="22" t="str">
        <f>IFERROR(VLOOKUP(A2240,Sheet1!B:F,4,0),"")</f>
        <v/>
      </c>
      <c r="O2240" s="22" t="str">
        <f t="shared" si="174"/>
        <v xml:space="preserve"> </v>
      </c>
    </row>
    <row r="2241" spans="1:15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78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75"/>
        <v/>
      </c>
      <c r="J2241" s="22" t="str">
        <f t="shared" si="176"/>
        <v/>
      </c>
      <c r="K2241" s="22" t="str">
        <f t="shared" si="177"/>
        <v/>
      </c>
      <c r="M2241" s="22" t="str">
        <f>IFERROR(VLOOKUP(A2241,Sheet1!B:F,5,0),"")</f>
        <v/>
      </c>
      <c r="N2241" s="22" t="str">
        <f>IFERROR(VLOOKUP(A2241,Sheet1!B:F,4,0),"")</f>
        <v/>
      </c>
      <c r="O2241" s="22" t="str">
        <f t="shared" si="174"/>
        <v xml:space="preserve"> </v>
      </c>
    </row>
    <row r="2242" spans="1:15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78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75"/>
        <v/>
      </c>
      <c r="J2242" s="22" t="str">
        <f t="shared" si="176"/>
        <v/>
      </c>
      <c r="K2242" s="22" t="str">
        <f t="shared" si="177"/>
        <v/>
      </c>
      <c r="M2242" s="22" t="str">
        <f>IFERROR(VLOOKUP(A2242,Sheet1!B:F,5,0),"")</f>
        <v/>
      </c>
      <c r="N2242" s="22" t="str">
        <f>IFERROR(VLOOKUP(A2242,Sheet1!B:F,4,0),"")</f>
        <v/>
      </c>
      <c r="O2242" s="22" t="str">
        <f t="shared" si="174"/>
        <v xml:space="preserve"> </v>
      </c>
    </row>
    <row r="2243" spans="1:15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78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75"/>
        <v/>
      </c>
      <c r="J2243" s="22" t="str">
        <f t="shared" si="176"/>
        <v/>
      </c>
      <c r="K2243" s="22" t="str">
        <f t="shared" si="177"/>
        <v/>
      </c>
      <c r="M2243" s="22" t="str">
        <f>IFERROR(VLOOKUP(A2243,Sheet1!B:F,5,0),"")</f>
        <v/>
      </c>
      <c r="N2243" s="22" t="str">
        <f>IFERROR(VLOOKUP(A2243,Sheet1!B:F,4,0),"")</f>
        <v/>
      </c>
      <c r="O2243" s="22" t="str">
        <f t="shared" ref="O2243:O2306" si="179">CONCATENATE(M2243," ",N2243)</f>
        <v xml:space="preserve"> </v>
      </c>
    </row>
    <row r="2244" spans="1:15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78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75"/>
        <v/>
      </c>
      <c r="J2244" s="22" t="str">
        <f t="shared" si="176"/>
        <v/>
      </c>
      <c r="K2244" s="22" t="str">
        <f t="shared" si="177"/>
        <v/>
      </c>
      <c r="M2244" s="22" t="str">
        <f>IFERROR(VLOOKUP(A2244,Sheet1!B:F,5,0),"")</f>
        <v/>
      </c>
      <c r="N2244" s="22" t="str">
        <f>IFERROR(VLOOKUP(A2244,Sheet1!B:F,4,0),"")</f>
        <v/>
      </c>
      <c r="O2244" s="22" t="str">
        <f t="shared" si="179"/>
        <v xml:space="preserve"> </v>
      </c>
    </row>
    <row r="2245" spans="1:15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78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75"/>
        <v/>
      </c>
      <c r="J2245" s="22" t="str">
        <f t="shared" si="176"/>
        <v/>
      </c>
      <c r="K2245" s="22" t="str">
        <f t="shared" si="177"/>
        <v/>
      </c>
      <c r="M2245" s="22" t="str">
        <f>IFERROR(VLOOKUP(A2245,Sheet1!B:F,5,0),"")</f>
        <v/>
      </c>
      <c r="N2245" s="22" t="str">
        <f>IFERROR(VLOOKUP(A2245,Sheet1!B:F,4,0),"")</f>
        <v/>
      </c>
      <c r="O2245" s="22" t="str">
        <f t="shared" si="179"/>
        <v xml:space="preserve"> </v>
      </c>
    </row>
    <row r="2246" spans="1:15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78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75"/>
        <v/>
      </c>
      <c r="J2246" s="22" t="str">
        <f t="shared" si="176"/>
        <v/>
      </c>
      <c r="K2246" s="22" t="str">
        <f t="shared" si="177"/>
        <v/>
      </c>
      <c r="M2246" s="22" t="str">
        <f>IFERROR(VLOOKUP(A2246,Sheet1!B:F,5,0),"")</f>
        <v/>
      </c>
      <c r="N2246" s="22" t="str">
        <f>IFERROR(VLOOKUP(A2246,Sheet1!B:F,4,0),"")</f>
        <v/>
      </c>
      <c r="O2246" s="22" t="str">
        <f t="shared" si="179"/>
        <v xml:space="preserve"> </v>
      </c>
    </row>
    <row r="2247" spans="1:15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78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75"/>
        <v/>
      </c>
      <c r="J2247" s="22" t="str">
        <f t="shared" si="176"/>
        <v/>
      </c>
      <c r="K2247" s="22" t="str">
        <f t="shared" si="177"/>
        <v/>
      </c>
      <c r="M2247" s="22" t="str">
        <f>IFERROR(VLOOKUP(A2247,Sheet1!B:F,5,0),"")</f>
        <v/>
      </c>
      <c r="N2247" s="22" t="str">
        <f>IFERROR(VLOOKUP(A2247,Sheet1!B:F,4,0),"")</f>
        <v/>
      </c>
      <c r="O2247" s="22" t="str">
        <f t="shared" si="179"/>
        <v xml:space="preserve"> </v>
      </c>
    </row>
    <row r="2248" spans="1:15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78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75"/>
        <v/>
      </c>
      <c r="J2248" s="22" t="str">
        <f t="shared" si="176"/>
        <v/>
      </c>
      <c r="K2248" s="22" t="str">
        <f t="shared" si="177"/>
        <v/>
      </c>
      <c r="M2248" s="22" t="str">
        <f>IFERROR(VLOOKUP(A2248,Sheet1!B:F,5,0),"")</f>
        <v/>
      </c>
      <c r="N2248" s="22" t="str">
        <f>IFERROR(VLOOKUP(A2248,Sheet1!B:F,4,0),"")</f>
        <v/>
      </c>
      <c r="O2248" s="22" t="str">
        <f t="shared" si="179"/>
        <v xml:space="preserve"> </v>
      </c>
    </row>
    <row r="2249" spans="1:15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78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75"/>
        <v/>
      </c>
      <c r="J2249" s="22" t="str">
        <f t="shared" si="176"/>
        <v/>
      </c>
      <c r="K2249" s="22" t="str">
        <f t="shared" si="177"/>
        <v/>
      </c>
      <c r="M2249" s="22" t="str">
        <f>IFERROR(VLOOKUP(A2249,Sheet1!B:F,5,0),"")</f>
        <v/>
      </c>
      <c r="N2249" s="22" t="str">
        <f>IFERROR(VLOOKUP(A2249,Sheet1!B:F,4,0),"")</f>
        <v/>
      </c>
      <c r="O2249" s="22" t="str">
        <f t="shared" si="179"/>
        <v xml:space="preserve"> </v>
      </c>
    </row>
    <row r="2250" spans="1:15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78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75"/>
        <v/>
      </c>
      <c r="J2250" s="22" t="str">
        <f t="shared" si="176"/>
        <v/>
      </c>
      <c r="K2250" s="22" t="str">
        <f t="shared" si="177"/>
        <v/>
      </c>
      <c r="M2250" s="22" t="str">
        <f>IFERROR(VLOOKUP(A2250,Sheet1!B:F,5,0),"")</f>
        <v/>
      </c>
      <c r="N2250" s="22" t="str">
        <f>IFERROR(VLOOKUP(A2250,Sheet1!B:F,4,0),"")</f>
        <v/>
      </c>
      <c r="O2250" s="22" t="str">
        <f t="shared" si="179"/>
        <v xml:space="preserve"> </v>
      </c>
    </row>
    <row r="2251" spans="1:15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78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75"/>
        <v/>
      </c>
      <c r="J2251" s="22" t="str">
        <f t="shared" si="176"/>
        <v/>
      </c>
      <c r="K2251" s="22" t="str">
        <f t="shared" si="177"/>
        <v/>
      </c>
      <c r="M2251" s="22" t="str">
        <f>IFERROR(VLOOKUP(A2251,Sheet1!B:F,5,0),"")</f>
        <v/>
      </c>
      <c r="N2251" s="22" t="str">
        <f>IFERROR(VLOOKUP(A2251,Sheet1!B:F,4,0),"")</f>
        <v/>
      </c>
      <c r="O2251" s="22" t="str">
        <f t="shared" si="179"/>
        <v xml:space="preserve"> </v>
      </c>
    </row>
    <row r="2252" spans="1:15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78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75"/>
        <v/>
      </c>
      <c r="J2252" s="22" t="str">
        <f t="shared" si="176"/>
        <v/>
      </c>
      <c r="K2252" s="22" t="str">
        <f t="shared" si="177"/>
        <v/>
      </c>
      <c r="M2252" s="22" t="str">
        <f>IFERROR(VLOOKUP(A2252,Sheet1!B:F,5,0),"")</f>
        <v/>
      </c>
      <c r="N2252" s="22" t="str">
        <f>IFERROR(VLOOKUP(A2252,Sheet1!B:F,4,0),"")</f>
        <v/>
      </c>
      <c r="O2252" s="22" t="str">
        <f t="shared" si="179"/>
        <v xml:space="preserve"> </v>
      </c>
    </row>
    <row r="2253" spans="1:15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78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75"/>
        <v/>
      </c>
      <c r="J2253" s="22" t="str">
        <f t="shared" si="176"/>
        <v/>
      </c>
      <c r="K2253" s="22" t="str">
        <f t="shared" si="177"/>
        <v/>
      </c>
      <c r="M2253" s="22" t="str">
        <f>IFERROR(VLOOKUP(A2253,Sheet1!B:F,5,0),"")</f>
        <v/>
      </c>
      <c r="N2253" s="22" t="str">
        <f>IFERROR(VLOOKUP(A2253,Sheet1!B:F,4,0),"")</f>
        <v/>
      </c>
      <c r="O2253" s="22" t="str">
        <f t="shared" si="179"/>
        <v xml:space="preserve"> </v>
      </c>
    </row>
    <row r="2254" spans="1:15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78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75"/>
        <v/>
      </c>
      <c r="J2254" s="22" t="str">
        <f t="shared" si="176"/>
        <v/>
      </c>
      <c r="K2254" s="22" t="str">
        <f t="shared" si="177"/>
        <v/>
      </c>
      <c r="M2254" s="22" t="str">
        <f>IFERROR(VLOOKUP(A2254,Sheet1!B:F,5,0),"")</f>
        <v/>
      </c>
      <c r="N2254" s="22" t="str">
        <f>IFERROR(VLOOKUP(A2254,Sheet1!B:F,4,0),"")</f>
        <v/>
      </c>
      <c r="O2254" s="22" t="str">
        <f t="shared" si="179"/>
        <v xml:space="preserve"> </v>
      </c>
    </row>
    <row r="2255" spans="1:15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78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80">CONCATENATE(E2255,A2255)</f>
        <v/>
      </c>
      <c r="J2255" s="22" t="str">
        <f t="shared" ref="J2255:J2318" si="181">B2255</f>
        <v/>
      </c>
      <c r="K2255" s="22" t="str">
        <f t="shared" ref="K2255:K2318" si="182">C2255</f>
        <v/>
      </c>
      <c r="M2255" s="22" t="str">
        <f>IFERROR(VLOOKUP(A2255,Sheet1!B:F,5,0),"")</f>
        <v/>
      </c>
      <c r="N2255" s="22" t="str">
        <f>IFERROR(VLOOKUP(A2255,Sheet1!B:F,4,0),"")</f>
        <v/>
      </c>
      <c r="O2255" s="22" t="str">
        <f t="shared" si="179"/>
        <v xml:space="preserve"> </v>
      </c>
    </row>
    <row r="2256" spans="1:15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78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80"/>
        <v/>
      </c>
      <c r="J2256" s="22" t="str">
        <f t="shared" si="181"/>
        <v/>
      </c>
      <c r="K2256" s="22" t="str">
        <f t="shared" si="182"/>
        <v/>
      </c>
      <c r="M2256" s="22" t="str">
        <f>IFERROR(VLOOKUP(A2256,Sheet1!B:F,5,0),"")</f>
        <v/>
      </c>
      <c r="N2256" s="22" t="str">
        <f>IFERROR(VLOOKUP(A2256,Sheet1!B:F,4,0),"")</f>
        <v/>
      </c>
      <c r="O2256" s="22" t="str">
        <f t="shared" si="179"/>
        <v xml:space="preserve"> </v>
      </c>
    </row>
    <row r="2257" spans="1:15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78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80"/>
        <v/>
      </c>
      <c r="J2257" s="22" t="str">
        <f t="shared" si="181"/>
        <v/>
      </c>
      <c r="K2257" s="22" t="str">
        <f t="shared" si="182"/>
        <v/>
      </c>
      <c r="M2257" s="22" t="str">
        <f>IFERROR(VLOOKUP(A2257,Sheet1!B:F,5,0),"")</f>
        <v/>
      </c>
      <c r="N2257" s="22" t="str">
        <f>IFERROR(VLOOKUP(A2257,Sheet1!B:F,4,0),"")</f>
        <v/>
      </c>
      <c r="O2257" s="22" t="str">
        <f t="shared" si="179"/>
        <v xml:space="preserve"> </v>
      </c>
    </row>
    <row r="2258" spans="1:15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83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80"/>
        <v/>
      </c>
      <c r="J2258" s="22" t="str">
        <f t="shared" si="181"/>
        <v/>
      </c>
      <c r="K2258" s="22" t="str">
        <f t="shared" si="182"/>
        <v/>
      </c>
      <c r="M2258" s="22" t="str">
        <f>IFERROR(VLOOKUP(A2258,Sheet1!B:F,5,0),"")</f>
        <v/>
      </c>
      <c r="N2258" s="22" t="str">
        <f>IFERROR(VLOOKUP(A2258,Sheet1!B:F,4,0),"")</f>
        <v/>
      </c>
      <c r="O2258" s="22" t="str">
        <f t="shared" si="179"/>
        <v xml:space="preserve"> </v>
      </c>
    </row>
    <row r="2259" spans="1:15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83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80"/>
        <v/>
      </c>
      <c r="J2259" s="22" t="str">
        <f t="shared" si="181"/>
        <v/>
      </c>
      <c r="K2259" s="22" t="str">
        <f t="shared" si="182"/>
        <v/>
      </c>
      <c r="M2259" s="22" t="str">
        <f>IFERROR(VLOOKUP(A2259,Sheet1!B:F,5,0),"")</f>
        <v/>
      </c>
      <c r="N2259" s="22" t="str">
        <f>IFERROR(VLOOKUP(A2259,Sheet1!B:F,4,0),"")</f>
        <v/>
      </c>
      <c r="O2259" s="22" t="str">
        <f t="shared" si="179"/>
        <v xml:space="preserve"> </v>
      </c>
    </row>
    <row r="2260" spans="1:15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83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80"/>
        <v/>
      </c>
      <c r="J2260" s="22" t="str">
        <f t="shared" si="181"/>
        <v/>
      </c>
      <c r="K2260" s="22" t="str">
        <f t="shared" si="182"/>
        <v/>
      </c>
      <c r="M2260" s="22" t="str">
        <f>IFERROR(VLOOKUP(A2260,Sheet1!B:F,5,0),"")</f>
        <v/>
      </c>
      <c r="N2260" s="22" t="str">
        <f>IFERROR(VLOOKUP(A2260,Sheet1!B:F,4,0),"")</f>
        <v/>
      </c>
      <c r="O2260" s="22" t="str">
        <f t="shared" si="179"/>
        <v xml:space="preserve"> </v>
      </c>
    </row>
    <row r="2261" spans="1:15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83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80"/>
        <v/>
      </c>
      <c r="J2261" s="22" t="str">
        <f t="shared" si="181"/>
        <v/>
      </c>
      <c r="K2261" s="22" t="str">
        <f t="shared" si="182"/>
        <v/>
      </c>
      <c r="M2261" s="22" t="str">
        <f>IFERROR(VLOOKUP(A2261,Sheet1!B:F,5,0),"")</f>
        <v/>
      </c>
      <c r="N2261" s="22" t="str">
        <f>IFERROR(VLOOKUP(A2261,Sheet1!B:F,4,0),"")</f>
        <v/>
      </c>
      <c r="O2261" s="22" t="str">
        <f t="shared" si="179"/>
        <v xml:space="preserve"> </v>
      </c>
    </row>
    <row r="2262" spans="1:15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83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80"/>
        <v/>
      </c>
      <c r="J2262" s="22" t="str">
        <f t="shared" si="181"/>
        <v/>
      </c>
      <c r="K2262" s="22" t="str">
        <f t="shared" si="182"/>
        <v/>
      </c>
      <c r="M2262" s="22" t="str">
        <f>IFERROR(VLOOKUP(A2262,Sheet1!B:F,5,0),"")</f>
        <v/>
      </c>
      <c r="N2262" s="22" t="str">
        <f>IFERROR(VLOOKUP(A2262,Sheet1!B:F,4,0),"")</f>
        <v/>
      </c>
      <c r="O2262" s="22" t="str">
        <f t="shared" si="179"/>
        <v xml:space="preserve"> </v>
      </c>
    </row>
    <row r="2263" spans="1:15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83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80"/>
        <v/>
      </c>
      <c r="J2263" s="22" t="str">
        <f t="shared" si="181"/>
        <v/>
      </c>
      <c r="K2263" s="22" t="str">
        <f t="shared" si="182"/>
        <v/>
      </c>
      <c r="M2263" s="22" t="str">
        <f>IFERROR(VLOOKUP(A2263,Sheet1!B:F,5,0),"")</f>
        <v/>
      </c>
      <c r="N2263" s="22" t="str">
        <f>IFERROR(VLOOKUP(A2263,Sheet1!B:F,4,0),"")</f>
        <v/>
      </c>
      <c r="O2263" s="22" t="str">
        <f t="shared" si="179"/>
        <v xml:space="preserve"> </v>
      </c>
    </row>
    <row r="2264" spans="1:15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83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80"/>
        <v/>
      </c>
      <c r="J2264" s="22" t="str">
        <f t="shared" si="181"/>
        <v/>
      </c>
      <c r="K2264" s="22" t="str">
        <f t="shared" si="182"/>
        <v/>
      </c>
      <c r="M2264" s="22" t="str">
        <f>IFERROR(VLOOKUP(A2264,Sheet1!B:F,5,0),"")</f>
        <v/>
      </c>
      <c r="N2264" s="22" t="str">
        <f>IFERROR(VLOOKUP(A2264,Sheet1!B:F,4,0),"")</f>
        <v/>
      </c>
      <c r="O2264" s="22" t="str">
        <f t="shared" si="179"/>
        <v xml:space="preserve"> </v>
      </c>
    </row>
    <row r="2265" spans="1:15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83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80"/>
        <v/>
      </c>
      <c r="J2265" s="22" t="str">
        <f t="shared" si="181"/>
        <v/>
      </c>
      <c r="K2265" s="22" t="str">
        <f t="shared" si="182"/>
        <v/>
      </c>
      <c r="M2265" s="22" t="str">
        <f>IFERROR(VLOOKUP(A2265,Sheet1!B:F,5,0),"")</f>
        <v/>
      </c>
      <c r="N2265" s="22" t="str">
        <f>IFERROR(VLOOKUP(A2265,Sheet1!B:F,4,0),"")</f>
        <v/>
      </c>
      <c r="O2265" s="22" t="str">
        <f t="shared" si="179"/>
        <v xml:space="preserve"> </v>
      </c>
    </row>
    <row r="2266" spans="1:15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83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80"/>
        <v/>
      </c>
      <c r="J2266" s="22" t="str">
        <f t="shared" si="181"/>
        <v/>
      </c>
      <c r="K2266" s="22" t="str">
        <f t="shared" si="182"/>
        <v/>
      </c>
      <c r="M2266" s="22" t="str">
        <f>IFERROR(VLOOKUP(A2266,Sheet1!B:F,5,0),"")</f>
        <v/>
      </c>
      <c r="N2266" s="22" t="str">
        <f>IFERROR(VLOOKUP(A2266,Sheet1!B:F,4,0),"")</f>
        <v/>
      </c>
      <c r="O2266" s="22" t="str">
        <f t="shared" si="179"/>
        <v xml:space="preserve"> </v>
      </c>
    </row>
    <row r="2267" spans="1:15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83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80"/>
        <v/>
      </c>
      <c r="J2267" s="22" t="str">
        <f t="shared" si="181"/>
        <v/>
      </c>
      <c r="K2267" s="22" t="str">
        <f t="shared" si="182"/>
        <v/>
      </c>
      <c r="M2267" s="22" t="str">
        <f>IFERROR(VLOOKUP(A2267,Sheet1!B:F,5,0),"")</f>
        <v/>
      </c>
      <c r="N2267" s="22" t="str">
        <f>IFERROR(VLOOKUP(A2267,Sheet1!B:F,4,0),"")</f>
        <v/>
      </c>
      <c r="O2267" s="22" t="str">
        <f t="shared" si="179"/>
        <v xml:space="preserve"> </v>
      </c>
    </row>
    <row r="2268" spans="1:15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83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80"/>
        <v/>
      </c>
      <c r="J2268" s="22" t="str">
        <f t="shared" si="181"/>
        <v/>
      </c>
      <c r="K2268" s="22" t="str">
        <f t="shared" si="182"/>
        <v/>
      </c>
      <c r="M2268" s="22" t="str">
        <f>IFERROR(VLOOKUP(A2268,Sheet1!B:F,5,0),"")</f>
        <v/>
      </c>
      <c r="N2268" s="22" t="str">
        <f>IFERROR(VLOOKUP(A2268,Sheet1!B:F,4,0),"")</f>
        <v/>
      </c>
      <c r="O2268" s="22" t="str">
        <f t="shared" si="179"/>
        <v xml:space="preserve"> </v>
      </c>
    </row>
    <row r="2269" spans="1:15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83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80"/>
        <v/>
      </c>
      <c r="J2269" s="22" t="str">
        <f t="shared" si="181"/>
        <v/>
      </c>
      <c r="K2269" s="22" t="str">
        <f t="shared" si="182"/>
        <v/>
      </c>
      <c r="M2269" s="22" t="str">
        <f>IFERROR(VLOOKUP(A2269,Sheet1!B:F,5,0),"")</f>
        <v/>
      </c>
      <c r="N2269" s="22" t="str">
        <f>IFERROR(VLOOKUP(A2269,Sheet1!B:F,4,0),"")</f>
        <v/>
      </c>
      <c r="O2269" s="22" t="str">
        <f t="shared" si="179"/>
        <v xml:space="preserve"> </v>
      </c>
    </row>
    <row r="2270" spans="1:15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83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80"/>
        <v/>
      </c>
      <c r="J2270" s="22" t="str">
        <f t="shared" si="181"/>
        <v/>
      </c>
      <c r="K2270" s="22" t="str">
        <f t="shared" si="182"/>
        <v/>
      </c>
      <c r="M2270" s="22" t="str">
        <f>IFERROR(VLOOKUP(A2270,Sheet1!B:F,5,0),"")</f>
        <v/>
      </c>
      <c r="N2270" s="22" t="str">
        <f>IFERROR(VLOOKUP(A2270,Sheet1!B:F,4,0),"")</f>
        <v/>
      </c>
      <c r="O2270" s="22" t="str">
        <f t="shared" si="179"/>
        <v xml:space="preserve"> </v>
      </c>
    </row>
    <row r="2271" spans="1:15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83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80"/>
        <v/>
      </c>
      <c r="J2271" s="22" t="str">
        <f t="shared" si="181"/>
        <v/>
      </c>
      <c r="K2271" s="22" t="str">
        <f t="shared" si="182"/>
        <v/>
      </c>
      <c r="M2271" s="22" t="str">
        <f>IFERROR(VLOOKUP(A2271,Sheet1!B:F,5,0),"")</f>
        <v/>
      </c>
      <c r="N2271" s="22" t="str">
        <f>IFERROR(VLOOKUP(A2271,Sheet1!B:F,4,0),"")</f>
        <v/>
      </c>
      <c r="O2271" s="22" t="str">
        <f t="shared" si="179"/>
        <v xml:space="preserve"> </v>
      </c>
    </row>
    <row r="2272" spans="1:15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83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80"/>
        <v/>
      </c>
      <c r="J2272" s="22" t="str">
        <f t="shared" si="181"/>
        <v/>
      </c>
      <c r="K2272" s="22" t="str">
        <f t="shared" si="182"/>
        <v/>
      </c>
      <c r="M2272" s="22" t="str">
        <f>IFERROR(VLOOKUP(A2272,Sheet1!B:F,5,0),"")</f>
        <v/>
      </c>
      <c r="N2272" s="22" t="str">
        <f>IFERROR(VLOOKUP(A2272,Sheet1!B:F,4,0),"")</f>
        <v/>
      </c>
      <c r="O2272" s="22" t="str">
        <f t="shared" si="179"/>
        <v xml:space="preserve"> </v>
      </c>
    </row>
    <row r="2273" spans="1:15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83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80"/>
        <v/>
      </c>
      <c r="J2273" s="22" t="str">
        <f t="shared" si="181"/>
        <v/>
      </c>
      <c r="K2273" s="22" t="str">
        <f t="shared" si="182"/>
        <v/>
      </c>
      <c r="M2273" s="22" t="str">
        <f>IFERROR(VLOOKUP(A2273,Sheet1!B:F,5,0),"")</f>
        <v/>
      </c>
      <c r="N2273" s="22" t="str">
        <f>IFERROR(VLOOKUP(A2273,Sheet1!B:F,4,0),"")</f>
        <v/>
      </c>
      <c r="O2273" s="22" t="str">
        <f t="shared" si="179"/>
        <v xml:space="preserve"> </v>
      </c>
    </row>
    <row r="2274" spans="1:15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83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80"/>
        <v/>
      </c>
      <c r="J2274" s="22" t="str">
        <f t="shared" si="181"/>
        <v/>
      </c>
      <c r="K2274" s="22" t="str">
        <f t="shared" si="182"/>
        <v/>
      </c>
      <c r="M2274" s="22" t="str">
        <f>IFERROR(VLOOKUP(A2274,Sheet1!B:F,5,0),"")</f>
        <v/>
      </c>
      <c r="N2274" s="22" t="str">
        <f>IFERROR(VLOOKUP(A2274,Sheet1!B:F,4,0),"")</f>
        <v/>
      </c>
      <c r="O2274" s="22" t="str">
        <f t="shared" si="179"/>
        <v xml:space="preserve"> </v>
      </c>
    </row>
    <row r="2275" spans="1:15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83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80"/>
        <v/>
      </c>
      <c r="J2275" s="22" t="str">
        <f t="shared" si="181"/>
        <v/>
      </c>
      <c r="K2275" s="22" t="str">
        <f t="shared" si="182"/>
        <v/>
      </c>
      <c r="M2275" s="22" t="str">
        <f>IFERROR(VLOOKUP(A2275,Sheet1!B:F,5,0),"")</f>
        <v/>
      </c>
      <c r="N2275" s="22" t="str">
        <f>IFERROR(VLOOKUP(A2275,Sheet1!B:F,4,0),"")</f>
        <v/>
      </c>
      <c r="O2275" s="22" t="str">
        <f t="shared" si="179"/>
        <v xml:space="preserve"> </v>
      </c>
    </row>
    <row r="2276" spans="1:15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83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80"/>
        <v/>
      </c>
      <c r="J2276" s="22" t="str">
        <f t="shared" si="181"/>
        <v/>
      </c>
      <c r="K2276" s="22" t="str">
        <f t="shared" si="182"/>
        <v/>
      </c>
      <c r="M2276" s="22" t="str">
        <f>IFERROR(VLOOKUP(A2276,Sheet1!B:F,5,0),"")</f>
        <v/>
      </c>
      <c r="N2276" s="22" t="str">
        <f>IFERROR(VLOOKUP(A2276,Sheet1!B:F,4,0),"")</f>
        <v/>
      </c>
      <c r="O2276" s="22" t="str">
        <f t="shared" si="179"/>
        <v xml:space="preserve"> </v>
      </c>
    </row>
    <row r="2277" spans="1:15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83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80"/>
        <v/>
      </c>
      <c r="J2277" s="22" t="str">
        <f t="shared" si="181"/>
        <v/>
      </c>
      <c r="K2277" s="22" t="str">
        <f t="shared" si="182"/>
        <v/>
      </c>
      <c r="M2277" s="22" t="str">
        <f>IFERROR(VLOOKUP(A2277,Sheet1!B:F,5,0),"")</f>
        <v/>
      </c>
      <c r="N2277" s="22" t="str">
        <f>IFERROR(VLOOKUP(A2277,Sheet1!B:F,4,0),"")</f>
        <v/>
      </c>
      <c r="O2277" s="22" t="str">
        <f t="shared" si="179"/>
        <v xml:space="preserve"> </v>
      </c>
    </row>
    <row r="2278" spans="1:15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83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80"/>
        <v/>
      </c>
      <c r="J2278" s="22" t="str">
        <f t="shared" si="181"/>
        <v/>
      </c>
      <c r="K2278" s="22" t="str">
        <f t="shared" si="182"/>
        <v/>
      </c>
      <c r="M2278" s="22" t="str">
        <f>IFERROR(VLOOKUP(A2278,Sheet1!B:F,5,0),"")</f>
        <v/>
      </c>
      <c r="N2278" s="22" t="str">
        <f>IFERROR(VLOOKUP(A2278,Sheet1!B:F,4,0),"")</f>
        <v/>
      </c>
      <c r="O2278" s="22" t="str">
        <f t="shared" si="179"/>
        <v xml:space="preserve"> </v>
      </c>
    </row>
    <row r="2279" spans="1:15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83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80"/>
        <v/>
      </c>
      <c r="J2279" s="22" t="str">
        <f t="shared" si="181"/>
        <v/>
      </c>
      <c r="K2279" s="22" t="str">
        <f t="shared" si="182"/>
        <v/>
      </c>
      <c r="M2279" s="22" t="str">
        <f>IFERROR(VLOOKUP(A2279,Sheet1!B:F,5,0),"")</f>
        <v/>
      </c>
      <c r="N2279" s="22" t="str">
        <f>IFERROR(VLOOKUP(A2279,Sheet1!B:F,4,0),"")</f>
        <v/>
      </c>
      <c r="O2279" s="22" t="str">
        <f t="shared" si="179"/>
        <v xml:space="preserve"> </v>
      </c>
    </row>
    <row r="2280" spans="1:15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83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80"/>
        <v/>
      </c>
      <c r="J2280" s="22" t="str">
        <f t="shared" si="181"/>
        <v/>
      </c>
      <c r="K2280" s="22" t="str">
        <f t="shared" si="182"/>
        <v/>
      </c>
      <c r="M2280" s="22" t="str">
        <f>IFERROR(VLOOKUP(A2280,Sheet1!B:F,5,0),"")</f>
        <v/>
      </c>
      <c r="N2280" s="22" t="str">
        <f>IFERROR(VLOOKUP(A2280,Sheet1!B:F,4,0),"")</f>
        <v/>
      </c>
      <c r="O2280" s="22" t="str">
        <f t="shared" si="179"/>
        <v xml:space="preserve"> </v>
      </c>
    </row>
    <row r="2281" spans="1:15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83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80"/>
        <v/>
      </c>
      <c r="J2281" s="22" t="str">
        <f t="shared" si="181"/>
        <v/>
      </c>
      <c r="K2281" s="22" t="str">
        <f t="shared" si="182"/>
        <v/>
      </c>
      <c r="M2281" s="22" t="str">
        <f>IFERROR(VLOOKUP(A2281,Sheet1!B:F,5,0),"")</f>
        <v/>
      </c>
      <c r="N2281" s="22" t="str">
        <f>IFERROR(VLOOKUP(A2281,Sheet1!B:F,4,0),"")</f>
        <v/>
      </c>
      <c r="O2281" s="22" t="str">
        <f t="shared" si="179"/>
        <v xml:space="preserve"> </v>
      </c>
    </row>
    <row r="2282" spans="1:15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83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80"/>
        <v/>
      </c>
      <c r="J2282" s="22" t="str">
        <f t="shared" si="181"/>
        <v/>
      </c>
      <c r="K2282" s="22" t="str">
        <f t="shared" si="182"/>
        <v/>
      </c>
      <c r="M2282" s="22" t="str">
        <f>IFERROR(VLOOKUP(A2282,Sheet1!B:F,5,0),"")</f>
        <v/>
      </c>
      <c r="N2282" s="22" t="str">
        <f>IFERROR(VLOOKUP(A2282,Sheet1!B:F,4,0),"")</f>
        <v/>
      </c>
      <c r="O2282" s="22" t="str">
        <f t="shared" si="179"/>
        <v xml:space="preserve"> </v>
      </c>
    </row>
    <row r="2283" spans="1:15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83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80"/>
        <v/>
      </c>
      <c r="J2283" s="22" t="str">
        <f t="shared" si="181"/>
        <v/>
      </c>
      <c r="K2283" s="22" t="str">
        <f t="shared" si="182"/>
        <v/>
      </c>
      <c r="M2283" s="22" t="str">
        <f>IFERROR(VLOOKUP(A2283,Sheet1!B:F,5,0),"")</f>
        <v/>
      </c>
      <c r="N2283" s="22" t="str">
        <f>IFERROR(VLOOKUP(A2283,Sheet1!B:F,4,0),"")</f>
        <v/>
      </c>
      <c r="O2283" s="22" t="str">
        <f t="shared" si="179"/>
        <v xml:space="preserve"> </v>
      </c>
    </row>
    <row r="2284" spans="1:15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83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80"/>
        <v/>
      </c>
      <c r="J2284" s="22" t="str">
        <f t="shared" si="181"/>
        <v/>
      </c>
      <c r="K2284" s="22" t="str">
        <f t="shared" si="182"/>
        <v/>
      </c>
      <c r="M2284" s="22" t="str">
        <f>IFERROR(VLOOKUP(A2284,Sheet1!B:F,5,0),"")</f>
        <v/>
      </c>
      <c r="N2284" s="22" t="str">
        <f>IFERROR(VLOOKUP(A2284,Sheet1!B:F,4,0),"")</f>
        <v/>
      </c>
      <c r="O2284" s="22" t="str">
        <f t="shared" si="179"/>
        <v xml:space="preserve"> </v>
      </c>
    </row>
    <row r="2285" spans="1:15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83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80"/>
        <v/>
      </c>
      <c r="J2285" s="22" t="str">
        <f t="shared" si="181"/>
        <v/>
      </c>
      <c r="K2285" s="22" t="str">
        <f t="shared" si="182"/>
        <v/>
      </c>
      <c r="M2285" s="22" t="str">
        <f>IFERROR(VLOOKUP(A2285,Sheet1!B:F,5,0),"")</f>
        <v/>
      </c>
      <c r="N2285" s="22" t="str">
        <f>IFERROR(VLOOKUP(A2285,Sheet1!B:F,4,0),"")</f>
        <v/>
      </c>
      <c r="O2285" s="22" t="str">
        <f t="shared" si="179"/>
        <v xml:space="preserve"> </v>
      </c>
    </row>
    <row r="2286" spans="1:15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83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80"/>
        <v/>
      </c>
      <c r="J2286" s="22" t="str">
        <f t="shared" si="181"/>
        <v/>
      </c>
      <c r="K2286" s="22" t="str">
        <f t="shared" si="182"/>
        <v/>
      </c>
      <c r="M2286" s="22" t="str">
        <f>IFERROR(VLOOKUP(A2286,Sheet1!B:F,5,0),"")</f>
        <v/>
      </c>
      <c r="N2286" s="22" t="str">
        <f>IFERROR(VLOOKUP(A2286,Sheet1!B:F,4,0),"")</f>
        <v/>
      </c>
      <c r="O2286" s="22" t="str">
        <f t="shared" si="179"/>
        <v xml:space="preserve"> </v>
      </c>
    </row>
    <row r="2287" spans="1:15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83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80"/>
        <v/>
      </c>
      <c r="J2287" s="22" t="str">
        <f t="shared" si="181"/>
        <v/>
      </c>
      <c r="K2287" s="22" t="str">
        <f t="shared" si="182"/>
        <v/>
      </c>
      <c r="M2287" s="22" t="str">
        <f>IFERROR(VLOOKUP(A2287,Sheet1!B:F,5,0),"")</f>
        <v/>
      </c>
      <c r="N2287" s="22" t="str">
        <f>IFERROR(VLOOKUP(A2287,Sheet1!B:F,4,0),"")</f>
        <v/>
      </c>
      <c r="O2287" s="22" t="str">
        <f t="shared" si="179"/>
        <v xml:space="preserve"> </v>
      </c>
    </row>
    <row r="2288" spans="1:15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83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80"/>
        <v/>
      </c>
      <c r="J2288" s="22" t="str">
        <f t="shared" si="181"/>
        <v/>
      </c>
      <c r="K2288" s="22" t="str">
        <f t="shared" si="182"/>
        <v/>
      </c>
      <c r="M2288" s="22" t="str">
        <f>IFERROR(VLOOKUP(A2288,Sheet1!B:F,5,0),"")</f>
        <v/>
      </c>
      <c r="N2288" s="22" t="str">
        <f>IFERROR(VLOOKUP(A2288,Sheet1!B:F,4,0),"")</f>
        <v/>
      </c>
      <c r="O2288" s="22" t="str">
        <f t="shared" si="179"/>
        <v xml:space="preserve"> </v>
      </c>
    </row>
    <row r="2289" spans="1:15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83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80"/>
        <v/>
      </c>
      <c r="J2289" s="22" t="str">
        <f t="shared" si="181"/>
        <v/>
      </c>
      <c r="K2289" s="22" t="str">
        <f t="shared" si="182"/>
        <v/>
      </c>
      <c r="M2289" s="22" t="str">
        <f>IFERROR(VLOOKUP(A2289,Sheet1!B:F,5,0),"")</f>
        <v/>
      </c>
      <c r="N2289" s="22" t="str">
        <f>IFERROR(VLOOKUP(A2289,Sheet1!B:F,4,0),"")</f>
        <v/>
      </c>
      <c r="O2289" s="22" t="str">
        <f t="shared" si="179"/>
        <v xml:space="preserve"> </v>
      </c>
    </row>
    <row r="2290" spans="1:15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83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80"/>
        <v/>
      </c>
      <c r="J2290" s="22" t="str">
        <f t="shared" si="181"/>
        <v/>
      </c>
      <c r="K2290" s="22" t="str">
        <f t="shared" si="182"/>
        <v/>
      </c>
      <c r="M2290" s="22" t="str">
        <f>IFERROR(VLOOKUP(A2290,Sheet1!B:F,5,0),"")</f>
        <v/>
      </c>
      <c r="N2290" s="22" t="str">
        <f>IFERROR(VLOOKUP(A2290,Sheet1!B:F,4,0),"")</f>
        <v/>
      </c>
      <c r="O2290" s="22" t="str">
        <f t="shared" si="179"/>
        <v xml:space="preserve"> </v>
      </c>
    </row>
    <row r="2291" spans="1:15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83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80"/>
        <v/>
      </c>
      <c r="J2291" s="22" t="str">
        <f t="shared" si="181"/>
        <v/>
      </c>
      <c r="K2291" s="22" t="str">
        <f t="shared" si="182"/>
        <v/>
      </c>
      <c r="M2291" s="22" t="str">
        <f>IFERROR(VLOOKUP(A2291,Sheet1!B:F,5,0),"")</f>
        <v/>
      </c>
      <c r="N2291" s="22" t="str">
        <f>IFERROR(VLOOKUP(A2291,Sheet1!B:F,4,0),"")</f>
        <v/>
      </c>
      <c r="O2291" s="22" t="str">
        <f t="shared" si="179"/>
        <v xml:space="preserve"> </v>
      </c>
    </row>
    <row r="2292" spans="1:15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83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80"/>
        <v/>
      </c>
      <c r="J2292" s="22" t="str">
        <f t="shared" si="181"/>
        <v/>
      </c>
      <c r="K2292" s="22" t="str">
        <f t="shared" si="182"/>
        <v/>
      </c>
      <c r="M2292" s="22" t="str">
        <f>IFERROR(VLOOKUP(A2292,Sheet1!B:F,5,0),"")</f>
        <v/>
      </c>
      <c r="N2292" s="22" t="str">
        <f>IFERROR(VLOOKUP(A2292,Sheet1!B:F,4,0),"")</f>
        <v/>
      </c>
      <c r="O2292" s="22" t="str">
        <f t="shared" si="179"/>
        <v xml:space="preserve"> </v>
      </c>
    </row>
    <row r="2293" spans="1:15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83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80"/>
        <v/>
      </c>
      <c r="J2293" s="22" t="str">
        <f t="shared" si="181"/>
        <v/>
      </c>
      <c r="K2293" s="22" t="str">
        <f t="shared" si="182"/>
        <v/>
      </c>
      <c r="M2293" s="22" t="str">
        <f>IFERROR(VLOOKUP(A2293,Sheet1!B:F,5,0),"")</f>
        <v/>
      </c>
      <c r="N2293" s="22" t="str">
        <f>IFERROR(VLOOKUP(A2293,Sheet1!B:F,4,0),"")</f>
        <v/>
      </c>
      <c r="O2293" s="22" t="str">
        <f t="shared" si="179"/>
        <v xml:space="preserve"> </v>
      </c>
    </row>
    <row r="2294" spans="1:15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83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80"/>
        <v/>
      </c>
      <c r="J2294" s="22" t="str">
        <f t="shared" si="181"/>
        <v/>
      </c>
      <c r="K2294" s="22" t="str">
        <f t="shared" si="182"/>
        <v/>
      </c>
      <c r="M2294" s="22" t="str">
        <f>IFERROR(VLOOKUP(A2294,Sheet1!B:F,5,0),"")</f>
        <v/>
      </c>
      <c r="N2294" s="22" t="str">
        <f>IFERROR(VLOOKUP(A2294,Sheet1!B:F,4,0),"")</f>
        <v/>
      </c>
      <c r="O2294" s="22" t="str">
        <f t="shared" si="179"/>
        <v xml:space="preserve"> </v>
      </c>
    </row>
    <row r="2295" spans="1:15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83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80"/>
        <v/>
      </c>
      <c r="J2295" s="22" t="str">
        <f t="shared" si="181"/>
        <v/>
      </c>
      <c r="K2295" s="22" t="str">
        <f t="shared" si="182"/>
        <v/>
      </c>
      <c r="M2295" s="22" t="str">
        <f>IFERROR(VLOOKUP(A2295,Sheet1!B:F,5,0),"")</f>
        <v/>
      </c>
      <c r="N2295" s="22" t="str">
        <f>IFERROR(VLOOKUP(A2295,Sheet1!B:F,4,0),"")</f>
        <v/>
      </c>
      <c r="O2295" s="22" t="str">
        <f t="shared" si="179"/>
        <v xml:space="preserve"> </v>
      </c>
    </row>
    <row r="2296" spans="1:15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83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80"/>
        <v/>
      </c>
      <c r="J2296" s="22" t="str">
        <f t="shared" si="181"/>
        <v/>
      </c>
      <c r="K2296" s="22" t="str">
        <f t="shared" si="182"/>
        <v/>
      </c>
      <c r="M2296" s="22" t="str">
        <f>IFERROR(VLOOKUP(A2296,Sheet1!B:F,5,0),"")</f>
        <v/>
      </c>
      <c r="N2296" s="22" t="str">
        <f>IFERROR(VLOOKUP(A2296,Sheet1!B:F,4,0),"")</f>
        <v/>
      </c>
      <c r="O2296" s="22" t="str">
        <f t="shared" si="179"/>
        <v xml:space="preserve"> </v>
      </c>
    </row>
    <row r="2297" spans="1:15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83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80"/>
        <v/>
      </c>
      <c r="J2297" s="22" t="str">
        <f t="shared" si="181"/>
        <v/>
      </c>
      <c r="K2297" s="22" t="str">
        <f t="shared" si="182"/>
        <v/>
      </c>
      <c r="M2297" s="22" t="str">
        <f>IFERROR(VLOOKUP(A2297,Sheet1!B:F,5,0),"")</f>
        <v/>
      </c>
      <c r="N2297" s="22" t="str">
        <f>IFERROR(VLOOKUP(A2297,Sheet1!B:F,4,0),"")</f>
        <v/>
      </c>
      <c r="O2297" s="22" t="str">
        <f t="shared" si="179"/>
        <v xml:space="preserve"> </v>
      </c>
    </row>
    <row r="2298" spans="1:15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83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80"/>
        <v/>
      </c>
      <c r="J2298" s="22" t="str">
        <f t="shared" si="181"/>
        <v/>
      </c>
      <c r="K2298" s="22" t="str">
        <f t="shared" si="182"/>
        <v/>
      </c>
      <c r="M2298" s="22" t="str">
        <f>IFERROR(VLOOKUP(A2298,Sheet1!B:F,5,0),"")</f>
        <v/>
      </c>
      <c r="N2298" s="22" t="str">
        <f>IFERROR(VLOOKUP(A2298,Sheet1!B:F,4,0),"")</f>
        <v/>
      </c>
      <c r="O2298" s="22" t="str">
        <f t="shared" si="179"/>
        <v xml:space="preserve"> </v>
      </c>
    </row>
    <row r="2299" spans="1:15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83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80"/>
        <v/>
      </c>
      <c r="J2299" s="22" t="str">
        <f t="shared" si="181"/>
        <v/>
      </c>
      <c r="K2299" s="22" t="str">
        <f t="shared" si="182"/>
        <v/>
      </c>
      <c r="M2299" s="22" t="str">
        <f>IFERROR(VLOOKUP(A2299,Sheet1!B:F,5,0),"")</f>
        <v/>
      </c>
      <c r="N2299" s="22" t="str">
        <f>IFERROR(VLOOKUP(A2299,Sheet1!B:F,4,0),"")</f>
        <v/>
      </c>
      <c r="O2299" s="22" t="str">
        <f t="shared" si="179"/>
        <v xml:space="preserve"> </v>
      </c>
    </row>
    <row r="2300" spans="1:15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83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80"/>
        <v/>
      </c>
      <c r="J2300" s="22" t="str">
        <f t="shared" si="181"/>
        <v/>
      </c>
      <c r="K2300" s="22" t="str">
        <f t="shared" si="182"/>
        <v/>
      </c>
      <c r="M2300" s="22" t="str">
        <f>IFERROR(VLOOKUP(A2300,Sheet1!B:F,5,0),"")</f>
        <v/>
      </c>
      <c r="N2300" s="22" t="str">
        <f>IFERROR(VLOOKUP(A2300,Sheet1!B:F,4,0),"")</f>
        <v/>
      </c>
      <c r="O2300" s="22" t="str">
        <f t="shared" si="179"/>
        <v xml:space="preserve"> </v>
      </c>
    </row>
    <row r="2301" spans="1:15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83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80"/>
        <v/>
      </c>
      <c r="J2301" s="22" t="str">
        <f t="shared" si="181"/>
        <v/>
      </c>
      <c r="K2301" s="22" t="str">
        <f t="shared" si="182"/>
        <v/>
      </c>
      <c r="M2301" s="22" t="str">
        <f>IFERROR(VLOOKUP(A2301,Sheet1!B:F,5,0),"")</f>
        <v/>
      </c>
      <c r="N2301" s="22" t="str">
        <f>IFERROR(VLOOKUP(A2301,Sheet1!B:F,4,0),"")</f>
        <v/>
      </c>
      <c r="O2301" s="22" t="str">
        <f t="shared" si="179"/>
        <v xml:space="preserve"> </v>
      </c>
    </row>
    <row r="2302" spans="1:15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83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80"/>
        <v/>
      </c>
      <c r="J2302" s="22" t="str">
        <f t="shared" si="181"/>
        <v/>
      </c>
      <c r="K2302" s="22" t="str">
        <f t="shared" si="182"/>
        <v/>
      </c>
      <c r="M2302" s="22" t="str">
        <f>IFERROR(VLOOKUP(A2302,Sheet1!B:F,5,0),"")</f>
        <v/>
      </c>
      <c r="N2302" s="22" t="str">
        <f>IFERROR(VLOOKUP(A2302,Sheet1!B:F,4,0),"")</f>
        <v/>
      </c>
      <c r="O2302" s="22" t="str">
        <f t="shared" si="179"/>
        <v xml:space="preserve"> </v>
      </c>
    </row>
    <row r="2303" spans="1:15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83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80"/>
        <v/>
      </c>
      <c r="J2303" s="22" t="str">
        <f t="shared" si="181"/>
        <v/>
      </c>
      <c r="K2303" s="22" t="str">
        <f t="shared" si="182"/>
        <v/>
      </c>
      <c r="M2303" s="22" t="str">
        <f>IFERROR(VLOOKUP(A2303,Sheet1!B:F,5,0),"")</f>
        <v/>
      </c>
      <c r="N2303" s="22" t="str">
        <f>IFERROR(VLOOKUP(A2303,Sheet1!B:F,4,0),"")</f>
        <v/>
      </c>
      <c r="O2303" s="22" t="str">
        <f t="shared" si="179"/>
        <v xml:space="preserve"> </v>
      </c>
    </row>
    <row r="2304" spans="1:15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83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80"/>
        <v/>
      </c>
      <c r="J2304" s="22" t="str">
        <f t="shared" si="181"/>
        <v/>
      </c>
      <c r="K2304" s="22" t="str">
        <f t="shared" si="182"/>
        <v/>
      </c>
      <c r="M2304" s="22" t="str">
        <f>IFERROR(VLOOKUP(A2304,Sheet1!B:F,5,0),"")</f>
        <v/>
      </c>
      <c r="N2304" s="22" t="str">
        <f>IFERROR(VLOOKUP(A2304,Sheet1!B:F,4,0),"")</f>
        <v/>
      </c>
      <c r="O2304" s="22" t="str">
        <f t="shared" si="179"/>
        <v xml:space="preserve"> </v>
      </c>
    </row>
    <row r="2305" spans="1:15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83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80"/>
        <v/>
      </c>
      <c r="J2305" s="22" t="str">
        <f t="shared" si="181"/>
        <v/>
      </c>
      <c r="K2305" s="22" t="str">
        <f t="shared" si="182"/>
        <v/>
      </c>
      <c r="M2305" s="22" t="str">
        <f>IFERROR(VLOOKUP(A2305,Sheet1!B:F,5,0),"")</f>
        <v/>
      </c>
      <c r="N2305" s="22" t="str">
        <f>IFERROR(VLOOKUP(A2305,Sheet1!B:F,4,0),"")</f>
        <v/>
      </c>
      <c r="O2305" s="22" t="str">
        <f t="shared" si="179"/>
        <v xml:space="preserve"> </v>
      </c>
    </row>
    <row r="2306" spans="1:15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83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80"/>
        <v/>
      </c>
      <c r="J2306" s="22" t="str">
        <f t="shared" si="181"/>
        <v/>
      </c>
      <c r="K2306" s="22" t="str">
        <f t="shared" si="182"/>
        <v/>
      </c>
      <c r="M2306" s="22" t="str">
        <f>IFERROR(VLOOKUP(A2306,Sheet1!B:F,5,0),"")</f>
        <v/>
      </c>
      <c r="N2306" s="22" t="str">
        <f>IFERROR(VLOOKUP(A2306,Sheet1!B:F,4,0),"")</f>
        <v/>
      </c>
      <c r="O2306" s="22" t="str">
        <f t="shared" si="179"/>
        <v xml:space="preserve"> </v>
      </c>
    </row>
    <row r="2307" spans="1:15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83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80"/>
        <v/>
      </c>
      <c r="J2307" s="22" t="str">
        <f t="shared" si="181"/>
        <v/>
      </c>
      <c r="K2307" s="22" t="str">
        <f t="shared" si="182"/>
        <v/>
      </c>
      <c r="M2307" s="22" t="str">
        <f>IFERROR(VLOOKUP(A2307,Sheet1!B:F,5,0),"")</f>
        <v/>
      </c>
      <c r="N2307" s="22" t="str">
        <f>IFERROR(VLOOKUP(A2307,Sheet1!B:F,4,0),"")</f>
        <v/>
      </c>
      <c r="O2307" s="22" t="str">
        <f t="shared" ref="O2307:O2370" si="184">CONCATENATE(M2307," ",N2307)</f>
        <v xml:space="preserve"> </v>
      </c>
    </row>
    <row r="2308" spans="1:15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83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80"/>
        <v/>
      </c>
      <c r="J2308" s="22" t="str">
        <f t="shared" si="181"/>
        <v/>
      </c>
      <c r="K2308" s="22" t="str">
        <f t="shared" si="182"/>
        <v/>
      </c>
      <c r="M2308" s="22" t="str">
        <f>IFERROR(VLOOKUP(A2308,Sheet1!B:F,5,0),"")</f>
        <v/>
      </c>
      <c r="N2308" s="22" t="str">
        <f>IFERROR(VLOOKUP(A2308,Sheet1!B:F,4,0),"")</f>
        <v/>
      </c>
      <c r="O2308" s="22" t="str">
        <f t="shared" si="184"/>
        <v xml:space="preserve"> </v>
      </c>
    </row>
    <row r="2309" spans="1:15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83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80"/>
        <v/>
      </c>
      <c r="J2309" s="22" t="str">
        <f t="shared" si="181"/>
        <v/>
      </c>
      <c r="K2309" s="22" t="str">
        <f t="shared" si="182"/>
        <v/>
      </c>
      <c r="M2309" s="22" t="str">
        <f>IFERROR(VLOOKUP(A2309,Sheet1!B:F,5,0),"")</f>
        <v/>
      </c>
      <c r="N2309" s="22" t="str">
        <f>IFERROR(VLOOKUP(A2309,Sheet1!B:F,4,0),"")</f>
        <v/>
      </c>
      <c r="O2309" s="22" t="str">
        <f t="shared" si="184"/>
        <v xml:space="preserve"> </v>
      </c>
    </row>
    <row r="2310" spans="1:15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83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80"/>
        <v/>
      </c>
      <c r="J2310" s="22" t="str">
        <f t="shared" si="181"/>
        <v/>
      </c>
      <c r="K2310" s="22" t="str">
        <f t="shared" si="182"/>
        <v/>
      </c>
      <c r="M2310" s="22" t="str">
        <f>IFERROR(VLOOKUP(A2310,Sheet1!B:F,5,0),"")</f>
        <v/>
      </c>
      <c r="N2310" s="22" t="str">
        <f>IFERROR(VLOOKUP(A2310,Sheet1!B:F,4,0),"")</f>
        <v/>
      </c>
      <c r="O2310" s="22" t="str">
        <f t="shared" si="184"/>
        <v xml:space="preserve"> </v>
      </c>
    </row>
    <row r="2311" spans="1:15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83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80"/>
        <v/>
      </c>
      <c r="J2311" s="22" t="str">
        <f t="shared" si="181"/>
        <v/>
      </c>
      <c r="K2311" s="22" t="str">
        <f t="shared" si="182"/>
        <v/>
      </c>
      <c r="M2311" s="22" t="str">
        <f>IFERROR(VLOOKUP(A2311,Sheet1!B:F,5,0),"")</f>
        <v/>
      </c>
      <c r="N2311" s="22" t="str">
        <f>IFERROR(VLOOKUP(A2311,Sheet1!B:F,4,0),"")</f>
        <v/>
      </c>
      <c r="O2311" s="22" t="str">
        <f t="shared" si="184"/>
        <v xml:space="preserve"> </v>
      </c>
    </row>
    <row r="2312" spans="1:15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83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80"/>
        <v/>
      </c>
      <c r="J2312" s="22" t="str">
        <f t="shared" si="181"/>
        <v/>
      </c>
      <c r="K2312" s="22" t="str">
        <f t="shared" si="182"/>
        <v/>
      </c>
      <c r="M2312" s="22" t="str">
        <f>IFERROR(VLOOKUP(A2312,Sheet1!B:F,5,0),"")</f>
        <v/>
      </c>
      <c r="N2312" s="22" t="str">
        <f>IFERROR(VLOOKUP(A2312,Sheet1!B:F,4,0),"")</f>
        <v/>
      </c>
      <c r="O2312" s="22" t="str">
        <f t="shared" si="184"/>
        <v xml:space="preserve"> </v>
      </c>
    </row>
    <row r="2313" spans="1:15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83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80"/>
        <v/>
      </c>
      <c r="J2313" s="22" t="str">
        <f t="shared" si="181"/>
        <v/>
      </c>
      <c r="K2313" s="22" t="str">
        <f t="shared" si="182"/>
        <v/>
      </c>
      <c r="M2313" s="22" t="str">
        <f>IFERROR(VLOOKUP(A2313,Sheet1!B:F,5,0),"")</f>
        <v/>
      </c>
      <c r="N2313" s="22" t="str">
        <f>IFERROR(VLOOKUP(A2313,Sheet1!B:F,4,0),"")</f>
        <v/>
      </c>
      <c r="O2313" s="22" t="str">
        <f t="shared" si="184"/>
        <v xml:space="preserve"> </v>
      </c>
    </row>
    <row r="2314" spans="1:15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83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80"/>
        <v/>
      </c>
      <c r="J2314" s="22" t="str">
        <f t="shared" si="181"/>
        <v/>
      </c>
      <c r="K2314" s="22" t="str">
        <f t="shared" si="182"/>
        <v/>
      </c>
      <c r="M2314" s="22" t="str">
        <f>IFERROR(VLOOKUP(A2314,Sheet1!B:F,5,0),"")</f>
        <v/>
      </c>
      <c r="N2314" s="22" t="str">
        <f>IFERROR(VLOOKUP(A2314,Sheet1!B:F,4,0),"")</f>
        <v/>
      </c>
      <c r="O2314" s="22" t="str">
        <f t="shared" si="184"/>
        <v xml:space="preserve"> </v>
      </c>
    </row>
    <row r="2315" spans="1:15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83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80"/>
        <v/>
      </c>
      <c r="J2315" s="22" t="str">
        <f t="shared" si="181"/>
        <v/>
      </c>
      <c r="K2315" s="22" t="str">
        <f t="shared" si="182"/>
        <v/>
      </c>
      <c r="M2315" s="22" t="str">
        <f>IFERROR(VLOOKUP(A2315,Sheet1!B:F,5,0),"")</f>
        <v/>
      </c>
      <c r="N2315" s="22" t="str">
        <f>IFERROR(VLOOKUP(A2315,Sheet1!B:F,4,0),"")</f>
        <v/>
      </c>
      <c r="O2315" s="22" t="str">
        <f t="shared" si="184"/>
        <v xml:space="preserve"> </v>
      </c>
    </row>
    <row r="2316" spans="1:15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83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80"/>
        <v/>
      </c>
      <c r="J2316" s="22" t="str">
        <f t="shared" si="181"/>
        <v/>
      </c>
      <c r="K2316" s="22" t="str">
        <f t="shared" si="182"/>
        <v/>
      </c>
      <c r="M2316" s="22" t="str">
        <f>IFERROR(VLOOKUP(A2316,Sheet1!B:F,5,0),"")</f>
        <v/>
      </c>
      <c r="N2316" s="22" t="str">
        <f>IFERROR(VLOOKUP(A2316,Sheet1!B:F,4,0),"")</f>
        <v/>
      </c>
      <c r="O2316" s="22" t="str">
        <f t="shared" si="184"/>
        <v xml:space="preserve"> </v>
      </c>
    </row>
    <row r="2317" spans="1:15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83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80"/>
        <v/>
      </c>
      <c r="J2317" s="22" t="str">
        <f t="shared" si="181"/>
        <v/>
      </c>
      <c r="K2317" s="22" t="str">
        <f t="shared" si="182"/>
        <v/>
      </c>
      <c r="M2317" s="22" t="str">
        <f>IFERROR(VLOOKUP(A2317,Sheet1!B:F,5,0),"")</f>
        <v/>
      </c>
      <c r="N2317" s="22" t="str">
        <f>IFERROR(VLOOKUP(A2317,Sheet1!B:F,4,0),"")</f>
        <v/>
      </c>
      <c r="O2317" s="22" t="str">
        <f t="shared" si="184"/>
        <v xml:space="preserve"> </v>
      </c>
    </row>
    <row r="2318" spans="1:15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83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80"/>
        <v/>
      </c>
      <c r="J2318" s="22" t="str">
        <f t="shared" si="181"/>
        <v/>
      </c>
      <c r="K2318" s="22" t="str">
        <f t="shared" si="182"/>
        <v/>
      </c>
      <c r="M2318" s="22" t="str">
        <f>IFERROR(VLOOKUP(A2318,Sheet1!B:F,5,0),"")</f>
        <v/>
      </c>
      <c r="N2318" s="22" t="str">
        <f>IFERROR(VLOOKUP(A2318,Sheet1!B:F,4,0),"")</f>
        <v/>
      </c>
      <c r="O2318" s="22" t="str">
        <f t="shared" si="184"/>
        <v xml:space="preserve"> </v>
      </c>
    </row>
    <row r="2319" spans="1:15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83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85">CONCATENATE(E2319,A2319)</f>
        <v/>
      </c>
      <c r="J2319" s="22" t="str">
        <f t="shared" ref="J2319:J2382" si="186">B2319</f>
        <v/>
      </c>
      <c r="K2319" s="22" t="str">
        <f t="shared" ref="K2319:K2382" si="187">C2319</f>
        <v/>
      </c>
      <c r="M2319" s="22" t="str">
        <f>IFERROR(VLOOKUP(A2319,Sheet1!B:F,5,0),"")</f>
        <v/>
      </c>
      <c r="N2319" s="22" t="str">
        <f>IFERROR(VLOOKUP(A2319,Sheet1!B:F,4,0),"")</f>
        <v/>
      </c>
      <c r="O2319" s="22" t="str">
        <f t="shared" si="184"/>
        <v xml:space="preserve"> </v>
      </c>
    </row>
    <row r="2320" spans="1:15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83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85"/>
        <v/>
      </c>
      <c r="J2320" s="22" t="str">
        <f t="shared" si="186"/>
        <v/>
      </c>
      <c r="K2320" s="22" t="str">
        <f t="shared" si="187"/>
        <v/>
      </c>
      <c r="M2320" s="22" t="str">
        <f>IFERROR(VLOOKUP(A2320,Sheet1!B:F,5,0),"")</f>
        <v/>
      </c>
      <c r="N2320" s="22" t="str">
        <f>IFERROR(VLOOKUP(A2320,Sheet1!B:F,4,0),"")</f>
        <v/>
      </c>
      <c r="O2320" s="22" t="str">
        <f t="shared" si="184"/>
        <v xml:space="preserve"> </v>
      </c>
    </row>
    <row r="2321" spans="1:15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83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85"/>
        <v/>
      </c>
      <c r="J2321" s="22" t="str">
        <f t="shared" si="186"/>
        <v/>
      </c>
      <c r="K2321" s="22" t="str">
        <f t="shared" si="187"/>
        <v/>
      </c>
      <c r="M2321" s="22" t="str">
        <f>IFERROR(VLOOKUP(A2321,Sheet1!B:F,5,0),"")</f>
        <v/>
      </c>
      <c r="N2321" s="22" t="str">
        <f>IFERROR(VLOOKUP(A2321,Sheet1!B:F,4,0),"")</f>
        <v/>
      </c>
      <c r="O2321" s="22" t="str">
        <f t="shared" si="184"/>
        <v xml:space="preserve"> </v>
      </c>
    </row>
    <row r="2322" spans="1:15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88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85"/>
        <v/>
      </c>
      <c r="J2322" s="22" t="str">
        <f t="shared" si="186"/>
        <v/>
      </c>
      <c r="K2322" s="22" t="str">
        <f t="shared" si="187"/>
        <v/>
      </c>
      <c r="M2322" s="22" t="str">
        <f>IFERROR(VLOOKUP(A2322,Sheet1!B:F,5,0),"")</f>
        <v/>
      </c>
      <c r="N2322" s="22" t="str">
        <f>IFERROR(VLOOKUP(A2322,Sheet1!B:F,4,0),"")</f>
        <v/>
      </c>
      <c r="O2322" s="22" t="str">
        <f t="shared" si="184"/>
        <v xml:space="preserve"> </v>
      </c>
    </row>
    <row r="2323" spans="1:15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88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85"/>
        <v/>
      </c>
      <c r="J2323" s="22" t="str">
        <f t="shared" si="186"/>
        <v/>
      </c>
      <c r="K2323" s="22" t="str">
        <f t="shared" si="187"/>
        <v/>
      </c>
      <c r="M2323" s="22" t="str">
        <f>IFERROR(VLOOKUP(A2323,Sheet1!B:F,5,0),"")</f>
        <v/>
      </c>
      <c r="N2323" s="22" t="str">
        <f>IFERROR(VLOOKUP(A2323,Sheet1!B:F,4,0),"")</f>
        <v/>
      </c>
      <c r="O2323" s="22" t="str">
        <f t="shared" si="184"/>
        <v xml:space="preserve"> </v>
      </c>
    </row>
    <row r="2324" spans="1:15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88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85"/>
        <v/>
      </c>
      <c r="J2324" s="22" t="str">
        <f t="shared" si="186"/>
        <v/>
      </c>
      <c r="K2324" s="22" t="str">
        <f t="shared" si="187"/>
        <v/>
      </c>
      <c r="M2324" s="22" t="str">
        <f>IFERROR(VLOOKUP(A2324,Sheet1!B:F,5,0),"")</f>
        <v/>
      </c>
      <c r="N2324" s="22" t="str">
        <f>IFERROR(VLOOKUP(A2324,Sheet1!B:F,4,0),"")</f>
        <v/>
      </c>
      <c r="O2324" s="22" t="str">
        <f t="shared" si="184"/>
        <v xml:space="preserve"> </v>
      </c>
    </row>
    <row r="2325" spans="1:15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88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85"/>
        <v/>
      </c>
      <c r="J2325" s="22" t="str">
        <f t="shared" si="186"/>
        <v/>
      </c>
      <c r="K2325" s="22" t="str">
        <f t="shared" si="187"/>
        <v/>
      </c>
      <c r="M2325" s="22" t="str">
        <f>IFERROR(VLOOKUP(A2325,Sheet1!B:F,5,0),"")</f>
        <v/>
      </c>
      <c r="N2325" s="22" t="str">
        <f>IFERROR(VLOOKUP(A2325,Sheet1!B:F,4,0),"")</f>
        <v/>
      </c>
      <c r="O2325" s="22" t="str">
        <f t="shared" si="184"/>
        <v xml:space="preserve"> </v>
      </c>
    </row>
    <row r="2326" spans="1:15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88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85"/>
        <v/>
      </c>
      <c r="J2326" s="22" t="str">
        <f t="shared" si="186"/>
        <v/>
      </c>
      <c r="K2326" s="22" t="str">
        <f t="shared" si="187"/>
        <v/>
      </c>
      <c r="M2326" s="22" t="str">
        <f>IFERROR(VLOOKUP(A2326,Sheet1!B:F,5,0),"")</f>
        <v/>
      </c>
      <c r="N2326" s="22" t="str">
        <f>IFERROR(VLOOKUP(A2326,Sheet1!B:F,4,0),"")</f>
        <v/>
      </c>
      <c r="O2326" s="22" t="str">
        <f t="shared" si="184"/>
        <v xml:space="preserve"> </v>
      </c>
    </row>
    <row r="2327" spans="1:15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88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85"/>
        <v/>
      </c>
      <c r="J2327" s="22" t="str">
        <f t="shared" si="186"/>
        <v/>
      </c>
      <c r="K2327" s="22" t="str">
        <f t="shared" si="187"/>
        <v/>
      </c>
      <c r="M2327" s="22" t="str">
        <f>IFERROR(VLOOKUP(A2327,Sheet1!B:F,5,0),"")</f>
        <v/>
      </c>
      <c r="N2327" s="22" t="str">
        <f>IFERROR(VLOOKUP(A2327,Sheet1!B:F,4,0),"")</f>
        <v/>
      </c>
      <c r="O2327" s="22" t="str">
        <f t="shared" si="184"/>
        <v xml:space="preserve"> </v>
      </c>
    </row>
    <row r="2328" spans="1:15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88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85"/>
        <v/>
      </c>
      <c r="J2328" s="22" t="str">
        <f t="shared" si="186"/>
        <v/>
      </c>
      <c r="K2328" s="22" t="str">
        <f t="shared" si="187"/>
        <v/>
      </c>
      <c r="M2328" s="22" t="str">
        <f>IFERROR(VLOOKUP(A2328,Sheet1!B:F,5,0),"")</f>
        <v/>
      </c>
      <c r="N2328" s="22" t="str">
        <f>IFERROR(VLOOKUP(A2328,Sheet1!B:F,4,0),"")</f>
        <v/>
      </c>
      <c r="O2328" s="22" t="str">
        <f t="shared" si="184"/>
        <v xml:space="preserve"> </v>
      </c>
    </row>
    <row r="2329" spans="1:15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88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85"/>
        <v/>
      </c>
      <c r="J2329" s="22" t="str">
        <f t="shared" si="186"/>
        <v/>
      </c>
      <c r="K2329" s="22" t="str">
        <f t="shared" si="187"/>
        <v/>
      </c>
      <c r="M2329" s="22" t="str">
        <f>IFERROR(VLOOKUP(A2329,Sheet1!B:F,5,0),"")</f>
        <v/>
      </c>
      <c r="N2329" s="22" t="str">
        <f>IFERROR(VLOOKUP(A2329,Sheet1!B:F,4,0),"")</f>
        <v/>
      </c>
      <c r="O2329" s="22" t="str">
        <f t="shared" si="184"/>
        <v xml:space="preserve"> </v>
      </c>
    </row>
    <row r="2330" spans="1:15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88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85"/>
        <v/>
      </c>
      <c r="J2330" s="22" t="str">
        <f t="shared" si="186"/>
        <v/>
      </c>
      <c r="K2330" s="22" t="str">
        <f t="shared" si="187"/>
        <v/>
      </c>
      <c r="M2330" s="22" t="str">
        <f>IFERROR(VLOOKUP(A2330,Sheet1!B:F,5,0),"")</f>
        <v/>
      </c>
      <c r="N2330" s="22" t="str">
        <f>IFERROR(VLOOKUP(A2330,Sheet1!B:F,4,0),"")</f>
        <v/>
      </c>
      <c r="O2330" s="22" t="str">
        <f t="shared" si="184"/>
        <v xml:space="preserve"> </v>
      </c>
    </row>
    <row r="2331" spans="1:15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88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85"/>
        <v/>
      </c>
      <c r="J2331" s="22" t="str">
        <f t="shared" si="186"/>
        <v/>
      </c>
      <c r="K2331" s="22" t="str">
        <f t="shared" si="187"/>
        <v/>
      </c>
      <c r="M2331" s="22" t="str">
        <f>IFERROR(VLOOKUP(A2331,Sheet1!B:F,5,0),"")</f>
        <v/>
      </c>
      <c r="N2331" s="22" t="str">
        <f>IFERROR(VLOOKUP(A2331,Sheet1!B:F,4,0),"")</f>
        <v/>
      </c>
      <c r="O2331" s="22" t="str">
        <f t="shared" si="184"/>
        <v xml:space="preserve"> </v>
      </c>
    </row>
    <row r="2332" spans="1:15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88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85"/>
        <v/>
      </c>
      <c r="J2332" s="22" t="str">
        <f t="shared" si="186"/>
        <v/>
      </c>
      <c r="K2332" s="22" t="str">
        <f t="shared" si="187"/>
        <v/>
      </c>
      <c r="M2332" s="22" t="str">
        <f>IFERROR(VLOOKUP(A2332,Sheet1!B:F,5,0),"")</f>
        <v/>
      </c>
      <c r="N2332" s="22" t="str">
        <f>IFERROR(VLOOKUP(A2332,Sheet1!B:F,4,0),"")</f>
        <v/>
      </c>
      <c r="O2332" s="22" t="str">
        <f t="shared" si="184"/>
        <v xml:space="preserve"> </v>
      </c>
    </row>
    <row r="2333" spans="1:15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88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85"/>
        <v/>
      </c>
      <c r="J2333" s="22" t="str">
        <f t="shared" si="186"/>
        <v/>
      </c>
      <c r="K2333" s="22" t="str">
        <f t="shared" si="187"/>
        <v/>
      </c>
      <c r="M2333" s="22" t="str">
        <f>IFERROR(VLOOKUP(A2333,Sheet1!B:F,5,0),"")</f>
        <v/>
      </c>
      <c r="N2333" s="22" t="str">
        <f>IFERROR(VLOOKUP(A2333,Sheet1!B:F,4,0),"")</f>
        <v/>
      </c>
      <c r="O2333" s="22" t="str">
        <f t="shared" si="184"/>
        <v xml:space="preserve"> </v>
      </c>
    </row>
    <row r="2334" spans="1:15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88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85"/>
        <v/>
      </c>
      <c r="J2334" s="22" t="str">
        <f t="shared" si="186"/>
        <v/>
      </c>
      <c r="K2334" s="22" t="str">
        <f t="shared" si="187"/>
        <v/>
      </c>
      <c r="M2334" s="22" t="str">
        <f>IFERROR(VLOOKUP(A2334,Sheet1!B:F,5,0),"")</f>
        <v/>
      </c>
      <c r="N2334" s="22" t="str">
        <f>IFERROR(VLOOKUP(A2334,Sheet1!B:F,4,0),"")</f>
        <v/>
      </c>
      <c r="O2334" s="22" t="str">
        <f t="shared" si="184"/>
        <v xml:space="preserve"> </v>
      </c>
    </row>
    <row r="2335" spans="1:15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88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85"/>
        <v/>
      </c>
      <c r="J2335" s="22" t="str">
        <f t="shared" si="186"/>
        <v/>
      </c>
      <c r="K2335" s="22" t="str">
        <f t="shared" si="187"/>
        <v/>
      </c>
      <c r="M2335" s="22" t="str">
        <f>IFERROR(VLOOKUP(A2335,Sheet1!B:F,5,0),"")</f>
        <v/>
      </c>
      <c r="N2335" s="22" t="str">
        <f>IFERROR(VLOOKUP(A2335,Sheet1!B:F,4,0),"")</f>
        <v/>
      </c>
      <c r="O2335" s="22" t="str">
        <f t="shared" si="184"/>
        <v xml:space="preserve"> </v>
      </c>
    </row>
    <row r="2336" spans="1:15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88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85"/>
        <v/>
      </c>
      <c r="J2336" s="22" t="str">
        <f t="shared" si="186"/>
        <v/>
      </c>
      <c r="K2336" s="22" t="str">
        <f t="shared" si="187"/>
        <v/>
      </c>
      <c r="M2336" s="22" t="str">
        <f>IFERROR(VLOOKUP(A2336,Sheet1!B:F,5,0),"")</f>
        <v/>
      </c>
      <c r="N2336" s="22" t="str">
        <f>IFERROR(VLOOKUP(A2336,Sheet1!B:F,4,0),"")</f>
        <v/>
      </c>
      <c r="O2336" s="22" t="str">
        <f t="shared" si="184"/>
        <v xml:space="preserve"> </v>
      </c>
    </row>
    <row r="2337" spans="1:15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88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85"/>
        <v/>
      </c>
      <c r="J2337" s="22" t="str">
        <f t="shared" si="186"/>
        <v/>
      </c>
      <c r="K2337" s="22" t="str">
        <f t="shared" si="187"/>
        <v/>
      </c>
      <c r="M2337" s="22" t="str">
        <f>IFERROR(VLOOKUP(A2337,Sheet1!B:F,5,0),"")</f>
        <v/>
      </c>
      <c r="N2337" s="22" t="str">
        <f>IFERROR(VLOOKUP(A2337,Sheet1!B:F,4,0),"")</f>
        <v/>
      </c>
      <c r="O2337" s="22" t="str">
        <f t="shared" si="184"/>
        <v xml:space="preserve"> </v>
      </c>
    </row>
    <row r="2338" spans="1:15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88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85"/>
        <v/>
      </c>
      <c r="J2338" s="22" t="str">
        <f t="shared" si="186"/>
        <v/>
      </c>
      <c r="K2338" s="22" t="str">
        <f t="shared" si="187"/>
        <v/>
      </c>
      <c r="M2338" s="22" t="str">
        <f>IFERROR(VLOOKUP(A2338,Sheet1!B:F,5,0),"")</f>
        <v/>
      </c>
      <c r="N2338" s="22" t="str">
        <f>IFERROR(VLOOKUP(A2338,Sheet1!B:F,4,0),"")</f>
        <v/>
      </c>
      <c r="O2338" s="22" t="str">
        <f t="shared" si="184"/>
        <v xml:space="preserve"> </v>
      </c>
    </row>
    <row r="2339" spans="1:15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88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85"/>
        <v/>
      </c>
      <c r="J2339" s="22" t="str">
        <f t="shared" si="186"/>
        <v/>
      </c>
      <c r="K2339" s="22" t="str">
        <f t="shared" si="187"/>
        <v/>
      </c>
      <c r="M2339" s="22" t="str">
        <f>IFERROR(VLOOKUP(A2339,Sheet1!B:F,5,0),"")</f>
        <v/>
      </c>
      <c r="N2339" s="22" t="str">
        <f>IFERROR(VLOOKUP(A2339,Sheet1!B:F,4,0),"")</f>
        <v/>
      </c>
      <c r="O2339" s="22" t="str">
        <f t="shared" si="184"/>
        <v xml:space="preserve"> </v>
      </c>
    </row>
    <row r="2340" spans="1:15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88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85"/>
        <v/>
      </c>
      <c r="J2340" s="22" t="str">
        <f t="shared" si="186"/>
        <v/>
      </c>
      <c r="K2340" s="22" t="str">
        <f t="shared" si="187"/>
        <v/>
      </c>
      <c r="M2340" s="22" t="str">
        <f>IFERROR(VLOOKUP(A2340,Sheet1!B:F,5,0),"")</f>
        <v/>
      </c>
      <c r="N2340" s="22" t="str">
        <f>IFERROR(VLOOKUP(A2340,Sheet1!B:F,4,0),"")</f>
        <v/>
      </c>
      <c r="O2340" s="22" t="str">
        <f t="shared" si="184"/>
        <v xml:space="preserve"> </v>
      </c>
    </row>
    <row r="2341" spans="1:15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88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85"/>
        <v/>
      </c>
      <c r="J2341" s="22" t="str">
        <f t="shared" si="186"/>
        <v/>
      </c>
      <c r="K2341" s="22" t="str">
        <f t="shared" si="187"/>
        <v/>
      </c>
      <c r="M2341" s="22" t="str">
        <f>IFERROR(VLOOKUP(A2341,Sheet1!B:F,5,0),"")</f>
        <v/>
      </c>
      <c r="N2341" s="22" t="str">
        <f>IFERROR(VLOOKUP(A2341,Sheet1!B:F,4,0),"")</f>
        <v/>
      </c>
      <c r="O2341" s="22" t="str">
        <f t="shared" si="184"/>
        <v xml:space="preserve"> </v>
      </c>
    </row>
    <row r="2342" spans="1:15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88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85"/>
        <v/>
      </c>
      <c r="J2342" s="22" t="str">
        <f t="shared" si="186"/>
        <v/>
      </c>
      <c r="K2342" s="22" t="str">
        <f t="shared" si="187"/>
        <v/>
      </c>
      <c r="M2342" s="22" t="str">
        <f>IFERROR(VLOOKUP(A2342,Sheet1!B:F,5,0),"")</f>
        <v/>
      </c>
      <c r="N2342" s="22" t="str">
        <f>IFERROR(VLOOKUP(A2342,Sheet1!B:F,4,0),"")</f>
        <v/>
      </c>
      <c r="O2342" s="22" t="str">
        <f t="shared" si="184"/>
        <v xml:space="preserve"> </v>
      </c>
    </row>
    <row r="2343" spans="1:15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88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85"/>
        <v/>
      </c>
      <c r="J2343" s="22" t="str">
        <f t="shared" si="186"/>
        <v/>
      </c>
      <c r="K2343" s="22" t="str">
        <f t="shared" si="187"/>
        <v/>
      </c>
      <c r="M2343" s="22" t="str">
        <f>IFERROR(VLOOKUP(A2343,Sheet1!B:F,5,0),"")</f>
        <v/>
      </c>
      <c r="N2343" s="22" t="str">
        <f>IFERROR(VLOOKUP(A2343,Sheet1!B:F,4,0),"")</f>
        <v/>
      </c>
      <c r="O2343" s="22" t="str">
        <f t="shared" si="184"/>
        <v xml:space="preserve"> </v>
      </c>
    </row>
    <row r="2344" spans="1:15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88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85"/>
        <v/>
      </c>
      <c r="J2344" s="22" t="str">
        <f t="shared" si="186"/>
        <v/>
      </c>
      <c r="K2344" s="22" t="str">
        <f t="shared" si="187"/>
        <v/>
      </c>
      <c r="M2344" s="22" t="str">
        <f>IFERROR(VLOOKUP(A2344,Sheet1!B:F,5,0),"")</f>
        <v/>
      </c>
      <c r="N2344" s="22" t="str">
        <f>IFERROR(VLOOKUP(A2344,Sheet1!B:F,4,0),"")</f>
        <v/>
      </c>
      <c r="O2344" s="22" t="str">
        <f t="shared" si="184"/>
        <v xml:space="preserve"> </v>
      </c>
    </row>
    <row r="2345" spans="1:15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88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85"/>
        <v/>
      </c>
      <c r="J2345" s="22" t="str">
        <f t="shared" si="186"/>
        <v/>
      </c>
      <c r="K2345" s="22" t="str">
        <f t="shared" si="187"/>
        <v/>
      </c>
      <c r="M2345" s="22" t="str">
        <f>IFERROR(VLOOKUP(A2345,Sheet1!B:F,5,0),"")</f>
        <v/>
      </c>
      <c r="N2345" s="22" t="str">
        <f>IFERROR(VLOOKUP(A2345,Sheet1!B:F,4,0),"")</f>
        <v/>
      </c>
      <c r="O2345" s="22" t="str">
        <f t="shared" si="184"/>
        <v xml:space="preserve"> </v>
      </c>
    </row>
    <row r="2346" spans="1:15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88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85"/>
        <v/>
      </c>
      <c r="J2346" s="22" t="str">
        <f t="shared" si="186"/>
        <v/>
      </c>
      <c r="K2346" s="22" t="str">
        <f t="shared" si="187"/>
        <v/>
      </c>
      <c r="M2346" s="22" t="str">
        <f>IFERROR(VLOOKUP(A2346,Sheet1!B:F,5,0),"")</f>
        <v/>
      </c>
      <c r="N2346" s="22" t="str">
        <f>IFERROR(VLOOKUP(A2346,Sheet1!B:F,4,0),"")</f>
        <v/>
      </c>
      <c r="O2346" s="22" t="str">
        <f t="shared" si="184"/>
        <v xml:space="preserve"> </v>
      </c>
    </row>
    <row r="2347" spans="1:15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88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85"/>
        <v/>
      </c>
      <c r="J2347" s="22" t="str">
        <f t="shared" si="186"/>
        <v/>
      </c>
      <c r="K2347" s="22" t="str">
        <f t="shared" si="187"/>
        <v/>
      </c>
      <c r="M2347" s="22" t="str">
        <f>IFERROR(VLOOKUP(A2347,Sheet1!B:F,5,0),"")</f>
        <v/>
      </c>
      <c r="N2347" s="22" t="str">
        <f>IFERROR(VLOOKUP(A2347,Sheet1!B:F,4,0),"")</f>
        <v/>
      </c>
      <c r="O2347" s="22" t="str">
        <f t="shared" si="184"/>
        <v xml:space="preserve"> </v>
      </c>
    </row>
    <row r="2348" spans="1:15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88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85"/>
        <v/>
      </c>
      <c r="J2348" s="22" t="str">
        <f t="shared" si="186"/>
        <v/>
      </c>
      <c r="K2348" s="22" t="str">
        <f t="shared" si="187"/>
        <v/>
      </c>
      <c r="M2348" s="22" t="str">
        <f>IFERROR(VLOOKUP(A2348,Sheet1!B:F,5,0),"")</f>
        <v/>
      </c>
      <c r="N2348" s="22" t="str">
        <f>IFERROR(VLOOKUP(A2348,Sheet1!B:F,4,0),"")</f>
        <v/>
      </c>
      <c r="O2348" s="22" t="str">
        <f t="shared" si="184"/>
        <v xml:space="preserve"> </v>
      </c>
    </row>
    <row r="2349" spans="1:15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88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85"/>
        <v/>
      </c>
      <c r="J2349" s="22" t="str">
        <f t="shared" si="186"/>
        <v/>
      </c>
      <c r="K2349" s="22" t="str">
        <f t="shared" si="187"/>
        <v/>
      </c>
      <c r="M2349" s="22" t="str">
        <f>IFERROR(VLOOKUP(A2349,Sheet1!B:F,5,0),"")</f>
        <v/>
      </c>
      <c r="N2349" s="22" t="str">
        <f>IFERROR(VLOOKUP(A2349,Sheet1!B:F,4,0),"")</f>
        <v/>
      </c>
      <c r="O2349" s="22" t="str">
        <f t="shared" si="184"/>
        <v xml:space="preserve"> </v>
      </c>
    </row>
    <row r="2350" spans="1:15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88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85"/>
        <v/>
      </c>
      <c r="J2350" s="22" t="str">
        <f t="shared" si="186"/>
        <v/>
      </c>
      <c r="K2350" s="22" t="str">
        <f t="shared" si="187"/>
        <v/>
      </c>
      <c r="M2350" s="22" t="str">
        <f>IFERROR(VLOOKUP(A2350,Sheet1!B:F,5,0),"")</f>
        <v/>
      </c>
      <c r="N2350" s="22" t="str">
        <f>IFERROR(VLOOKUP(A2350,Sheet1!B:F,4,0),"")</f>
        <v/>
      </c>
      <c r="O2350" s="22" t="str">
        <f t="shared" si="184"/>
        <v xml:space="preserve"> </v>
      </c>
    </row>
    <row r="2351" spans="1:15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88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85"/>
        <v/>
      </c>
      <c r="J2351" s="22" t="str">
        <f t="shared" si="186"/>
        <v/>
      </c>
      <c r="K2351" s="22" t="str">
        <f t="shared" si="187"/>
        <v/>
      </c>
      <c r="M2351" s="22" t="str">
        <f>IFERROR(VLOOKUP(A2351,Sheet1!B:F,5,0),"")</f>
        <v/>
      </c>
      <c r="N2351" s="22" t="str">
        <f>IFERROR(VLOOKUP(A2351,Sheet1!B:F,4,0),"")</f>
        <v/>
      </c>
      <c r="O2351" s="22" t="str">
        <f t="shared" si="184"/>
        <v xml:space="preserve"> </v>
      </c>
    </row>
    <row r="2352" spans="1:15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88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85"/>
        <v/>
      </c>
      <c r="J2352" s="22" t="str">
        <f t="shared" si="186"/>
        <v/>
      </c>
      <c r="K2352" s="22" t="str">
        <f t="shared" si="187"/>
        <v/>
      </c>
      <c r="M2352" s="22" t="str">
        <f>IFERROR(VLOOKUP(A2352,Sheet1!B:F,5,0),"")</f>
        <v/>
      </c>
      <c r="N2352" s="22" t="str">
        <f>IFERROR(VLOOKUP(A2352,Sheet1!B:F,4,0),"")</f>
        <v/>
      </c>
      <c r="O2352" s="22" t="str">
        <f t="shared" si="184"/>
        <v xml:space="preserve"> </v>
      </c>
    </row>
    <row r="2353" spans="1:15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88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85"/>
        <v/>
      </c>
      <c r="J2353" s="22" t="str">
        <f t="shared" si="186"/>
        <v/>
      </c>
      <c r="K2353" s="22" t="str">
        <f t="shared" si="187"/>
        <v/>
      </c>
      <c r="M2353" s="22" t="str">
        <f>IFERROR(VLOOKUP(A2353,Sheet1!B:F,5,0),"")</f>
        <v/>
      </c>
      <c r="N2353" s="22" t="str">
        <f>IFERROR(VLOOKUP(A2353,Sheet1!B:F,4,0),"")</f>
        <v/>
      </c>
      <c r="O2353" s="22" t="str">
        <f t="shared" si="184"/>
        <v xml:space="preserve"> </v>
      </c>
    </row>
    <row r="2354" spans="1:15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88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85"/>
        <v/>
      </c>
      <c r="J2354" s="22" t="str">
        <f t="shared" si="186"/>
        <v/>
      </c>
      <c r="K2354" s="22" t="str">
        <f t="shared" si="187"/>
        <v/>
      </c>
      <c r="M2354" s="22" t="str">
        <f>IFERROR(VLOOKUP(A2354,Sheet1!B:F,5,0),"")</f>
        <v/>
      </c>
      <c r="N2354" s="22" t="str">
        <f>IFERROR(VLOOKUP(A2354,Sheet1!B:F,4,0),"")</f>
        <v/>
      </c>
      <c r="O2354" s="22" t="str">
        <f t="shared" si="184"/>
        <v xml:space="preserve"> </v>
      </c>
    </row>
    <row r="2355" spans="1:15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88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85"/>
        <v/>
      </c>
      <c r="J2355" s="22" t="str">
        <f t="shared" si="186"/>
        <v/>
      </c>
      <c r="K2355" s="22" t="str">
        <f t="shared" si="187"/>
        <v/>
      </c>
      <c r="M2355" s="22" t="str">
        <f>IFERROR(VLOOKUP(A2355,Sheet1!B:F,5,0),"")</f>
        <v/>
      </c>
      <c r="N2355" s="22" t="str">
        <f>IFERROR(VLOOKUP(A2355,Sheet1!B:F,4,0),"")</f>
        <v/>
      </c>
      <c r="O2355" s="22" t="str">
        <f t="shared" si="184"/>
        <v xml:space="preserve"> </v>
      </c>
    </row>
    <row r="2356" spans="1:15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88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85"/>
        <v/>
      </c>
      <c r="J2356" s="22" t="str">
        <f t="shared" si="186"/>
        <v/>
      </c>
      <c r="K2356" s="22" t="str">
        <f t="shared" si="187"/>
        <v/>
      </c>
      <c r="M2356" s="22" t="str">
        <f>IFERROR(VLOOKUP(A2356,Sheet1!B:F,5,0),"")</f>
        <v/>
      </c>
      <c r="N2356" s="22" t="str">
        <f>IFERROR(VLOOKUP(A2356,Sheet1!B:F,4,0),"")</f>
        <v/>
      </c>
      <c r="O2356" s="22" t="str">
        <f t="shared" si="184"/>
        <v xml:space="preserve"> </v>
      </c>
    </row>
    <row r="2357" spans="1:15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88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85"/>
        <v/>
      </c>
      <c r="J2357" s="22" t="str">
        <f t="shared" si="186"/>
        <v/>
      </c>
      <c r="K2357" s="22" t="str">
        <f t="shared" si="187"/>
        <v/>
      </c>
      <c r="M2357" s="22" t="str">
        <f>IFERROR(VLOOKUP(A2357,Sheet1!B:F,5,0),"")</f>
        <v/>
      </c>
      <c r="N2357" s="22" t="str">
        <f>IFERROR(VLOOKUP(A2357,Sheet1!B:F,4,0),"")</f>
        <v/>
      </c>
      <c r="O2357" s="22" t="str">
        <f t="shared" si="184"/>
        <v xml:space="preserve"> </v>
      </c>
    </row>
    <row r="2358" spans="1:15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88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85"/>
        <v/>
      </c>
      <c r="J2358" s="22" t="str">
        <f t="shared" si="186"/>
        <v/>
      </c>
      <c r="K2358" s="22" t="str">
        <f t="shared" si="187"/>
        <v/>
      </c>
      <c r="M2358" s="22" t="str">
        <f>IFERROR(VLOOKUP(A2358,Sheet1!B:F,5,0),"")</f>
        <v/>
      </c>
      <c r="N2358" s="22" t="str">
        <f>IFERROR(VLOOKUP(A2358,Sheet1!B:F,4,0),"")</f>
        <v/>
      </c>
      <c r="O2358" s="22" t="str">
        <f t="shared" si="184"/>
        <v xml:space="preserve"> </v>
      </c>
    </row>
    <row r="2359" spans="1:15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88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85"/>
        <v/>
      </c>
      <c r="J2359" s="22" t="str">
        <f t="shared" si="186"/>
        <v/>
      </c>
      <c r="K2359" s="22" t="str">
        <f t="shared" si="187"/>
        <v/>
      </c>
      <c r="M2359" s="22" t="str">
        <f>IFERROR(VLOOKUP(A2359,Sheet1!B:F,5,0),"")</f>
        <v/>
      </c>
      <c r="N2359" s="22" t="str">
        <f>IFERROR(VLOOKUP(A2359,Sheet1!B:F,4,0),"")</f>
        <v/>
      </c>
      <c r="O2359" s="22" t="str">
        <f t="shared" si="184"/>
        <v xml:space="preserve"> </v>
      </c>
    </row>
    <row r="2360" spans="1:15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88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85"/>
        <v/>
      </c>
      <c r="J2360" s="22" t="str">
        <f t="shared" si="186"/>
        <v/>
      </c>
      <c r="K2360" s="22" t="str">
        <f t="shared" si="187"/>
        <v/>
      </c>
      <c r="M2360" s="22" t="str">
        <f>IFERROR(VLOOKUP(A2360,Sheet1!B:F,5,0),"")</f>
        <v/>
      </c>
      <c r="N2360" s="22" t="str">
        <f>IFERROR(VLOOKUP(A2360,Sheet1!B:F,4,0),"")</f>
        <v/>
      </c>
      <c r="O2360" s="22" t="str">
        <f t="shared" si="184"/>
        <v xml:space="preserve"> </v>
      </c>
    </row>
    <row r="2361" spans="1:15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88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85"/>
        <v/>
      </c>
      <c r="J2361" s="22" t="str">
        <f t="shared" si="186"/>
        <v/>
      </c>
      <c r="K2361" s="22" t="str">
        <f t="shared" si="187"/>
        <v/>
      </c>
      <c r="M2361" s="22" t="str">
        <f>IFERROR(VLOOKUP(A2361,Sheet1!B:F,5,0),"")</f>
        <v/>
      </c>
      <c r="N2361" s="22" t="str">
        <f>IFERROR(VLOOKUP(A2361,Sheet1!B:F,4,0),"")</f>
        <v/>
      </c>
      <c r="O2361" s="22" t="str">
        <f t="shared" si="184"/>
        <v xml:space="preserve"> </v>
      </c>
    </row>
    <row r="2362" spans="1:15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88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85"/>
        <v/>
      </c>
      <c r="J2362" s="22" t="str">
        <f t="shared" si="186"/>
        <v/>
      </c>
      <c r="K2362" s="22" t="str">
        <f t="shared" si="187"/>
        <v/>
      </c>
      <c r="M2362" s="22" t="str">
        <f>IFERROR(VLOOKUP(A2362,Sheet1!B:F,5,0),"")</f>
        <v/>
      </c>
      <c r="N2362" s="22" t="str">
        <f>IFERROR(VLOOKUP(A2362,Sheet1!B:F,4,0),"")</f>
        <v/>
      </c>
      <c r="O2362" s="22" t="str">
        <f t="shared" si="184"/>
        <v xml:space="preserve"> </v>
      </c>
    </row>
    <row r="2363" spans="1:15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88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85"/>
        <v/>
      </c>
      <c r="J2363" s="22" t="str">
        <f t="shared" si="186"/>
        <v/>
      </c>
      <c r="K2363" s="22" t="str">
        <f t="shared" si="187"/>
        <v/>
      </c>
      <c r="M2363" s="22" t="str">
        <f>IFERROR(VLOOKUP(A2363,Sheet1!B:F,5,0),"")</f>
        <v/>
      </c>
      <c r="N2363" s="22" t="str">
        <f>IFERROR(VLOOKUP(A2363,Sheet1!B:F,4,0),"")</f>
        <v/>
      </c>
      <c r="O2363" s="22" t="str">
        <f t="shared" si="184"/>
        <v xml:space="preserve"> </v>
      </c>
    </row>
    <row r="2364" spans="1:15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88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85"/>
        <v/>
      </c>
      <c r="J2364" s="22" t="str">
        <f t="shared" si="186"/>
        <v/>
      </c>
      <c r="K2364" s="22" t="str">
        <f t="shared" si="187"/>
        <v/>
      </c>
      <c r="M2364" s="22" t="str">
        <f>IFERROR(VLOOKUP(A2364,Sheet1!B:F,5,0),"")</f>
        <v/>
      </c>
      <c r="N2364" s="22" t="str">
        <f>IFERROR(VLOOKUP(A2364,Sheet1!B:F,4,0),"")</f>
        <v/>
      </c>
      <c r="O2364" s="22" t="str">
        <f t="shared" si="184"/>
        <v xml:space="preserve"> </v>
      </c>
    </row>
    <row r="2365" spans="1:15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88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85"/>
        <v/>
      </c>
      <c r="J2365" s="22" t="str">
        <f t="shared" si="186"/>
        <v/>
      </c>
      <c r="K2365" s="22" t="str">
        <f t="shared" si="187"/>
        <v/>
      </c>
      <c r="M2365" s="22" t="str">
        <f>IFERROR(VLOOKUP(A2365,Sheet1!B:F,5,0),"")</f>
        <v/>
      </c>
      <c r="N2365" s="22" t="str">
        <f>IFERROR(VLOOKUP(A2365,Sheet1!B:F,4,0),"")</f>
        <v/>
      </c>
      <c r="O2365" s="22" t="str">
        <f t="shared" si="184"/>
        <v xml:space="preserve"> </v>
      </c>
    </row>
    <row r="2366" spans="1:15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88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85"/>
        <v/>
      </c>
      <c r="J2366" s="22" t="str">
        <f t="shared" si="186"/>
        <v/>
      </c>
      <c r="K2366" s="22" t="str">
        <f t="shared" si="187"/>
        <v/>
      </c>
      <c r="M2366" s="22" t="str">
        <f>IFERROR(VLOOKUP(A2366,Sheet1!B:F,5,0),"")</f>
        <v/>
      </c>
      <c r="N2366" s="22" t="str">
        <f>IFERROR(VLOOKUP(A2366,Sheet1!B:F,4,0),"")</f>
        <v/>
      </c>
      <c r="O2366" s="22" t="str">
        <f t="shared" si="184"/>
        <v xml:space="preserve"> </v>
      </c>
    </row>
    <row r="2367" spans="1:15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88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85"/>
        <v/>
      </c>
      <c r="J2367" s="22" t="str">
        <f t="shared" si="186"/>
        <v/>
      </c>
      <c r="K2367" s="22" t="str">
        <f t="shared" si="187"/>
        <v/>
      </c>
      <c r="M2367" s="22" t="str">
        <f>IFERROR(VLOOKUP(A2367,Sheet1!B:F,5,0),"")</f>
        <v/>
      </c>
      <c r="N2367" s="22" t="str">
        <f>IFERROR(VLOOKUP(A2367,Sheet1!B:F,4,0),"")</f>
        <v/>
      </c>
      <c r="O2367" s="22" t="str">
        <f t="shared" si="184"/>
        <v xml:space="preserve"> </v>
      </c>
    </row>
    <row r="2368" spans="1:15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88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85"/>
        <v/>
      </c>
      <c r="J2368" s="22" t="str">
        <f t="shared" si="186"/>
        <v/>
      </c>
      <c r="K2368" s="22" t="str">
        <f t="shared" si="187"/>
        <v/>
      </c>
      <c r="M2368" s="22" t="str">
        <f>IFERROR(VLOOKUP(A2368,Sheet1!B:F,5,0),"")</f>
        <v/>
      </c>
      <c r="N2368" s="22" t="str">
        <f>IFERROR(VLOOKUP(A2368,Sheet1!B:F,4,0),"")</f>
        <v/>
      </c>
      <c r="O2368" s="22" t="str">
        <f t="shared" si="184"/>
        <v xml:space="preserve"> </v>
      </c>
    </row>
    <row r="2369" spans="1:15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88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85"/>
        <v/>
      </c>
      <c r="J2369" s="22" t="str">
        <f t="shared" si="186"/>
        <v/>
      </c>
      <c r="K2369" s="22" t="str">
        <f t="shared" si="187"/>
        <v/>
      </c>
      <c r="M2369" s="22" t="str">
        <f>IFERROR(VLOOKUP(A2369,Sheet1!B:F,5,0),"")</f>
        <v/>
      </c>
      <c r="N2369" s="22" t="str">
        <f>IFERROR(VLOOKUP(A2369,Sheet1!B:F,4,0),"")</f>
        <v/>
      </c>
      <c r="O2369" s="22" t="str">
        <f t="shared" si="184"/>
        <v xml:space="preserve"> </v>
      </c>
    </row>
    <row r="2370" spans="1:15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88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85"/>
        <v/>
      </c>
      <c r="J2370" s="22" t="str">
        <f t="shared" si="186"/>
        <v/>
      </c>
      <c r="K2370" s="22" t="str">
        <f t="shared" si="187"/>
        <v/>
      </c>
      <c r="M2370" s="22" t="str">
        <f>IFERROR(VLOOKUP(A2370,Sheet1!B:F,5,0),"")</f>
        <v/>
      </c>
      <c r="N2370" s="22" t="str">
        <f>IFERROR(VLOOKUP(A2370,Sheet1!B:F,4,0),"")</f>
        <v/>
      </c>
      <c r="O2370" s="22" t="str">
        <f t="shared" si="184"/>
        <v xml:space="preserve"> </v>
      </c>
    </row>
    <row r="2371" spans="1:15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88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85"/>
        <v/>
      </c>
      <c r="J2371" s="22" t="str">
        <f t="shared" si="186"/>
        <v/>
      </c>
      <c r="K2371" s="22" t="str">
        <f t="shared" si="187"/>
        <v/>
      </c>
      <c r="M2371" s="22" t="str">
        <f>IFERROR(VLOOKUP(A2371,Sheet1!B:F,5,0),"")</f>
        <v/>
      </c>
      <c r="N2371" s="22" t="str">
        <f>IFERROR(VLOOKUP(A2371,Sheet1!B:F,4,0),"")</f>
        <v/>
      </c>
      <c r="O2371" s="22" t="str">
        <f t="shared" ref="O2371:O2434" si="189">CONCATENATE(M2371," ",N2371)</f>
        <v xml:space="preserve"> </v>
      </c>
    </row>
    <row r="2372" spans="1:15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88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85"/>
        <v/>
      </c>
      <c r="J2372" s="22" t="str">
        <f t="shared" si="186"/>
        <v/>
      </c>
      <c r="K2372" s="22" t="str">
        <f t="shared" si="187"/>
        <v/>
      </c>
      <c r="M2372" s="22" t="str">
        <f>IFERROR(VLOOKUP(A2372,Sheet1!B:F,5,0),"")</f>
        <v/>
      </c>
      <c r="N2372" s="22" t="str">
        <f>IFERROR(VLOOKUP(A2372,Sheet1!B:F,4,0),"")</f>
        <v/>
      </c>
      <c r="O2372" s="22" t="str">
        <f t="shared" si="189"/>
        <v xml:space="preserve"> </v>
      </c>
    </row>
    <row r="2373" spans="1:15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88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85"/>
        <v/>
      </c>
      <c r="J2373" s="22" t="str">
        <f t="shared" si="186"/>
        <v/>
      </c>
      <c r="K2373" s="22" t="str">
        <f t="shared" si="187"/>
        <v/>
      </c>
      <c r="M2373" s="22" t="str">
        <f>IFERROR(VLOOKUP(A2373,Sheet1!B:F,5,0),"")</f>
        <v/>
      </c>
      <c r="N2373" s="22" t="str">
        <f>IFERROR(VLOOKUP(A2373,Sheet1!B:F,4,0),"")</f>
        <v/>
      </c>
      <c r="O2373" s="22" t="str">
        <f t="shared" si="189"/>
        <v xml:space="preserve"> </v>
      </c>
    </row>
    <row r="2374" spans="1:15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88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85"/>
        <v/>
      </c>
      <c r="J2374" s="22" t="str">
        <f t="shared" si="186"/>
        <v/>
      </c>
      <c r="K2374" s="22" t="str">
        <f t="shared" si="187"/>
        <v/>
      </c>
      <c r="M2374" s="22" t="str">
        <f>IFERROR(VLOOKUP(A2374,Sheet1!B:F,5,0),"")</f>
        <v/>
      </c>
      <c r="N2374" s="22" t="str">
        <f>IFERROR(VLOOKUP(A2374,Sheet1!B:F,4,0),"")</f>
        <v/>
      </c>
      <c r="O2374" s="22" t="str">
        <f t="shared" si="189"/>
        <v xml:space="preserve"> </v>
      </c>
    </row>
    <row r="2375" spans="1:15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88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85"/>
        <v/>
      </c>
      <c r="J2375" s="22" t="str">
        <f t="shared" si="186"/>
        <v/>
      </c>
      <c r="K2375" s="22" t="str">
        <f t="shared" si="187"/>
        <v/>
      </c>
      <c r="M2375" s="22" t="str">
        <f>IFERROR(VLOOKUP(A2375,Sheet1!B:F,5,0),"")</f>
        <v/>
      </c>
      <c r="N2375" s="22" t="str">
        <f>IFERROR(VLOOKUP(A2375,Sheet1!B:F,4,0),"")</f>
        <v/>
      </c>
      <c r="O2375" s="22" t="str">
        <f t="shared" si="189"/>
        <v xml:space="preserve"> </v>
      </c>
    </row>
    <row r="2376" spans="1:15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88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85"/>
        <v/>
      </c>
      <c r="J2376" s="22" t="str">
        <f t="shared" si="186"/>
        <v/>
      </c>
      <c r="K2376" s="22" t="str">
        <f t="shared" si="187"/>
        <v/>
      </c>
      <c r="M2376" s="22" t="str">
        <f>IFERROR(VLOOKUP(A2376,Sheet1!B:F,5,0),"")</f>
        <v/>
      </c>
      <c r="N2376" s="22" t="str">
        <f>IFERROR(VLOOKUP(A2376,Sheet1!B:F,4,0),"")</f>
        <v/>
      </c>
      <c r="O2376" s="22" t="str">
        <f t="shared" si="189"/>
        <v xml:space="preserve"> </v>
      </c>
    </row>
    <row r="2377" spans="1:15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88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85"/>
        <v/>
      </c>
      <c r="J2377" s="22" t="str">
        <f t="shared" si="186"/>
        <v/>
      </c>
      <c r="K2377" s="22" t="str">
        <f t="shared" si="187"/>
        <v/>
      </c>
      <c r="M2377" s="22" t="str">
        <f>IFERROR(VLOOKUP(A2377,Sheet1!B:F,5,0),"")</f>
        <v/>
      </c>
      <c r="N2377" s="22" t="str">
        <f>IFERROR(VLOOKUP(A2377,Sheet1!B:F,4,0),"")</f>
        <v/>
      </c>
      <c r="O2377" s="22" t="str">
        <f t="shared" si="189"/>
        <v xml:space="preserve"> </v>
      </c>
    </row>
    <row r="2378" spans="1:15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88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85"/>
        <v/>
      </c>
      <c r="J2378" s="22" t="str">
        <f t="shared" si="186"/>
        <v/>
      </c>
      <c r="K2378" s="22" t="str">
        <f t="shared" si="187"/>
        <v/>
      </c>
      <c r="M2378" s="22" t="str">
        <f>IFERROR(VLOOKUP(A2378,Sheet1!B:F,5,0),"")</f>
        <v/>
      </c>
      <c r="N2378" s="22" t="str">
        <f>IFERROR(VLOOKUP(A2378,Sheet1!B:F,4,0),"")</f>
        <v/>
      </c>
      <c r="O2378" s="22" t="str">
        <f t="shared" si="189"/>
        <v xml:space="preserve"> </v>
      </c>
    </row>
    <row r="2379" spans="1:15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88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85"/>
        <v/>
      </c>
      <c r="J2379" s="22" t="str">
        <f t="shared" si="186"/>
        <v/>
      </c>
      <c r="K2379" s="22" t="str">
        <f t="shared" si="187"/>
        <v/>
      </c>
      <c r="M2379" s="22" t="str">
        <f>IFERROR(VLOOKUP(A2379,Sheet1!B:F,5,0),"")</f>
        <v/>
      </c>
      <c r="N2379" s="22" t="str">
        <f>IFERROR(VLOOKUP(A2379,Sheet1!B:F,4,0),"")</f>
        <v/>
      </c>
      <c r="O2379" s="22" t="str">
        <f t="shared" si="189"/>
        <v xml:space="preserve"> </v>
      </c>
    </row>
    <row r="2380" spans="1:15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88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85"/>
        <v/>
      </c>
      <c r="J2380" s="22" t="str">
        <f t="shared" si="186"/>
        <v/>
      </c>
      <c r="K2380" s="22" t="str">
        <f t="shared" si="187"/>
        <v/>
      </c>
      <c r="M2380" s="22" t="str">
        <f>IFERROR(VLOOKUP(A2380,Sheet1!B:F,5,0),"")</f>
        <v/>
      </c>
      <c r="N2380" s="22" t="str">
        <f>IFERROR(VLOOKUP(A2380,Sheet1!B:F,4,0),"")</f>
        <v/>
      </c>
      <c r="O2380" s="22" t="str">
        <f t="shared" si="189"/>
        <v xml:space="preserve"> </v>
      </c>
    </row>
    <row r="2381" spans="1:15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88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85"/>
        <v/>
      </c>
      <c r="J2381" s="22" t="str">
        <f t="shared" si="186"/>
        <v/>
      </c>
      <c r="K2381" s="22" t="str">
        <f t="shared" si="187"/>
        <v/>
      </c>
      <c r="M2381" s="22" t="str">
        <f>IFERROR(VLOOKUP(A2381,Sheet1!B:F,5,0),"")</f>
        <v/>
      </c>
      <c r="N2381" s="22" t="str">
        <f>IFERROR(VLOOKUP(A2381,Sheet1!B:F,4,0),"")</f>
        <v/>
      </c>
      <c r="O2381" s="22" t="str">
        <f t="shared" si="189"/>
        <v xml:space="preserve"> </v>
      </c>
    </row>
    <row r="2382" spans="1:15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88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85"/>
        <v/>
      </c>
      <c r="J2382" s="22" t="str">
        <f t="shared" si="186"/>
        <v/>
      </c>
      <c r="K2382" s="22" t="str">
        <f t="shared" si="187"/>
        <v/>
      </c>
      <c r="M2382" s="22" t="str">
        <f>IFERROR(VLOOKUP(A2382,Sheet1!B:F,5,0),"")</f>
        <v/>
      </c>
      <c r="N2382" s="22" t="str">
        <f>IFERROR(VLOOKUP(A2382,Sheet1!B:F,4,0),"")</f>
        <v/>
      </c>
      <c r="O2382" s="22" t="str">
        <f t="shared" si="189"/>
        <v xml:space="preserve"> </v>
      </c>
    </row>
    <row r="2383" spans="1:15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88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90">CONCATENATE(E2383,A2383)</f>
        <v/>
      </c>
      <c r="J2383" s="22" t="str">
        <f t="shared" ref="J2383:J2446" si="191">B2383</f>
        <v/>
      </c>
      <c r="K2383" s="22" t="str">
        <f t="shared" ref="K2383:K2446" si="192">C2383</f>
        <v/>
      </c>
      <c r="M2383" s="22" t="str">
        <f>IFERROR(VLOOKUP(A2383,Sheet1!B:F,5,0),"")</f>
        <v/>
      </c>
      <c r="N2383" s="22" t="str">
        <f>IFERROR(VLOOKUP(A2383,Sheet1!B:F,4,0),"")</f>
        <v/>
      </c>
      <c r="O2383" s="22" t="str">
        <f t="shared" si="189"/>
        <v xml:space="preserve"> </v>
      </c>
    </row>
    <row r="2384" spans="1:15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88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90"/>
        <v/>
      </c>
      <c r="J2384" s="22" t="str">
        <f t="shared" si="191"/>
        <v/>
      </c>
      <c r="K2384" s="22" t="str">
        <f t="shared" si="192"/>
        <v/>
      </c>
      <c r="M2384" s="22" t="str">
        <f>IFERROR(VLOOKUP(A2384,Sheet1!B:F,5,0),"")</f>
        <v/>
      </c>
      <c r="N2384" s="22" t="str">
        <f>IFERROR(VLOOKUP(A2384,Sheet1!B:F,4,0),"")</f>
        <v/>
      </c>
      <c r="O2384" s="22" t="str">
        <f t="shared" si="189"/>
        <v xml:space="preserve"> </v>
      </c>
    </row>
    <row r="2385" spans="1:15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88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90"/>
        <v/>
      </c>
      <c r="J2385" s="22" t="str">
        <f t="shared" si="191"/>
        <v/>
      </c>
      <c r="K2385" s="22" t="str">
        <f t="shared" si="192"/>
        <v/>
      </c>
      <c r="M2385" s="22" t="str">
        <f>IFERROR(VLOOKUP(A2385,Sheet1!B:F,5,0),"")</f>
        <v/>
      </c>
      <c r="N2385" s="22" t="str">
        <f>IFERROR(VLOOKUP(A2385,Sheet1!B:F,4,0),"")</f>
        <v/>
      </c>
      <c r="O2385" s="22" t="str">
        <f t="shared" si="189"/>
        <v xml:space="preserve"> </v>
      </c>
    </row>
    <row r="2386" spans="1:15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93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90"/>
        <v/>
      </c>
      <c r="J2386" s="22" t="str">
        <f t="shared" si="191"/>
        <v/>
      </c>
      <c r="K2386" s="22" t="str">
        <f t="shared" si="192"/>
        <v/>
      </c>
      <c r="M2386" s="22" t="str">
        <f>IFERROR(VLOOKUP(A2386,Sheet1!B:F,5,0),"")</f>
        <v/>
      </c>
      <c r="N2386" s="22" t="str">
        <f>IFERROR(VLOOKUP(A2386,Sheet1!B:F,4,0),"")</f>
        <v/>
      </c>
      <c r="O2386" s="22" t="str">
        <f t="shared" si="189"/>
        <v xml:space="preserve"> </v>
      </c>
    </row>
    <row r="2387" spans="1:15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93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90"/>
        <v/>
      </c>
      <c r="J2387" s="22" t="str">
        <f t="shared" si="191"/>
        <v/>
      </c>
      <c r="K2387" s="22" t="str">
        <f t="shared" si="192"/>
        <v/>
      </c>
      <c r="M2387" s="22" t="str">
        <f>IFERROR(VLOOKUP(A2387,Sheet1!B:F,5,0),"")</f>
        <v/>
      </c>
      <c r="N2387" s="22" t="str">
        <f>IFERROR(VLOOKUP(A2387,Sheet1!B:F,4,0),"")</f>
        <v/>
      </c>
      <c r="O2387" s="22" t="str">
        <f t="shared" si="189"/>
        <v xml:space="preserve"> </v>
      </c>
    </row>
    <row r="2388" spans="1:15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93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90"/>
        <v/>
      </c>
      <c r="J2388" s="22" t="str">
        <f t="shared" si="191"/>
        <v/>
      </c>
      <c r="K2388" s="22" t="str">
        <f t="shared" si="192"/>
        <v/>
      </c>
      <c r="M2388" s="22" t="str">
        <f>IFERROR(VLOOKUP(A2388,Sheet1!B:F,5,0),"")</f>
        <v/>
      </c>
      <c r="N2388" s="22" t="str">
        <f>IFERROR(VLOOKUP(A2388,Sheet1!B:F,4,0),"")</f>
        <v/>
      </c>
      <c r="O2388" s="22" t="str">
        <f t="shared" si="189"/>
        <v xml:space="preserve"> </v>
      </c>
    </row>
    <row r="2389" spans="1:15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93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90"/>
        <v/>
      </c>
      <c r="J2389" s="22" t="str">
        <f t="shared" si="191"/>
        <v/>
      </c>
      <c r="K2389" s="22" t="str">
        <f t="shared" si="192"/>
        <v/>
      </c>
      <c r="M2389" s="22" t="str">
        <f>IFERROR(VLOOKUP(A2389,Sheet1!B:F,5,0),"")</f>
        <v/>
      </c>
      <c r="N2389" s="22" t="str">
        <f>IFERROR(VLOOKUP(A2389,Sheet1!B:F,4,0),"")</f>
        <v/>
      </c>
      <c r="O2389" s="22" t="str">
        <f t="shared" si="189"/>
        <v xml:space="preserve"> </v>
      </c>
    </row>
    <row r="2390" spans="1:15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93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90"/>
        <v/>
      </c>
      <c r="J2390" s="22" t="str">
        <f t="shared" si="191"/>
        <v/>
      </c>
      <c r="K2390" s="22" t="str">
        <f t="shared" si="192"/>
        <v/>
      </c>
      <c r="M2390" s="22" t="str">
        <f>IFERROR(VLOOKUP(A2390,Sheet1!B:F,5,0),"")</f>
        <v/>
      </c>
      <c r="N2390" s="22" t="str">
        <f>IFERROR(VLOOKUP(A2390,Sheet1!B:F,4,0),"")</f>
        <v/>
      </c>
      <c r="O2390" s="22" t="str">
        <f t="shared" si="189"/>
        <v xml:space="preserve"> </v>
      </c>
    </row>
    <row r="2391" spans="1:15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93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90"/>
        <v/>
      </c>
      <c r="J2391" s="22" t="str">
        <f t="shared" si="191"/>
        <v/>
      </c>
      <c r="K2391" s="22" t="str">
        <f t="shared" si="192"/>
        <v/>
      </c>
      <c r="M2391" s="22" t="str">
        <f>IFERROR(VLOOKUP(A2391,Sheet1!B:F,5,0),"")</f>
        <v/>
      </c>
      <c r="N2391" s="22" t="str">
        <f>IFERROR(VLOOKUP(A2391,Sheet1!B:F,4,0),"")</f>
        <v/>
      </c>
      <c r="O2391" s="22" t="str">
        <f t="shared" si="189"/>
        <v xml:space="preserve"> </v>
      </c>
    </row>
    <row r="2392" spans="1:15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93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90"/>
        <v/>
      </c>
      <c r="J2392" s="22" t="str">
        <f t="shared" si="191"/>
        <v/>
      </c>
      <c r="K2392" s="22" t="str">
        <f t="shared" si="192"/>
        <v/>
      </c>
      <c r="M2392" s="22" t="str">
        <f>IFERROR(VLOOKUP(A2392,Sheet1!B:F,5,0),"")</f>
        <v/>
      </c>
      <c r="N2392" s="22" t="str">
        <f>IFERROR(VLOOKUP(A2392,Sheet1!B:F,4,0),"")</f>
        <v/>
      </c>
      <c r="O2392" s="22" t="str">
        <f t="shared" si="189"/>
        <v xml:space="preserve"> </v>
      </c>
    </row>
    <row r="2393" spans="1:15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93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90"/>
        <v/>
      </c>
      <c r="J2393" s="22" t="str">
        <f t="shared" si="191"/>
        <v/>
      </c>
      <c r="K2393" s="22" t="str">
        <f t="shared" si="192"/>
        <v/>
      </c>
      <c r="M2393" s="22" t="str">
        <f>IFERROR(VLOOKUP(A2393,Sheet1!B:F,5,0),"")</f>
        <v/>
      </c>
      <c r="N2393" s="22" t="str">
        <f>IFERROR(VLOOKUP(A2393,Sheet1!B:F,4,0),"")</f>
        <v/>
      </c>
      <c r="O2393" s="22" t="str">
        <f t="shared" si="189"/>
        <v xml:space="preserve"> </v>
      </c>
    </row>
    <row r="2394" spans="1:15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93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90"/>
        <v/>
      </c>
      <c r="J2394" s="22" t="str">
        <f t="shared" si="191"/>
        <v/>
      </c>
      <c r="K2394" s="22" t="str">
        <f t="shared" si="192"/>
        <v/>
      </c>
      <c r="M2394" s="22" t="str">
        <f>IFERROR(VLOOKUP(A2394,Sheet1!B:F,5,0),"")</f>
        <v/>
      </c>
      <c r="N2394" s="22" t="str">
        <f>IFERROR(VLOOKUP(A2394,Sheet1!B:F,4,0),"")</f>
        <v/>
      </c>
      <c r="O2394" s="22" t="str">
        <f t="shared" si="189"/>
        <v xml:space="preserve"> </v>
      </c>
    </row>
    <row r="2395" spans="1:15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93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90"/>
        <v/>
      </c>
      <c r="J2395" s="22" t="str">
        <f t="shared" si="191"/>
        <v/>
      </c>
      <c r="K2395" s="22" t="str">
        <f t="shared" si="192"/>
        <v/>
      </c>
      <c r="M2395" s="22" t="str">
        <f>IFERROR(VLOOKUP(A2395,Sheet1!B:F,5,0),"")</f>
        <v/>
      </c>
      <c r="N2395" s="22" t="str">
        <f>IFERROR(VLOOKUP(A2395,Sheet1!B:F,4,0),"")</f>
        <v/>
      </c>
      <c r="O2395" s="22" t="str">
        <f t="shared" si="189"/>
        <v xml:space="preserve"> </v>
      </c>
    </row>
    <row r="2396" spans="1:15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93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90"/>
        <v/>
      </c>
      <c r="J2396" s="22" t="str">
        <f t="shared" si="191"/>
        <v/>
      </c>
      <c r="K2396" s="22" t="str">
        <f t="shared" si="192"/>
        <v/>
      </c>
      <c r="M2396" s="22" t="str">
        <f>IFERROR(VLOOKUP(A2396,Sheet1!B:F,5,0),"")</f>
        <v/>
      </c>
      <c r="N2396" s="22" t="str">
        <f>IFERROR(VLOOKUP(A2396,Sheet1!B:F,4,0),"")</f>
        <v/>
      </c>
      <c r="O2396" s="22" t="str">
        <f t="shared" si="189"/>
        <v xml:space="preserve"> </v>
      </c>
    </row>
    <row r="2397" spans="1:15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93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90"/>
        <v/>
      </c>
      <c r="J2397" s="22" t="str">
        <f t="shared" si="191"/>
        <v/>
      </c>
      <c r="K2397" s="22" t="str">
        <f t="shared" si="192"/>
        <v/>
      </c>
      <c r="M2397" s="22" t="str">
        <f>IFERROR(VLOOKUP(A2397,Sheet1!B:F,5,0),"")</f>
        <v/>
      </c>
      <c r="N2397" s="22" t="str">
        <f>IFERROR(VLOOKUP(A2397,Sheet1!B:F,4,0),"")</f>
        <v/>
      </c>
      <c r="O2397" s="22" t="str">
        <f t="shared" si="189"/>
        <v xml:space="preserve"> </v>
      </c>
    </row>
    <row r="2398" spans="1:15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93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90"/>
        <v/>
      </c>
      <c r="J2398" s="22" t="str">
        <f t="shared" si="191"/>
        <v/>
      </c>
      <c r="K2398" s="22" t="str">
        <f t="shared" si="192"/>
        <v/>
      </c>
      <c r="M2398" s="22" t="str">
        <f>IFERROR(VLOOKUP(A2398,Sheet1!B:F,5,0),"")</f>
        <v/>
      </c>
      <c r="N2398" s="22" t="str">
        <f>IFERROR(VLOOKUP(A2398,Sheet1!B:F,4,0),"")</f>
        <v/>
      </c>
      <c r="O2398" s="22" t="str">
        <f t="shared" si="189"/>
        <v xml:space="preserve"> </v>
      </c>
    </row>
    <row r="2399" spans="1:15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93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90"/>
        <v/>
      </c>
      <c r="J2399" s="22" t="str">
        <f t="shared" si="191"/>
        <v/>
      </c>
      <c r="K2399" s="22" t="str">
        <f t="shared" si="192"/>
        <v/>
      </c>
      <c r="M2399" s="22" t="str">
        <f>IFERROR(VLOOKUP(A2399,Sheet1!B:F,5,0),"")</f>
        <v/>
      </c>
      <c r="N2399" s="22" t="str">
        <f>IFERROR(VLOOKUP(A2399,Sheet1!B:F,4,0),"")</f>
        <v/>
      </c>
      <c r="O2399" s="22" t="str">
        <f t="shared" si="189"/>
        <v xml:space="preserve"> </v>
      </c>
    </row>
    <row r="2400" spans="1:15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93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90"/>
        <v/>
      </c>
      <c r="J2400" s="22" t="str">
        <f t="shared" si="191"/>
        <v/>
      </c>
      <c r="K2400" s="22" t="str">
        <f t="shared" si="192"/>
        <v/>
      </c>
      <c r="M2400" s="22" t="str">
        <f>IFERROR(VLOOKUP(A2400,Sheet1!B:F,5,0),"")</f>
        <v/>
      </c>
      <c r="N2400" s="22" t="str">
        <f>IFERROR(VLOOKUP(A2400,Sheet1!B:F,4,0),"")</f>
        <v/>
      </c>
      <c r="O2400" s="22" t="str">
        <f t="shared" si="189"/>
        <v xml:space="preserve"> </v>
      </c>
    </row>
    <row r="2401" spans="1:15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93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90"/>
        <v/>
      </c>
      <c r="J2401" s="22" t="str">
        <f t="shared" si="191"/>
        <v/>
      </c>
      <c r="K2401" s="22" t="str">
        <f t="shared" si="192"/>
        <v/>
      </c>
      <c r="M2401" s="22" t="str">
        <f>IFERROR(VLOOKUP(A2401,Sheet1!B:F,5,0),"")</f>
        <v/>
      </c>
      <c r="N2401" s="22" t="str">
        <f>IFERROR(VLOOKUP(A2401,Sheet1!B:F,4,0),"")</f>
        <v/>
      </c>
      <c r="O2401" s="22" t="str">
        <f t="shared" si="189"/>
        <v xml:space="preserve"> </v>
      </c>
    </row>
    <row r="2402" spans="1:15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93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90"/>
        <v/>
      </c>
      <c r="J2402" s="22" t="str">
        <f t="shared" si="191"/>
        <v/>
      </c>
      <c r="K2402" s="22" t="str">
        <f t="shared" si="192"/>
        <v/>
      </c>
      <c r="M2402" s="22" t="str">
        <f>IFERROR(VLOOKUP(A2402,Sheet1!B:F,5,0),"")</f>
        <v/>
      </c>
      <c r="N2402" s="22" t="str">
        <f>IFERROR(VLOOKUP(A2402,Sheet1!B:F,4,0),"")</f>
        <v/>
      </c>
      <c r="O2402" s="22" t="str">
        <f t="shared" si="189"/>
        <v xml:space="preserve"> </v>
      </c>
    </row>
    <row r="2403" spans="1:15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93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90"/>
        <v/>
      </c>
      <c r="J2403" s="22" t="str">
        <f t="shared" si="191"/>
        <v/>
      </c>
      <c r="K2403" s="22" t="str">
        <f t="shared" si="192"/>
        <v/>
      </c>
      <c r="M2403" s="22" t="str">
        <f>IFERROR(VLOOKUP(A2403,Sheet1!B:F,5,0),"")</f>
        <v/>
      </c>
      <c r="N2403" s="22" t="str">
        <f>IFERROR(VLOOKUP(A2403,Sheet1!B:F,4,0),"")</f>
        <v/>
      </c>
      <c r="O2403" s="22" t="str">
        <f t="shared" si="189"/>
        <v xml:space="preserve"> </v>
      </c>
    </row>
    <row r="2404" spans="1:15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93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90"/>
        <v/>
      </c>
      <c r="J2404" s="22" t="str">
        <f t="shared" si="191"/>
        <v/>
      </c>
      <c r="K2404" s="22" t="str">
        <f t="shared" si="192"/>
        <v/>
      </c>
      <c r="M2404" s="22" t="str">
        <f>IFERROR(VLOOKUP(A2404,Sheet1!B:F,5,0),"")</f>
        <v/>
      </c>
      <c r="N2404" s="22" t="str">
        <f>IFERROR(VLOOKUP(A2404,Sheet1!B:F,4,0),"")</f>
        <v/>
      </c>
      <c r="O2404" s="22" t="str">
        <f t="shared" si="189"/>
        <v xml:space="preserve"> </v>
      </c>
    </row>
    <row r="2405" spans="1:15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93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90"/>
        <v/>
      </c>
      <c r="J2405" s="22" t="str">
        <f t="shared" si="191"/>
        <v/>
      </c>
      <c r="K2405" s="22" t="str">
        <f t="shared" si="192"/>
        <v/>
      </c>
      <c r="M2405" s="22" t="str">
        <f>IFERROR(VLOOKUP(A2405,Sheet1!B:F,5,0),"")</f>
        <v/>
      </c>
      <c r="N2405" s="22" t="str">
        <f>IFERROR(VLOOKUP(A2405,Sheet1!B:F,4,0),"")</f>
        <v/>
      </c>
      <c r="O2405" s="22" t="str">
        <f t="shared" si="189"/>
        <v xml:space="preserve"> </v>
      </c>
    </row>
    <row r="2406" spans="1:15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93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90"/>
        <v/>
      </c>
      <c r="J2406" s="22" t="str">
        <f t="shared" si="191"/>
        <v/>
      </c>
      <c r="K2406" s="22" t="str">
        <f t="shared" si="192"/>
        <v/>
      </c>
      <c r="M2406" s="22" t="str">
        <f>IFERROR(VLOOKUP(A2406,Sheet1!B:F,5,0),"")</f>
        <v/>
      </c>
      <c r="N2406" s="22" t="str">
        <f>IFERROR(VLOOKUP(A2406,Sheet1!B:F,4,0),"")</f>
        <v/>
      </c>
      <c r="O2406" s="22" t="str">
        <f t="shared" si="189"/>
        <v xml:space="preserve"> </v>
      </c>
    </row>
    <row r="2407" spans="1:15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93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90"/>
        <v/>
      </c>
      <c r="J2407" s="22" t="str">
        <f t="shared" si="191"/>
        <v/>
      </c>
      <c r="K2407" s="22" t="str">
        <f t="shared" si="192"/>
        <v/>
      </c>
      <c r="M2407" s="22" t="str">
        <f>IFERROR(VLOOKUP(A2407,Sheet1!B:F,5,0),"")</f>
        <v/>
      </c>
      <c r="N2407" s="22" t="str">
        <f>IFERROR(VLOOKUP(A2407,Sheet1!B:F,4,0),"")</f>
        <v/>
      </c>
      <c r="O2407" s="22" t="str">
        <f t="shared" si="189"/>
        <v xml:space="preserve"> </v>
      </c>
    </row>
    <row r="2408" spans="1:15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93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90"/>
        <v/>
      </c>
      <c r="J2408" s="22" t="str">
        <f t="shared" si="191"/>
        <v/>
      </c>
      <c r="K2408" s="22" t="str">
        <f t="shared" si="192"/>
        <v/>
      </c>
      <c r="M2408" s="22" t="str">
        <f>IFERROR(VLOOKUP(A2408,Sheet1!B:F,5,0),"")</f>
        <v/>
      </c>
      <c r="N2408" s="22" t="str">
        <f>IFERROR(VLOOKUP(A2408,Sheet1!B:F,4,0),"")</f>
        <v/>
      </c>
      <c r="O2408" s="22" t="str">
        <f t="shared" si="189"/>
        <v xml:space="preserve"> </v>
      </c>
    </row>
    <row r="2409" spans="1:15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93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90"/>
        <v/>
      </c>
      <c r="J2409" s="22" t="str">
        <f t="shared" si="191"/>
        <v/>
      </c>
      <c r="K2409" s="22" t="str">
        <f t="shared" si="192"/>
        <v/>
      </c>
      <c r="M2409" s="22" t="str">
        <f>IFERROR(VLOOKUP(A2409,Sheet1!B:F,5,0),"")</f>
        <v/>
      </c>
      <c r="N2409" s="22" t="str">
        <f>IFERROR(VLOOKUP(A2409,Sheet1!B:F,4,0),"")</f>
        <v/>
      </c>
      <c r="O2409" s="22" t="str">
        <f t="shared" si="189"/>
        <v xml:space="preserve"> </v>
      </c>
    </row>
    <row r="2410" spans="1:15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93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90"/>
        <v/>
      </c>
      <c r="J2410" s="22" t="str">
        <f t="shared" si="191"/>
        <v/>
      </c>
      <c r="K2410" s="22" t="str">
        <f t="shared" si="192"/>
        <v/>
      </c>
      <c r="M2410" s="22" t="str">
        <f>IFERROR(VLOOKUP(A2410,Sheet1!B:F,5,0),"")</f>
        <v/>
      </c>
      <c r="N2410" s="22" t="str">
        <f>IFERROR(VLOOKUP(A2410,Sheet1!B:F,4,0),"")</f>
        <v/>
      </c>
      <c r="O2410" s="22" t="str">
        <f t="shared" si="189"/>
        <v xml:space="preserve"> </v>
      </c>
    </row>
    <row r="2411" spans="1:15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93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90"/>
        <v/>
      </c>
      <c r="J2411" s="22" t="str">
        <f t="shared" si="191"/>
        <v/>
      </c>
      <c r="K2411" s="22" t="str">
        <f t="shared" si="192"/>
        <v/>
      </c>
      <c r="M2411" s="22" t="str">
        <f>IFERROR(VLOOKUP(A2411,Sheet1!B:F,5,0),"")</f>
        <v/>
      </c>
      <c r="N2411" s="22" t="str">
        <f>IFERROR(VLOOKUP(A2411,Sheet1!B:F,4,0),"")</f>
        <v/>
      </c>
      <c r="O2411" s="22" t="str">
        <f t="shared" si="189"/>
        <v xml:space="preserve"> </v>
      </c>
    </row>
    <row r="2412" spans="1:15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93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90"/>
        <v/>
      </c>
      <c r="J2412" s="22" t="str">
        <f t="shared" si="191"/>
        <v/>
      </c>
      <c r="K2412" s="22" t="str">
        <f t="shared" si="192"/>
        <v/>
      </c>
      <c r="M2412" s="22" t="str">
        <f>IFERROR(VLOOKUP(A2412,Sheet1!B:F,5,0),"")</f>
        <v/>
      </c>
      <c r="N2412" s="22" t="str">
        <f>IFERROR(VLOOKUP(A2412,Sheet1!B:F,4,0),"")</f>
        <v/>
      </c>
      <c r="O2412" s="22" t="str">
        <f t="shared" si="189"/>
        <v xml:space="preserve"> </v>
      </c>
    </row>
    <row r="2413" spans="1:15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93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90"/>
        <v/>
      </c>
      <c r="J2413" s="22" t="str">
        <f t="shared" si="191"/>
        <v/>
      </c>
      <c r="K2413" s="22" t="str">
        <f t="shared" si="192"/>
        <v/>
      </c>
      <c r="M2413" s="22" t="str">
        <f>IFERROR(VLOOKUP(A2413,Sheet1!B:F,5,0),"")</f>
        <v/>
      </c>
      <c r="N2413" s="22" t="str">
        <f>IFERROR(VLOOKUP(A2413,Sheet1!B:F,4,0),"")</f>
        <v/>
      </c>
      <c r="O2413" s="22" t="str">
        <f t="shared" si="189"/>
        <v xml:space="preserve"> </v>
      </c>
    </row>
    <row r="2414" spans="1:15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93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90"/>
        <v/>
      </c>
      <c r="J2414" s="22" t="str">
        <f t="shared" si="191"/>
        <v/>
      </c>
      <c r="K2414" s="22" t="str">
        <f t="shared" si="192"/>
        <v/>
      </c>
      <c r="M2414" s="22" t="str">
        <f>IFERROR(VLOOKUP(A2414,Sheet1!B:F,5,0),"")</f>
        <v/>
      </c>
      <c r="N2414" s="22" t="str">
        <f>IFERROR(VLOOKUP(A2414,Sheet1!B:F,4,0),"")</f>
        <v/>
      </c>
      <c r="O2414" s="22" t="str">
        <f t="shared" si="189"/>
        <v xml:space="preserve"> </v>
      </c>
    </row>
    <row r="2415" spans="1:15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93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90"/>
        <v/>
      </c>
      <c r="J2415" s="22" t="str">
        <f t="shared" si="191"/>
        <v/>
      </c>
      <c r="K2415" s="22" t="str">
        <f t="shared" si="192"/>
        <v/>
      </c>
      <c r="M2415" s="22" t="str">
        <f>IFERROR(VLOOKUP(A2415,Sheet1!B:F,5,0),"")</f>
        <v/>
      </c>
      <c r="N2415" s="22" t="str">
        <f>IFERROR(VLOOKUP(A2415,Sheet1!B:F,4,0),"")</f>
        <v/>
      </c>
      <c r="O2415" s="22" t="str">
        <f t="shared" si="189"/>
        <v xml:space="preserve"> </v>
      </c>
    </row>
    <row r="2416" spans="1:15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93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90"/>
        <v/>
      </c>
      <c r="J2416" s="22" t="str">
        <f t="shared" si="191"/>
        <v/>
      </c>
      <c r="K2416" s="22" t="str">
        <f t="shared" si="192"/>
        <v/>
      </c>
      <c r="M2416" s="22" t="str">
        <f>IFERROR(VLOOKUP(A2416,Sheet1!B:F,5,0),"")</f>
        <v/>
      </c>
      <c r="N2416" s="22" t="str">
        <f>IFERROR(VLOOKUP(A2416,Sheet1!B:F,4,0),"")</f>
        <v/>
      </c>
      <c r="O2416" s="22" t="str">
        <f t="shared" si="189"/>
        <v xml:space="preserve"> </v>
      </c>
    </row>
    <row r="2417" spans="1:15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93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90"/>
        <v/>
      </c>
      <c r="J2417" s="22" t="str">
        <f t="shared" si="191"/>
        <v/>
      </c>
      <c r="K2417" s="22" t="str">
        <f t="shared" si="192"/>
        <v/>
      </c>
      <c r="M2417" s="22" t="str">
        <f>IFERROR(VLOOKUP(A2417,Sheet1!B:F,5,0),"")</f>
        <v/>
      </c>
      <c r="N2417" s="22" t="str">
        <f>IFERROR(VLOOKUP(A2417,Sheet1!B:F,4,0),"")</f>
        <v/>
      </c>
      <c r="O2417" s="22" t="str">
        <f t="shared" si="189"/>
        <v xml:space="preserve"> </v>
      </c>
    </row>
    <row r="2418" spans="1:15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93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90"/>
        <v/>
      </c>
      <c r="J2418" s="22" t="str">
        <f t="shared" si="191"/>
        <v/>
      </c>
      <c r="K2418" s="22" t="str">
        <f t="shared" si="192"/>
        <v/>
      </c>
      <c r="M2418" s="22" t="str">
        <f>IFERROR(VLOOKUP(A2418,Sheet1!B:F,5,0),"")</f>
        <v/>
      </c>
      <c r="N2418" s="22" t="str">
        <f>IFERROR(VLOOKUP(A2418,Sheet1!B:F,4,0),"")</f>
        <v/>
      </c>
      <c r="O2418" s="22" t="str">
        <f t="shared" si="189"/>
        <v xml:space="preserve"> </v>
      </c>
    </row>
    <row r="2419" spans="1:15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93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90"/>
        <v/>
      </c>
      <c r="J2419" s="22" t="str">
        <f t="shared" si="191"/>
        <v/>
      </c>
      <c r="K2419" s="22" t="str">
        <f t="shared" si="192"/>
        <v/>
      </c>
      <c r="M2419" s="22" t="str">
        <f>IFERROR(VLOOKUP(A2419,Sheet1!B:F,5,0),"")</f>
        <v/>
      </c>
      <c r="N2419" s="22" t="str">
        <f>IFERROR(VLOOKUP(A2419,Sheet1!B:F,4,0),"")</f>
        <v/>
      </c>
      <c r="O2419" s="22" t="str">
        <f t="shared" si="189"/>
        <v xml:space="preserve"> </v>
      </c>
    </row>
    <row r="2420" spans="1:15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93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90"/>
        <v/>
      </c>
      <c r="J2420" s="22" t="str">
        <f t="shared" si="191"/>
        <v/>
      </c>
      <c r="K2420" s="22" t="str">
        <f t="shared" si="192"/>
        <v/>
      </c>
      <c r="M2420" s="22" t="str">
        <f>IFERROR(VLOOKUP(A2420,Sheet1!B:F,5,0),"")</f>
        <v/>
      </c>
      <c r="N2420" s="22" t="str">
        <f>IFERROR(VLOOKUP(A2420,Sheet1!B:F,4,0),"")</f>
        <v/>
      </c>
      <c r="O2420" s="22" t="str">
        <f t="shared" si="189"/>
        <v xml:space="preserve"> </v>
      </c>
    </row>
    <row r="2421" spans="1:15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93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90"/>
        <v/>
      </c>
      <c r="J2421" s="22" t="str">
        <f t="shared" si="191"/>
        <v/>
      </c>
      <c r="K2421" s="22" t="str">
        <f t="shared" si="192"/>
        <v/>
      </c>
      <c r="M2421" s="22" t="str">
        <f>IFERROR(VLOOKUP(A2421,Sheet1!B:F,5,0),"")</f>
        <v/>
      </c>
      <c r="N2421" s="22" t="str">
        <f>IFERROR(VLOOKUP(A2421,Sheet1!B:F,4,0),"")</f>
        <v/>
      </c>
      <c r="O2421" s="22" t="str">
        <f t="shared" si="189"/>
        <v xml:space="preserve"> </v>
      </c>
    </row>
    <row r="2422" spans="1:15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93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90"/>
        <v/>
      </c>
      <c r="J2422" s="22" t="str">
        <f t="shared" si="191"/>
        <v/>
      </c>
      <c r="K2422" s="22" t="str">
        <f t="shared" si="192"/>
        <v/>
      </c>
      <c r="M2422" s="22" t="str">
        <f>IFERROR(VLOOKUP(A2422,Sheet1!B:F,5,0),"")</f>
        <v/>
      </c>
      <c r="N2422" s="22" t="str">
        <f>IFERROR(VLOOKUP(A2422,Sheet1!B:F,4,0),"")</f>
        <v/>
      </c>
      <c r="O2422" s="22" t="str">
        <f t="shared" si="189"/>
        <v xml:space="preserve"> </v>
      </c>
    </row>
    <row r="2423" spans="1:15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93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90"/>
        <v/>
      </c>
      <c r="J2423" s="22" t="str">
        <f t="shared" si="191"/>
        <v/>
      </c>
      <c r="K2423" s="22" t="str">
        <f t="shared" si="192"/>
        <v/>
      </c>
      <c r="M2423" s="22" t="str">
        <f>IFERROR(VLOOKUP(A2423,Sheet1!B:F,5,0),"")</f>
        <v/>
      </c>
      <c r="N2423" s="22" t="str">
        <f>IFERROR(VLOOKUP(A2423,Sheet1!B:F,4,0),"")</f>
        <v/>
      </c>
      <c r="O2423" s="22" t="str">
        <f t="shared" si="189"/>
        <v xml:space="preserve"> </v>
      </c>
    </row>
    <row r="2424" spans="1:15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93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90"/>
        <v/>
      </c>
      <c r="J2424" s="22" t="str">
        <f t="shared" si="191"/>
        <v/>
      </c>
      <c r="K2424" s="22" t="str">
        <f t="shared" si="192"/>
        <v/>
      </c>
      <c r="M2424" s="22" t="str">
        <f>IFERROR(VLOOKUP(A2424,Sheet1!B:F,5,0),"")</f>
        <v/>
      </c>
      <c r="N2424" s="22" t="str">
        <f>IFERROR(VLOOKUP(A2424,Sheet1!B:F,4,0),"")</f>
        <v/>
      </c>
      <c r="O2424" s="22" t="str">
        <f t="shared" si="189"/>
        <v xml:space="preserve"> </v>
      </c>
    </row>
    <row r="2425" spans="1:15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93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90"/>
        <v/>
      </c>
      <c r="J2425" s="22" t="str">
        <f t="shared" si="191"/>
        <v/>
      </c>
      <c r="K2425" s="22" t="str">
        <f t="shared" si="192"/>
        <v/>
      </c>
      <c r="M2425" s="22" t="str">
        <f>IFERROR(VLOOKUP(A2425,Sheet1!B:F,5,0),"")</f>
        <v/>
      </c>
      <c r="N2425" s="22" t="str">
        <f>IFERROR(VLOOKUP(A2425,Sheet1!B:F,4,0),"")</f>
        <v/>
      </c>
      <c r="O2425" s="22" t="str">
        <f t="shared" si="189"/>
        <v xml:space="preserve"> </v>
      </c>
    </row>
    <row r="2426" spans="1:15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93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90"/>
        <v/>
      </c>
      <c r="J2426" s="22" t="str">
        <f t="shared" si="191"/>
        <v/>
      </c>
      <c r="K2426" s="22" t="str">
        <f t="shared" si="192"/>
        <v/>
      </c>
      <c r="M2426" s="22" t="str">
        <f>IFERROR(VLOOKUP(A2426,Sheet1!B:F,5,0),"")</f>
        <v/>
      </c>
      <c r="N2426" s="22" t="str">
        <f>IFERROR(VLOOKUP(A2426,Sheet1!B:F,4,0),"")</f>
        <v/>
      </c>
      <c r="O2426" s="22" t="str">
        <f t="shared" si="189"/>
        <v xml:space="preserve"> </v>
      </c>
    </row>
    <row r="2427" spans="1:15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93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90"/>
        <v/>
      </c>
      <c r="J2427" s="22" t="str">
        <f t="shared" si="191"/>
        <v/>
      </c>
      <c r="K2427" s="22" t="str">
        <f t="shared" si="192"/>
        <v/>
      </c>
      <c r="M2427" s="22" t="str">
        <f>IFERROR(VLOOKUP(A2427,Sheet1!B:F,5,0),"")</f>
        <v/>
      </c>
      <c r="N2427" s="22" t="str">
        <f>IFERROR(VLOOKUP(A2427,Sheet1!B:F,4,0),"")</f>
        <v/>
      </c>
      <c r="O2427" s="22" t="str">
        <f t="shared" si="189"/>
        <v xml:space="preserve"> </v>
      </c>
    </row>
    <row r="2428" spans="1:15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93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90"/>
        <v/>
      </c>
      <c r="J2428" s="22" t="str">
        <f t="shared" si="191"/>
        <v/>
      </c>
      <c r="K2428" s="22" t="str">
        <f t="shared" si="192"/>
        <v/>
      </c>
      <c r="M2428" s="22" t="str">
        <f>IFERROR(VLOOKUP(A2428,Sheet1!B:F,5,0),"")</f>
        <v/>
      </c>
      <c r="N2428" s="22" t="str">
        <f>IFERROR(VLOOKUP(A2428,Sheet1!B:F,4,0),"")</f>
        <v/>
      </c>
      <c r="O2428" s="22" t="str">
        <f t="shared" si="189"/>
        <v xml:space="preserve"> </v>
      </c>
    </row>
    <row r="2429" spans="1:15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93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90"/>
        <v/>
      </c>
      <c r="J2429" s="22" t="str">
        <f t="shared" si="191"/>
        <v/>
      </c>
      <c r="K2429" s="22" t="str">
        <f t="shared" si="192"/>
        <v/>
      </c>
      <c r="M2429" s="22" t="str">
        <f>IFERROR(VLOOKUP(A2429,Sheet1!B:F,5,0),"")</f>
        <v/>
      </c>
      <c r="N2429" s="22" t="str">
        <f>IFERROR(VLOOKUP(A2429,Sheet1!B:F,4,0),"")</f>
        <v/>
      </c>
      <c r="O2429" s="22" t="str">
        <f t="shared" si="189"/>
        <v xml:space="preserve"> </v>
      </c>
    </row>
    <row r="2430" spans="1:15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93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90"/>
        <v/>
      </c>
      <c r="J2430" s="22" t="str">
        <f t="shared" si="191"/>
        <v/>
      </c>
      <c r="K2430" s="22" t="str">
        <f t="shared" si="192"/>
        <v/>
      </c>
      <c r="M2430" s="22" t="str">
        <f>IFERROR(VLOOKUP(A2430,Sheet1!B:F,5,0),"")</f>
        <v/>
      </c>
      <c r="N2430" s="22" t="str">
        <f>IFERROR(VLOOKUP(A2430,Sheet1!B:F,4,0),"")</f>
        <v/>
      </c>
      <c r="O2430" s="22" t="str">
        <f t="shared" si="189"/>
        <v xml:space="preserve"> </v>
      </c>
    </row>
    <row r="2431" spans="1:15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93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90"/>
        <v/>
      </c>
      <c r="J2431" s="22" t="str">
        <f t="shared" si="191"/>
        <v/>
      </c>
      <c r="K2431" s="22" t="str">
        <f t="shared" si="192"/>
        <v/>
      </c>
      <c r="M2431" s="22" t="str">
        <f>IFERROR(VLOOKUP(A2431,Sheet1!B:F,5,0),"")</f>
        <v/>
      </c>
      <c r="N2431" s="22" t="str">
        <f>IFERROR(VLOOKUP(A2431,Sheet1!B:F,4,0),"")</f>
        <v/>
      </c>
      <c r="O2431" s="22" t="str">
        <f t="shared" si="189"/>
        <v xml:space="preserve"> </v>
      </c>
    </row>
    <row r="2432" spans="1:15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93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90"/>
        <v/>
      </c>
      <c r="J2432" s="22" t="str">
        <f t="shared" si="191"/>
        <v/>
      </c>
      <c r="K2432" s="22" t="str">
        <f t="shared" si="192"/>
        <v/>
      </c>
      <c r="M2432" s="22" t="str">
        <f>IFERROR(VLOOKUP(A2432,Sheet1!B:F,5,0),"")</f>
        <v/>
      </c>
      <c r="N2432" s="22" t="str">
        <f>IFERROR(VLOOKUP(A2432,Sheet1!B:F,4,0),"")</f>
        <v/>
      </c>
      <c r="O2432" s="22" t="str">
        <f t="shared" si="189"/>
        <v xml:space="preserve"> </v>
      </c>
    </row>
    <row r="2433" spans="1:15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93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90"/>
        <v/>
      </c>
      <c r="J2433" s="22" t="str">
        <f t="shared" si="191"/>
        <v/>
      </c>
      <c r="K2433" s="22" t="str">
        <f t="shared" si="192"/>
        <v/>
      </c>
      <c r="M2433" s="22" t="str">
        <f>IFERROR(VLOOKUP(A2433,Sheet1!B:F,5,0),"")</f>
        <v/>
      </c>
      <c r="N2433" s="22" t="str">
        <f>IFERROR(VLOOKUP(A2433,Sheet1!B:F,4,0),"")</f>
        <v/>
      </c>
      <c r="O2433" s="22" t="str">
        <f t="shared" si="189"/>
        <v xml:space="preserve"> </v>
      </c>
    </row>
    <row r="2434" spans="1:15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93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90"/>
        <v/>
      </c>
      <c r="J2434" s="22" t="str">
        <f t="shared" si="191"/>
        <v/>
      </c>
      <c r="K2434" s="22" t="str">
        <f t="shared" si="192"/>
        <v/>
      </c>
      <c r="M2434" s="22" t="str">
        <f>IFERROR(VLOOKUP(A2434,Sheet1!B:F,5,0),"")</f>
        <v/>
      </c>
      <c r="N2434" s="22" t="str">
        <f>IFERROR(VLOOKUP(A2434,Sheet1!B:F,4,0),"")</f>
        <v/>
      </c>
      <c r="O2434" s="22" t="str">
        <f t="shared" si="189"/>
        <v xml:space="preserve"> </v>
      </c>
    </row>
    <row r="2435" spans="1:15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93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90"/>
        <v/>
      </c>
      <c r="J2435" s="22" t="str">
        <f t="shared" si="191"/>
        <v/>
      </c>
      <c r="K2435" s="22" t="str">
        <f t="shared" si="192"/>
        <v/>
      </c>
      <c r="M2435" s="22" t="str">
        <f>IFERROR(VLOOKUP(A2435,Sheet1!B:F,5,0),"")</f>
        <v/>
      </c>
      <c r="N2435" s="22" t="str">
        <f>IFERROR(VLOOKUP(A2435,Sheet1!B:F,4,0),"")</f>
        <v/>
      </c>
      <c r="O2435" s="22" t="str">
        <f t="shared" ref="O2435:O2498" si="194">CONCATENATE(M2435," ",N2435)</f>
        <v xml:space="preserve"> </v>
      </c>
    </row>
    <row r="2436" spans="1:15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93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90"/>
        <v/>
      </c>
      <c r="J2436" s="22" t="str">
        <f t="shared" si="191"/>
        <v/>
      </c>
      <c r="K2436" s="22" t="str">
        <f t="shared" si="192"/>
        <v/>
      </c>
      <c r="M2436" s="22" t="str">
        <f>IFERROR(VLOOKUP(A2436,Sheet1!B:F,5,0),"")</f>
        <v/>
      </c>
      <c r="N2436" s="22" t="str">
        <f>IFERROR(VLOOKUP(A2436,Sheet1!B:F,4,0),"")</f>
        <v/>
      </c>
      <c r="O2436" s="22" t="str">
        <f t="shared" si="194"/>
        <v xml:space="preserve"> </v>
      </c>
    </row>
    <row r="2437" spans="1:15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93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90"/>
        <v/>
      </c>
      <c r="J2437" s="22" t="str">
        <f t="shared" si="191"/>
        <v/>
      </c>
      <c r="K2437" s="22" t="str">
        <f t="shared" si="192"/>
        <v/>
      </c>
      <c r="M2437" s="22" t="str">
        <f>IFERROR(VLOOKUP(A2437,Sheet1!B:F,5,0),"")</f>
        <v/>
      </c>
      <c r="N2437" s="22" t="str">
        <f>IFERROR(VLOOKUP(A2437,Sheet1!B:F,4,0),"")</f>
        <v/>
      </c>
      <c r="O2437" s="22" t="str">
        <f t="shared" si="194"/>
        <v xml:space="preserve"> </v>
      </c>
    </row>
    <row r="2438" spans="1:15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93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90"/>
        <v/>
      </c>
      <c r="J2438" s="22" t="str">
        <f t="shared" si="191"/>
        <v/>
      </c>
      <c r="K2438" s="22" t="str">
        <f t="shared" si="192"/>
        <v/>
      </c>
      <c r="M2438" s="22" t="str">
        <f>IFERROR(VLOOKUP(A2438,Sheet1!B:F,5,0),"")</f>
        <v/>
      </c>
      <c r="N2438" s="22" t="str">
        <f>IFERROR(VLOOKUP(A2438,Sheet1!B:F,4,0),"")</f>
        <v/>
      </c>
      <c r="O2438" s="22" t="str">
        <f t="shared" si="194"/>
        <v xml:space="preserve"> </v>
      </c>
    </row>
    <row r="2439" spans="1:15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93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90"/>
        <v/>
      </c>
      <c r="J2439" s="22" t="str">
        <f t="shared" si="191"/>
        <v/>
      </c>
      <c r="K2439" s="22" t="str">
        <f t="shared" si="192"/>
        <v/>
      </c>
      <c r="M2439" s="22" t="str">
        <f>IFERROR(VLOOKUP(A2439,Sheet1!B:F,5,0),"")</f>
        <v/>
      </c>
      <c r="N2439" s="22" t="str">
        <f>IFERROR(VLOOKUP(A2439,Sheet1!B:F,4,0),"")</f>
        <v/>
      </c>
      <c r="O2439" s="22" t="str">
        <f t="shared" si="194"/>
        <v xml:space="preserve"> </v>
      </c>
    </row>
    <row r="2440" spans="1:15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93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90"/>
        <v/>
      </c>
      <c r="J2440" s="22" t="str">
        <f t="shared" si="191"/>
        <v/>
      </c>
      <c r="K2440" s="22" t="str">
        <f t="shared" si="192"/>
        <v/>
      </c>
      <c r="M2440" s="22" t="str">
        <f>IFERROR(VLOOKUP(A2440,Sheet1!B:F,5,0),"")</f>
        <v/>
      </c>
      <c r="N2440" s="22" t="str">
        <f>IFERROR(VLOOKUP(A2440,Sheet1!B:F,4,0),"")</f>
        <v/>
      </c>
      <c r="O2440" s="22" t="str">
        <f t="shared" si="194"/>
        <v xml:space="preserve"> </v>
      </c>
    </row>
    <row r="2441" spans="1:15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93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90"/>
        <v/>
      </c>
      <c r="J2441" s="22" t="str">
        <f t="shared" si="191"/>
        <v/>
      </c>
      <c r="K2441" s="22" t="str">
        <f t="shared" si="192"/>
        <v/>
      </c>
      <c r="M2441" s="22" t="str">
        <f>IFERROR(VLOOKUP(A2441,Sheet1!B:F,5,0),"")</f>
        <v/>
      </c>
      <c r="N2441" s="22" t="str">
        <f>IFERROR(VLOOKUP(A2441,Sheet1!B:F,4,0),"")</f>
        <v/>
      </c>
      <c r="O2441" s="22" t="str">
        <f t="shared" si="194"/>
        <v xml:space="preserve"> </v>
      </c>
    </row>
    <row r="2442" spans="1:15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93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90"/>
        <v/>
      </c>
      <c r="J2442" s="22" t="str">
        <f t="shared" si="191"/>
        <v/>
      </c>
      <c r="K2442" s="22" t="str">
        <f t="shared" si="192"/>
        <v/>
      </c>
      <c r="M2442" s="22" t="str">
        <f>IFERROR(VLOOKUP(A2442,Sheet1!B:F,5,0),"")</f>
        <v/>
      </c>
      <c r="N2442" s="22" t="str">
        <f>IFERROR(VLOOKUP(A2442,Sheet1!B:F,4,0),"")</f>
        <v/>
      </c>
      <c r="O2442" s="22" t="str">
        <f t="shared" si="194"/>
        <v xml:space="preserve"> </v>
      </c>
    </row>
    <row r="2443" spans="1:15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93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90"/>
        <v/>
      </c>
      <c r="J2443" s="22" t="str">
        <f t="shared" si="191"/>
        <v/>
      </c>
      <c r="K2443" s="22" t="str">
        <f t="shared" si="192"/>
        <v/>
      </c>
      <c r="M2443" s="22" t="str">
        <f>IFERROR(VLOOKUP(A2443,Sheet1!B:F,5,0),"")</f>
        <v/>
      </c>
      <c r="N2443" s="22" t="str">
        <f>IFERROR(VLOOKUP(A2443,Sheet1!B:F,4,0),"")</f>
        <v/>
      </c>
      <c r="O2443" s="22" t="str">
        <f t="shared" si="194"/>
        <v xml:space="preserve"> </v>
      </c>
    </row>
    <row r="2444" spans="1:15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93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90"/>
        <v/>
      </c>
      <c r="J2444" s="22" t="str">
        <f t="shared" si="191"/>
        <v/>
      </c>
      <c r="K2444" s="22" t="str">
        <f t="shared" si="192"/>
        <v/>
      </c>
      <c r="M2444" s="22" t="str">
        <f>IFERROR(VLOOKUP(A2444,Sheet1!B:F,5,0),"")</f>
        <v/>
      </c>
      <c r="N2444" s="22" t="str">
        <f>IFERROR(VLOOKUP(A2444,Sheet1!B:F,4,0),"")</f>
        <v/>
      </c>
      <c r="O2444" s="22" t="str">
        <f t="shared" si="194"/>
        <v xml:space="preserve"> </v>
      </c>
    </row>
    <row r="2445" spans="1:15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93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90"/>
        <v/>
      </c>
      <c r="J2445" s="22" t="str">
        <f t="shared" si="191"/>
        <v/>
      </c>
      <c r="K2445" s="22" t="str">
        <f t="shared" si="192"/>
        <v/>
      </c>
      <c r="M2445" s="22" t="str">
        <f>IFERROR(VLOOKUP(A2445,Sheet1!B:F,5,0),"")</f>
        <v/>
      </c>
      <c r="N2445" s="22" t="str">
        <f>IFERROR(VLOOKUP(A2445,Sheet1!B:F,4,0),"")</f>
        <v/>
      </c>
      <c r="O2445" s="22" t="str">
        <f t="shared" si="194"/>
        <v xml:space="preserve"> </v>
      </c>
    </row>
    <row r="2446" spans="1:15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93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90"/>
        <v/>
      </c>
      <c r="J2446" s="22" t="str">
        <f t="shared" si="191"/>
        <v/>
      </c>
      <c r="K2446" s="22" t="str">
        <f t="shared" si="192"/>
        <v/>
      </c>
      <c r="M2446" s="22" t="str">
        <f>IFERROR(VLOOKUP(A2446,Sheet1!B:F,5,0),"")</f>
        <v/>
      </c>
      <c r="N2446" s="22" t="str">
        <f>IFERROR(VLOOKUP(A2446,Sheet1!B:F,4,0),"")</f>
        <v/>
      </c>
      <c r="O2446" s="22" t="str">
        <f t="shared" si="194"/>
        <v xml:space="preserve"> </v>
      </c>
    </row>
    <row r="2447" spans="1:15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93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95">CONCATENATE(E2447,A2447)</f>
        <v/>
      </c>
      <c r="J2447" s="22" t="str">
        <f t="shared" ref="J2447:J2510" si="196">B2447</f>
        <v/>
      </c>
      <c r="K2447" s="22" t="str">
        <f t="shared" ref="K2447:K2510" si="197">C2447</f>
        <v/>
      </c>
      <c r="M2447" s="22" t="str">
        <f>IFERROR(VLOOKUP(A2447,Sheet1!B:F,5,0),"")</f>
        <v/>
      </c>
      <c r="N2447" s="22" t="str">
        <f>IFERROR(VLOOKUP(A2447,Sheet1!B:F,4,0),"")</f>
        <v/>
      </c>
      <c r="O2447" s="22" t="str">
        <f t="shared" si="194"/>
        <v xml:space="preserve"> </v>
      </c>
    </row>
    <row r="2448" spans="1:15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93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95"/>
        <v/>
      </c>
      <c r="J2448" s="22" t="str">
        <f t="shared" si="196"/>
        <v/>
      </c>
      <c r="K2448" s="22" t="str">
        <f t="shared" si="197"/>
        <v/>
      </c>
      <c r="M2448" s="22" t="str">
        <f>IFERROR(VLOOKUP(A2448,Sheet1!B:F,5,0),"")</f>
        <v/>
      </c>
      <c r="N2448" s="22" t="str">
        <f>IFERROR(VLOOKUP(A2448,Sheet1!B:F,4,0),"")</f>
        <v/>
      </c>
      <c r="O2448" s="22" t="str">
        <f t="shared" si="194"/>
        <v xml:space="preserve"> </v>
      </c>
    </row>
    <row r="2449" spans="1:15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93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95"/>
        <v/>
      </c>
      <c r="J2449" s="22" t="str">
        <f t="shared" si="196"/>
        <v/>
      </c>
      <c r="K2449" s="22" t="str">
        <f t="shared" si="197"/>
        <v/>
      </c>
      <c r="M2449" s="22" t="str">
        <f>IFERROR(VLOOKUP(A2449,Sheet1!B:F,5,0),"")</f>
        <v/>
      </c>
      <c r="N2449" s="22" t="str">
        <f>IFERROR(VLOOKUP(A2449,Sheet1!B:F,4,0),"")</f>
        <v/>
      </c>
      <c r="O2449" s="22" t="str">
        <f t="shared" si="194"/>
        <v xml:space="preserve"> </v>
      </c>
    </row>
    <row r="2450" spans="1:15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98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95"/>
        <v/>
      </c>
      <c r="J2450" s="22" t="str">
        <f t="shared" si="196"/>
        <v/>
      </c>
      <c r="K2450" s="22" t="str">
        <f t="shared" si="197"/>
        <v/>
      </c>
      <c r="M2450" s="22" t="str">
        <f>IFERROR(VLOOKUP(A2450,Sheet1!B:F,5,0),"")</f>
        <v/>
      </c>
      <c r="N2450" s="22" t="str">
        <f>IFERROR(VLOOKUP(A2450,Sheet1!B:F,4,0),"")</f>
        <v/>
      </c>
      <c r="O2450" s="22" t="str">
        <f t="shared" si="194"/>
        <v xml:space="preserve"> </v>
      </c>
    </row>
    <row r="2451" spans="1:15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98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95"/>
        <v/>
      </c>
      <c r="J2451" s="22" t="str">
        <f t="shared" si="196"/>
        <v/>
      </c>
      <c r="K2451" s="22" t="str">
        <f t="shared" si="197"/>
        <v/>
      </c>
      <c r="M2451" s="22" t="str">
        <f>IFERROR(VLOOKUP(A2451,Sheet1!B:F,5,0),"")</f>
        <v/>
      </c>
      <c r="N2451" s="22" t="str">
        <f>IFERROR(VLOOKUP(A2451,Sheet1!B:F,4,0),"")</f>
        <v/>
      </c>
      <c r="O2451" s="22" t="str">
        <f t="shared" si="194"/>
        <v xml:space="preserve"> </v>
      </c>
    </row>
    <row r="2452" spans="1:15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98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95"/>
        <v/>
      </c>
      <c r="J2452" s="22" t="str">
        <f t="shared" si="196"/>
        <v/>
      </c>
      <c r="K2452" s="22" t="str">
        <f t="shared" si="197"/>
        <v/>
      </c>
      <c r="M2452" s="22" t="str">
        <f>IFERROR(VLOOKUP(A2452,Sheet1!B:F,5,0),"")</f>
        <v/>
      </c>
      <c r="N2452" s="22" t="str">
        <f>IFERROR(VLOOKUP(A2452,Sheet1!B:F,4,0),"")</f>
        <v/>
      </c>
      <c r="O2452" s="22" t="str">
        <f t="shared" si="194"/>
        <v xml:space="preserve"> </v>
      </c>
    </row>
    <row r="2453" spans="1:15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98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95"/>
        <v/>
      </c>
      <c r="J2453" s="22" t="str">
        <f t="shared" si="196"/>
        <v/>
      </c>
      <c r="K2453" s="22" t="str">
        <f t="shared" si="197"/>
        <v/>
      </c>
      <c r="M2453" s="22" t="str">
        <f>IFERROR(VLOOKUP(A2453,Sheet1!B:F,5,0),"")</f>
        <v/>
      </c>
      <c r="N2453" s="22" t="str">
        <f>IFERROR(VLOOKUP(A2453,Sheet1!B:F,4,0),"")</f>
        <v/>
      </c>
      <c r="O2453" s="22" t="str">
        <f t="shared" si="194"/>
        <v xml:space="preserve"> </v>
      </c>
    </row>
    <row r="2454" spans="1:15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98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95"/>
        <v/>
      </c>
      <c r="J2454" s="22" t="str">
        <f t="shared" si="196"/>
        <v/>
      </c>
      <c r="K2454" s="22" t="str">
        <f t="shared" si="197"/>
        <v/>
      </c>
      <c r="M2454" s="22" t="str">
        <f>IFERROR(VLOOKUP(A2454,Sheet1!B:F,5,0),"")</f>
        <v/>
      </c>
      <c r="N2454" s="22" t="str">
        <f>IFERROR(VLOOKUP(A2454,Sheet1!B:F,4,0),"")</f>
        <v/>
      </c>
      <c r="O2454" s="22" t="str">
        <f t="shared" si="194"/>
        <v xml:space="preserve"> </v>
      </c>
    </row>
    <row r="2455" spans="1:15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98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95"/>
        <v/>
      </c>
      <c r="J2455" s="22" t="str">
        <f t="shared" si="196"/>
        <v/>
      </c>
      <c r="K2455" s="22" t="str">
        <f t="shared" si="197"/>
        <v/>
      </c>
      <c r="M2455" s="22" t="str">
        <f>IFERROR(VLOOKUP(A2455,Sheet1!B:F,5,0),"")</f>
        <v/>
      </c>
      <c r="N2455" s="22" t="str">
        <f>IFERROR(VLOOKUP(A2455,Sheet1!B:F,4,0),"")</f>
        <v/>
      </c>
      <c r="O2455" s="22" t="str">
        <f t="shared" si="194"/>
        <v xml:space="preserve"> </v>
      </c>
    </row>
    <row r="2456" spans="1:15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98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95"/>
        <v/>
      </c>
      <c r="J2456" s="22" t="str">
        <f t="shared" si="196"/>
        <v/>
      </c>
      <c r="K2456" s="22" t="str">
        <f t="shared" si="197"/>
        <v/>
      </c>
      <c r="M2456" s="22" t="str">
        <f>IFERROR(VLOOKUP(A2456,Sheet1!B:F,5,0),"")</f>
        <v/>
      </c>
      <c r="N2456" s="22" t="str">
        <f>IFERROR(VLOOKUP(A2456,Sheet1!B:F,4,0),"")</f>
        <v/>
      </c>
      <c r="O2456" s="22" t="str">
        <f t="shared" si="194"/>
        <v xml:space="preserve"> </v>
      </c>
    </row>
    <row r="2457" spans="1:15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98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95"/>
        <v/>
      </c>
      <c r="J2457" s="22" t="str">
        <f t="shared" si="196"/>
        <v/>
      </c>
      <c r="K2457" s="22" t="str">
        <f t="shared" si="197"/>
        <v/>
      </c>
      <c r="M2457" s="22" t="str">
        <f>IFERROR(VLOOKUP(A2457,Sheet1!B:F,5,0),"")</f>
        <v/>
      </c>
      <c r="N2457" s="22" t="str">
        <f>IFERROR(VLOOKUP(A2457,Sheet1!B:F,4,0),"")</f>
        <v/>
      </c>
      <c r="O2457" s="22" t="str">
        <f t="shared" si="194"/>
        <v xml:space="preserve"> </v>
      </c>
    </row>
    <row r="2458" spans="1:15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98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95"/>
        <v/>
      </c>
      <c r="J2458" s="22" t="str">
        <f t="shared" si="196"/>
        <v/>
      </c>
      <c r="K2458" s="22" t="str">
        <f t="shared" si="197"/>
        <v/>
      </c>
      <c r="M2458" s="22" t="str">
        <f>IFERROR(VLOOKUP(A2458,Sheet1!B:F,5,0),"")</f>
        <v/>
      </c>
      <c r="N2458" s="22" t="str">
        <f>IFERROR(VLOOKUP(A2458,Sheet1!B:F,4,0),"")</f>
        <v/>
      </c>
      <c r="O2458" s="22" t="str">
        <f t="shared" si="194"/>
        <v xml:space="preserve"> </v>
      </c>
    </row>
    <row r="2459" spans="1:15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98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95"/>
        <v/>
      </c>
      <c r="J2459" s="22" t="str">
        <f t="shared" si="196"/>
        <v/>
      </c>
      <c r="K2459" s="22" t="str">
        <f t="shared" si="197"/>
        <v/>
      </c>
      <c r="M2459" s="22" t="str">
        <f>IFERROR(VLOOKUP(A2459,Sheet1!B:F,5,0),"")</f>
        <v/>
      </c>
      <c r="N2459" s="22" t="str">
        <f>IFERROR(VLOOKUP(A2459,Sheet1!B:F,4,0),"")</f>
        <v/>
      </c>
      <c r="O2459" s="22" t="str">
        <f t="shared" si="194"/>
        <v xml:space="preserve"> </v>
      </c>
    </row>
    <row r="2460" spans="1:15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98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95"/>
        <v/>
      </c>
      <c r="J2460" s="22" t="str">
        <f t="shared" si="196"/>
        <v/>
      </c>
      <c r="K2460" s="22" t="str">
        <f t="shared" si="197"/>
        <v/>
      </c>
      <c r="M2460" s="22" t="str">
        <f>IFERROR(VLOOKUP(A2460,Sheet1!B:F,5,0),"")</f>
        <v/>
      </c>
      <c r="N2460" s="22" t="str">
        <f>IFERROR(VLOOKUP(A2460,Sheet1!B:F,4,0),"")</f>
        <v/>
      </c>
      <c r="O2460" s="22" t="str">
        <f t="shared" si="194"/>
        <v xml:space="preserve"> </v>
      </c>
    </row>
    <row r="2461" spans="1:15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98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95"/>
        <v/>
      </c>
      <c r="J2461" s="22" t="str">
        <f t="shared" si="196"/>
        <v/>
      </c>
      <c r="K2461" s="22" t="str">
        <f t="shared" si="197"/>
        <v/>
      </c>
      <c r="M2461" s="22" t="str">
        <f>IFERROR(VLOOKUP(A2461,Sheet1!B:F,5,0),"")</f>
        <v/>
      </c>
      <c r="N2461" s="22" t="str">
        <f>IFERROR(VLOOKUP(A2461,Sheet1!B:F,4,0),"")</f>
        <v/>
      </c>
      <c r="O2461" s="22" t="str">
        <f t="shared" si="194"/>
        <v xml:space="preserve"> </v>
      </c>
    </row>
    <row r="2462" spans="1:15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98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95"/>
        <v/>
      </c>
      <c r="J2462" s="22" t="str">
        <f t="shared" si="196"/>
        <v/>
      </c>
      <c r="K2462" s="22" t="str">
        <f t="shared" si="197"/>
        <v/>
      </c>
      <c r="M2462" s="22" t="str">
        <f>IFERROR(VLOOKUP(A2462,Sheet1!B:F,5,0),"")</f>
        <v/>
      </c>
      <c r="N2462" s="22" t="str">
        <f>IFERROR(VLOOKUP(A2462,Sheet1!B:F,4,0),"")</f>
        <v/>
      </c>
      <c r="O2462" s="22" t="str">
        <f t="shared" si="194"/>
        <v xml:space="preserve"> </v>
      </c>
    </row>
    <row r="2463" spans="1:15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98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95"/>
        <v/>
      </c>
      <c r="J2463" s="22" t="str">
        <f t="shared" si="196"/>
        <v/>
      </c>
      <c r="K2463" s="22" t="str">
        <f t="shared" si="197"/>
        <v/>
      </c>
      <c r="M2463" s="22" t="str">
        <f>IFERROR(VLOOKUP(A2463,Sheet1!B:F,5,0),"")</f>
        <v/>
      </c>
      <c r="N2463" s="22" t="str">
        <f>IFERROR(VLOOKUP(A2463,Sheet1!B:F,4,0),"")</f>
        <v/>
      </c>
      <c r="O2463" s="22" t="str">
        <f t="shared" si="194"/>
        <v xml:space="preserve"> </v>
      </c>
    </row>
    <row r="2464" spans="1:15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98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95"/>
        <v/>
      </c>
      <c r="J2464" s="22" t="str">
        <f t="shared" si="196"/>
        <v/>
      </c>
      <c r="K2464" s="22" t="str">
        <f t="shared" si="197"/>
        <v/>
      </c>
      <c r="M2464" s="22" t="str">
        <f>IFERROR(VLOOKUP(A2464,Sheet1!B:F,5,0),"")</f>
        <v/>
      </c>
      <c r="N2464" s="22" t="str">
        <f>IFERROR(VLOOKUP(A2464,Sheet1!B:F,4,0),"")</f>
        <v/>
      </c>
      <c r="O2464" s="22" t="str">
        <f t="shared" si="194"/>
        <v xml:space="preserve"> </v>
      </c>
    </row>
    <row r="2465" spans="1:15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98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95"/>
        <v/>
      </c>
      <c r="J2465" s="22" t="str">
        <f t="shared" si="196"/>
        <v/>
      </c>
      <c r="K2465" s="22" t="str">
        <f t="shared" si="197"/>
        <v/>
      </c>
      <c r="M2465" s="22" t="str">
        <f>IFERROR(VLOOKUP(A2465,Sheet1!B:F,5,0),"")</f>
        <v/>
      </c>
      <c r="N2465" s="22" t="str">
        <f>IFERROR(VLOOKUP(A2465,Sheet1!B:F,4,0),"")</f>
        <v/>
      </c>
      <c r="O2465" s="22" t="str">
        <f t="shared" si="194"/>
        <v xml:space="preserve"> </v>
      </c>
    </row>
    <row r="2466" spans="1:15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98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95"/>
        <v/>
      </c>
      <c r="J2466" s="22" t="str">
        <f t="shared" si="196"/>
        <v/>
      </c>
      <c r="K2466" s="22" t="str">
        <f t="shared" si="197"/>
        <v/>
      </c>
      <c r="M2466" s="22" t="str">
        <f>IFERROR(VLOOKUP(A2466,Sheet1!B:F,5,0),"")</f>
        <v/>
      </c>
      <c r="N2466" s="22" t="str">
        <f>IFERROR(VLOOKUP(A2466,Sheet1!B:F,4,0),"")</f>
        <v/>
      </c>
      <c r="O2466" s="22" t="str">
        <f t="shared" si="194"/>
        <v xml:space="preserve"> </v>
      </c>
    </row>
    <row r="2467" spans="1:15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98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95"/>
        <v/>
      </c>
      <c r="J2467" s="22" t="str">
        <f t="shared" si="196"/>
        <v/>
      </c>
      <c r="K2467" s="22" t="str">
        <f t="shared" si="197"/>
        <v/>
      </c>
      <c r="M2467" s="22" t="str">
        <f>IFERROR(VLOOKUP(A2467,Sheet1!B:F,5,0),"")</f>
        <v/>
      </c>
      <c r="N2467" s="22" t="str">
        <f>IFERROR(VLOOKUP(A2467,Sheet1!B:F,4,0),"")</f>
        <v/>
      </c>
      <c r="O2467" s="22" t="str">
        <f t="shared" si="194"/>
        <v xml:space="preserve"> </v>
      </c>
    </row>
    <row r="2468" spans="1:15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98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95"/>
        <v/>
      </c>
      <c r="J2468" s="22" t="str">
        <f t="shared" si="196"/>
        <v/>
      </c>
      <c r="K2468" s="22" t="str">
        <f t="shared" si="197"/>
        <v/>
      </c>
      <c r="M2468" s="22" t="str">
        <f>IFERROR(VLOOKUP(A2468,Sheet1!B:F,5,0),"")</f>
        <v/>
      </c>
      <c r="N2468" s="22" t="str">
        <f>IFERROR(VLOOKUP(A2468,Sheet1!B:F,4,0),"")</f>
        <v/>
      </c>
      <c r="O2468" s="22" t="str">
        <f t="shared" si="194"/>
        <v xml:space="preserve"> </v>
      </c>
    </row>
    <row r="2469" spans="1:15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98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95"/>
        <v/>
      </c>
      <c r="J2469" s="22" t="str">
        <f t="shared" si="196"/>
        <v/>
      </c>
      <c r="K2469" s="22" t="str">
        <f t="shared" si="197"/>
        <v/>
      </c>
      <c r="M2469" s="22" t="str">
        <f>IFERROR(VLOOKUP(A2469,Sheet1!B:F,5,0),"")</f>
        <v/>
      </c>
      <c r="N2469" s="22" t="str">
        <f>IFERROR(VLOOKUP(A2469,Sheet1!B:F,4,0),"")</f>
        <v/>
      </c>
      <c r="O2469" s="22" t="str">
        <f t="shared" si="194"/>
        <v xml:space="preserve"> </v>
      </c>
    </row>
    <row r="2470" spans="1:15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98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95"/>
        <v/>
      </c>
      <c r="J2470" s="22" t="str">
        <f t="shared" si="196"/>
        <v/>
      </c>
      <c r="K2470" s="22" t="str">
        <f t="shared" si="197"/>
        <v/>
      </c>
      <c r="M2470" s="22" t="str">
        <f>IFERROR(VLOOKUP(A2470,Sheet1!B:F,5,0),"")</f>
        <v/>
      </c>
      <c r="N2470" s="22" t="str">
        <f>IFERROR(VLOOKUP(A2470,Sheet1!B:F,4,0),"")</f>
        <v/>
      </c>
      <c r="O2470" s="22" t="str">
        <f t="shared" si="194"/>
        <v xml:space="preserve"> </v>
      </c>
    </row>
    <row r="2471" spans="1:15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98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95"/>
        <v/>
      </c>
      <c r="J2471" s="22" t="str">
        <f t="shared" si="196"/>
        <v/>
      </c>
      <c r="K2471" s="22" t="str">
        <f t="shared" si="197"/>
        <v/>
      </c>
      <c r="M2471" s="22" t="str">
        <f>IFERROR(VLOOKUP(A2471,Sheet1!B:F,5,0),"")</f>
        <v/>
      </c>
      <c r="N2471" s="22" t="str">
        <f>IFERROR(VLOOKUP(A2471,Sheet1!B:F,4,0),"")</f>
        <v/>
      </c>
      <c r="O2471" s="22" t="str">
        <f t="shared" si="194"/>
        <v xml:space="preserve"> </v>
      </c>
    </row>
    <row r="2472" spans="1:15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98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95"/>
        <v/>
      </c>
      <c r="J2472" s="22" t="str">
        <f t="shared" si="196"/>
        <v/>
      </c>
      <c r="K2472" s="22" t="str">
        <f t="shared" si="197"/>
        <v/>
      </c>
      <c r="M2472" s="22" t="str">
        <f>IFERROR(VLOOKUP(A2472,Sheet1!B:F,5,0),"")</f>
        <v/>
      </c>
      <c r="N2472" s="22" t="str">
        <f>IFERROR(VLOOKUP(A2472,Sheet1!B:F,4,0),"")</f>
        <v/>
      </c>
      <c r="O2472" s="22" t="str">
        <f t="shared" si="194"/>
        <v xml:space="preserve"> </v>
      </c>
    </row>
    <row r="2473" spans="1:15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98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95"/>
        <v/>
      </c>
      <c r="J2473" s="22" t="str">
        <f t="shared" si="196"/>
        <v/>
      </c>
      <c r="K2473" s="22" t="str">
        <f t="shared" si="197"/>
        <v/>
      </c>
      <c r="M2473" s="22" t="str">
        <f>IFERROR(VLOOKUP(A2473,Sheet1!B:F,5,0),"")</f>
        <v/>
      </c>
      <c r="N2473" s="22" t="str">
        <f>IFERROR(VLOOKUP(A2473,Sheet1!B:F,4,0),"")</f>
        <v/>
      </c>
      <c r="O2473" s="22" t="str">
        <f t="shared" si="194"/>
        <v xml:space="preserve"> </v>
      </c>
    </row>
    <row r="2474" spans="1:15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98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95"/>
        <v/>
      </c>
      <c r="J2474" s="22" t="str">
        <f t="shared" si="196"/>
        <v/>
      </c>
      <c r="K2474" s="22" t="str">
        <f t="shared" si="197"/>
        <v/>
      </c>
      <c r="M2474" s="22" t="str">
        <f>IFERROR(VLOOKUP(A2474,Sheet1!B:F,5,0),"")</f>
        <v/>
      </c>
      <c r="N2474" s="22" t="str">
        <f>IFERROR(VLOOKUP(A2474,Sheet1!B:F,4,0),"")</f>
        <v/>
      </c>
      <c r="O2474" s="22" t="str">
        <f t="shared" si="194"/>
        <v xml:space="preserve"> </v>
      </c>
    </row>
    <row r="2475" spans="1:15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98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95"/>
        <v/>
      </c>
      <c r="J2475" s="22" t="str">
        <f t="shared" si="196"/>
        <v/>
      </c>
      <c r="K2475" s="22" t="str">
        <f t="shared" si="197"/>
        <v/>
      </c>
      <c r="M2475" s="22" t="str">
        <f>IFERROR(VLOOKUP(A2475,Sheet1!B:F,5,0),"")</f>
        <v/>
      </c>
      <c r="N2475" s="22" t="str">
        <f>IFERROR(VLOOKUP(A2475,Sheet1!B:F,4,0),"")</f>
        <v/>
      </c>
      <c r="O2475" s="22" t="str">
        <f t="shared" si="194"/>
        <v xml:space="preserve"> </v>
      </c>
    </row>
    <row r="2476" spans="1:15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98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95"/>
        <v/>
      </c>
      <c r="J2476" s="22" t="str">
        <f t="shared" si="196"/>
        <v/>
      </c>
      <c r="K2476" s="22" t="str">
        <f t="shared" si="197"/>
        <v/>
      </c>
      <c r="M2476" s="22" t="str">
        <f>IFERROR(VLOOKUP(A2476,Sheet1!B:F,5,0),"")</f>
        <v/>
      </c>
      <c r="N2476" s="22" t="str">
        <f>IFERROR(VLOOKUP(A2476,Sheet1!B:F,4,0),"")</f>
        <v/>
      </c>
      <c r="O2476" s="22" t="str">
        <f t="shared" si="194"/>
        <v xml:space="preserve"> </v>
      </c>
    </row>
    <row r="2477" spans="1:15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98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95"/>
        <v/>
      </c>
      <c r="J2477" s="22" t="str">
        <f t="shared" si="196"/>
        <v/>
      </c>
      <c r="K2477" s="22" t="str">
        <f t="shared" si="197"/>
        <v/>
      </c>
      <c r="M2477" s="22" t="str">
        <f>IFERROR(VLOOKUP(A2477,Sheet1!B:F,5,0),"")</f>
        <v/>
      </c>
      <c r="N2477" s="22" t="str">
        <f>IFERROR(VLOOKUP(A2477,Sheet1!B:F,4,0),"")</f>
        <v/>
      </c>
      <c r="O2477" s="22" t="str">
        <f t="shared" si="194"/>
        <v xml:space="preserve"> </v>
      </c>
    </row>
    <row r="2478" spans="1:15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98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95"/>
        <v/>
      </c>
      <c r="J2478" s="22" t="str">
        <f t="shared" si="196"/>
        <v/>
      </c>
      <c r="K2478" s="22" t="str">
        <f t="shared" si="197"/>
        <v/>
      </c>
      <c r="M2478" s="22" t="str">
        <f>IFERROR(VLOOKUP(A2478,Sheet1!B:F,5,0),"")</f>
        <v/>
      </c>
      <c r="N2478" s="22" t="str">
        <f>IFERROR(VLOOKUP(A2478,Sheet1!B:F,4,0),"")</f>
        <v/>
      </c>
      <c r="O2478" s="22" t="str">
        <f t="shared" si="194"/>
        <v xml:space="preserve"> </v>
      </c>
    </row>
    <row r="2479" spans="1:15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98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95"/>
        <v/>
      </c>
      <c r="J2479" s="22" t="str">
        <f t="shared" si="196"/>
        <v/>
      </c>
      <c r="K2479" s="22" t="str">
        <f t="shared" si="197"/>
        <v/>
      </c>
      <c r="M2479" s="22" t="str">
        <f>IFERROR(VLOOKUP(A2479,Sheet1!B:F,5,0),"")</f>
        <v/>
      </c>
      <c r="N2479" s="22" t="str">
        <f>IFERROR(VLOOKUP(A2479,Sheet1!B:F,4,0),"")</f>
        <v/>
      </c>
      <c r="O2479" s="22" t="str">
        <f t="shared" si="194"/>
        <v xml:space="preserve"> </v>
      </c>
    </row>
    <row r="2480" spans="1:15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98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95"/>
        <v/>
      </c>
      <c r="J2480" s="22" t="str">
        <f t="shared" si="196"/>
        <v/>
      </c>
      <c r="K2480" s="22" t="str">
        <f t="shared" si="197"/>
        <v/>
      </c>
      <c r="M2480" s="22" t="str">
        <f>IFERROR(VLOOKUP(A2480,Sheet1!B:F,5,0),"")</f>
        <v/>
      </c>
      <c r="N2480" s="22" t="str">
        <f>IFERROR(VLOOKUP(A2480,Sheet1!B:F,4,0),"")</f>
        <v/>
      </c>
      <c r="O2480" s="22" t="str">
        <f t="shared" si="194"/>
        <v xml:space="preserve"> </v>
      </c>
    </row>
    <row r="2481" spans="1:15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98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95"/>
        <v/>
      </c>
      <c r="J2481" s="22" t="str">
        <f t="shared" si="196"/>
        <v/>
      </c>
      <c r="K2481" s="22" t="str">
        <f t="shared" si="197"/>
        <v/>
      </c>
      <c r="M2481" s="22" t="str">
        <f>IFERROR(VLOOKUP(A2481,Sheet1!B:F,5,0),"")</f>
        <v/>
      </c>
      <c r="N2481" s="22" t="str">
        <f>IFERROR(VLOOKUP(A2481,Sheet1!B:F,4,0),"")</f>
        <v/>
      </c>
      <c r="O2481" s="22" t="str">
        <f t="shared" si="194"/>
        <v xml:space="preserve"> </v>
      </c>
    </row>
    <row r="2482" spans="1:15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98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95"/>
        <v/>
      </c>
      <c r="J2482" s="22" t="str">
        <f t="shared" si="196"/>
        <v/>
      </c>
      <c r="K2482" s="22" t="str">
        <f t="shared" si="197"/>
        <v/>
      </c>
      <c r="M2482" s="22" t="str">
        <f>IFERROR(VLOOKUP(A2482,Sheet1!B:F,5,0),"")</f>
        <v/>
      </c>
      <c r="N2482" s="22" t="str">
        <f>IFERROR(VLOOKUP(A2482,Sheet1!B:F,4,0),"")</f>
        <v/>
      </c>
      <c r="O2482" s="22" t="str">
        <f t="shared" si="194"/>
        <v xml:space="preserve"> </v>
      </c>
    </row>
    <row r="2483" spans="1:15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98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95"/>
        <v/>
      </c>
      <c r="J2483" s="22" t="str">
        <f t="shared" si="196"/>
        <v/>
      </c>
      <c r="K2483" s="22" t="str">
        <f t="shared" si="197"/>
        <v/>
      </c>
      <c r="M2483" s="22" t="str">
        <f>IFERROR(VLOOKUP(A2483,Sheet1!B:F,5,0),"")</f>
        <v/>
      </c>
      <c r="N2483" s="22" t="str">
        <f>IFERROR(VLOOKUP(A2483,Sheet1!B:F,4,0),"")</f>
        <v/>
      </c>
      <c r="O2483" s="22" t="str">
        <f t="shared" si="194"/>
        <v xml:space="preserve"> </v>
      </c>
    </row>
    <row r="2484" spans="1:15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98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95"/>
        <v/>
      </c>
      <c r="J2484" s="22" t="str">
        <f t="shared" si="196"/>
        <v/>
      </c>
      <c r="K2484" s="22" t="str">
        <f t="shared" si="197"/>
        <v/>
      </c>
      <c r="M2484" s="22" t="str">
        <f>IFERROR(VLOOKUP(A2484,Sheet1!B:F,5,0),"")</f>
        <v/>
      </c>
      <c r="N2484" s="22" t="str">
        <f>IFERROR(VLOOKUP(A2484,Sheet1!B:F,4,0),"")</f>
        <v/>
      </c>
      <c r="O2484" s="22" t="str">
        <f t="shared" si="194"/>
        <v xml:space="preserve"> </v>
      </c>
    </row>
    <row r="2485" spans="1:15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98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95"/>
        <v/>
      </c>
      <c r="J2485" s="22" t="str">
        <f t="shared" si="196"/>
        <v/>
      </c>
      <c r="K2485" s="22" t="str">
        <f t="shared" si="197"/>
        <v/>
      </c>
      <c r="M2485" s="22" t="str">
        <f>IFERROR(VLOOKUP(A2485,Sheet1!B:F,5,0),"")</f>
        <v/>
      </c>
      <c r="N2485" s="22" t="str">
        <f>IFERROR(VLOOKUP(A2485,Sheet1!B:F,4,0),"")</f>
        <v/>
      </c>
      <c r="O2485" s="22" t="str">
        <f t="shared" si="194"/>
        <v xml:space="preserve"> </v>
      </c>
    </row>
    <row r="2486" spans="1:15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98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95"/>
        <v/>
      </c>
      <c r="J2486" s="22" t="str">
        <f t="shared" si="196"/>
        <v/>
      </c>
      <c r="K2486" s="22" t="str">
        <f t="shared" si="197"/>
        <v/>
      </c>
      <c r="M2486" s="22" t="str">
        <f>IFERROR(VLOOKUP(A2486,Sheet1!B:F,5,0),"")</f>
        <v/>
      </c>
      <c r="N2486" s="22" t="str">
        <f>IFERROR(VLOOKUP(A2486,Sheet1!B:F,4,0),"")</f>
        <v/>
      </c>
      <c r="O2486" s="22" t="str">
        <f t="shared" si="194"/>
        <v xml:space="preserve"> </v>
      </c>
    </row>
    <row r="2487" spans="1:15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98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95"/>
        <v/>
      </c>
      <c r="J2487" s="22" t="str">
        <f t="shared" si="196"/>
        <v/>
      </c>
      <c r="K2487" s="22" t="str">
        <f t="shared" si="197"/>
        <v/>
      </c>
      <c r="M2487" s="22" t="str">
        <f>IFERROR(VLOOKUP(A2487,Sheet1!B:F,5,0),"")</f>
        <v/>
      </c>
      <c r="N2487" s="22" t="str">
        <f>IFERROR(VLOOKUP(A2487,Sheet1!B:F,4,0),"")</f>
        <v/>
      </c>
      <c r="O2487" s="22" t="str">
        <f t="shared" si="194"/>
        <v xml:space="preserve"> </v>
      </c>
    </row>
    <row r="2488" spans="1:15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98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95"/>
        <v/>
      </c>
      <c r="J2488" s="22" t="str">
        <f t="shared" si="196"/>
        <v/>
      </c>
      <c r="K2488" s="22" t="str">
        <f t="shared" si="197"/>
        <v/>
      </c>
      <c r="M2488" s="22" t="str">
        <f>IFERROR(VLOOKUP(A2488,Sheet1!B:F,5,0),"")</f>
        <v/>
      </c>
      <c r="N2488" s="22" t="str">
        <f>IFERROR(VLOOKUP(A2488,Sheet1!B:F,4,0),"")</f>
        <v/>
      </c>
      <c r="O2488" s="22" t="str">
        <f t="shared" si="194"/>
        <v xml:space="preserve"> </v>
      </c>
    </row>
    <row r="2489" spans="1:15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98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95"/>
        <v/>
      </c>
      <c r="J2489" s="22" t="str">
        <f t="shared" si="196"/>
        <v/>
      </c>
      <c r="K2489" s="22" t="str">
        <f t="shared" si="197"/>
        <v/>
      </c>
      <c r="M2489" s="22" t="str">
        <f>IFERROR(VLOOKUP(A2489,Sheet1!B:F,5,0),"")</f>
        <v/>
      </c>
      <c r="N2489" s="22" t="str">
        <f>IFERROR(VLOOKUP(A2489,Sheet1!B:F,4,0),"")</f>
        <v/>
      </c>
      <c r="O2489" s="22" t="str">
        <f t="shared" si="194"/>
        <v xml:space="preserve"> </v>
      </c>
    </row>
    <row r="2490" spans="1:15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98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95"/>
        <v/>
      </c>
      <c r="J2490" s="22" t="str">
        <f t="shared" si="196"/>
        <v/>
      </c>
      <c r="K2490" s="22" t="str">
        <f t="shared" si="197"/>
        <v/>
      </c>
      <c r="M2490" s="22" t="str">
        <f>IFERROR(VLOOKUP(A2490,Sheet1!B:F,5,0),"")</f>
        <v/>
      </c>
      <c r="N2490" s="22" t="str">
        <f>IFERROR(VLOOKUP(A2490,Sheet1!B:F,4,0),"")</f>
        <v/>
      </c>
      <c r="O2490" s="22" t="str">
        <f t="shared" si="194"/>
        <v xml:space="preserve"> </v>
      </c>
    </row>
    <row r="2491" spans="1:15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98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95"/>
        <v/>
      </c>
      <c r="J2491" s="22" t="str">
        <f t="shared" si="196"/>
        <v/>
      </c>
      <c r="K2491" s="22" t="str">
        <f t="shared" si="197"/>
        <v/>
      </c>
      <c r="M2491" s="22" t="str">
        <f>IFERROR(VLOOKUP(A2491,Sheet1!B:F,5,0),"")</f>
        <v/>
      </c>
      <c r="N2491" s="22" t="str">
        <f>IFERROR(VLOOKUP(A2491,Sheet1!B:F,4,0),"")</f>
        <v/>
      </c>
      <c r="O2491" s="22" t="str">
        <f t="shared" si="194"/>
        <v xml:space="preserve"> </v>
      </c>
    </row>
    <row r="2492" spans="1:15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98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95"/>
        <v/>
      </c>
      <c r="J2492" s="22" t="str">
        <f t="shared" si="196"/>
        <v/>
      </c>
      <c r="K2492" s="22" t="str">
        <f t="shared" si="197"/>
        <v/>
      </c>
      <c r="M2492" s="22" t="str">
        <f>IFERROR(VLOOKUP(A2492,Sheet1!B:F,5,0),"")</f>
        <v/>
      </c>
      <c r="N2492" s="22" t="str">
        <f>IFERROR(VLOOKUP(A2492,Sheet1!B:F,4,0),"")</f>
        <v/>
      </c>
      <c r="O2492" s="22" t="str">
        <f t="shared" si="194"/>
        <v xml:space="preserve"> </v>
      </c>
    </row>
    <row r="2493" spans="1:15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98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95"/>
        <v/>
      </c>
      <c r="J2493" s="22" t="str">
        <f t="shared" si="196"/>
        <v/>
      </c>
      <c r="K2493" s="22" t="str">
        <f t="shared" si="197"/>
        <v/>
      </c>
      <c r="M2493" s="22" t="str">
        <f>IFERROR(VLOOKUP(A2493,Sheet1!B:F,5,0),"")</f>
        <v/>
      </c>
      <c r="N2493" s="22" t="str">
        <f>IFERROR(VLOOKUP(A2493,Sheet1!B:F,4,0),"")</f>
        <v/>
      </c>
      <c r="O2493" s="22" t="str">
        <f t="shared" si="194"/>
        <v xml:space="preserve"> </v>
      </c>
    </row>
    <row r="2494" spans="1:15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98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95"/>
        <v/>
      </c>
      <c r="J2494" s="22" t="str">
        <f t="shared" si="196"/>
        <v/>
      </c>
      <c r="K2494" s="22" t="str">
        <f t="shared" si="197"/>
        <v/>
      </c>
      <c r="M2494" s="22" t="str">
        <f>IFERROR(VLOOKUP(A2494,Sheet1!B:F,5,0),"")</f>
        <v/>
      </c>
      <c r="N2494" s="22" t="str">
        <f>IFERROR(VLOOKUP(A2494,Sheet1!B:F,4,0),"")</f>
        <v/>
      </c>
      <c r="O2494" s="22" t="str">
        <f t="shared" si="194"/>
        <v xml:space="preserve"> </v>
      </c>
    </row>
    <row r="2495" spans="1:15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98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95"/>
        <v/>
      </c>
      <c r="J2495" s="22" t="str">
        <f t="shared" si="196"/>
        <v/>
      </c>
      <c r="K2495" s="22" t="str">
        <f t="shared" si="197"/>
        <v/>
      </c>
      <c r="M2495" s="22" t="str">
        <f>IFERROR(VLOOKUP(A2495,Sheet1!B:F,5,0),"")</f>
        <v/>
      </c>
      <c r="N2495" s="22" t="str">
        <f>IFERROR(VLOOKUP(A2495,Sheet1!B:F,4,0),"")</f>
        <v/>
      </c>
      <c r="O2495" s="22" t="str">
        <f t="shared" si="194"/>
        <v xml:space="preserve"> </v>
      </c>
    </row>
    <row r="2496" spans="1:15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98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95"/>
        <v/>
      </c>
      <c r="J2496" s="22" t="str">
        <f t="shared" si="196"/>
        <v/>
      </c>
      <c r="K2496" s="22" t="str">
        <f t="shared" si="197"/>
        <v/>
      </c>
      <c r="M2496" s="22" t="str">
        <f>IFERROR(VLOOKUP(A2496,Sheet1!B:F,5,0),"")</f>
        <v/>
      </c>
      <c r="N2496" s="22" t="str">
        <f>IFERROR(VLOOKUP(A2496,Sheet1!B:F,4,0),"")</f>
        <v/>
      </c>
      <c r="O2496" s="22" t="str">
        <f t="shared" si="194"/>
        <v xml:space="preserve"> </v>
      </c>
    </row>
    <row r="2497" spans="1:15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98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95"/>
        <v/>
      </c>
      <c r="J2497" s="22" t="str">
        <f t="shared" si="196"/>
        <v/>
      </c>
      <c r="K2497" s="22" t="str">
        <f t="shared" si="197"/>
        <v/>
      </c>
      <c r="M2497" s="22" t="str">
        <f>IFERROR(VLOOKUP(A2497,Sheet1!B:F,5,0),"")</f>
        <v/>
      </c>
      <c r="N2497" s="22" t="str">
        <f>IFERROR(VLOOKUP(A2497,Sheet1!B:F,4,0),"")</f>
        <v/>
      </c>
      <c r="O2497" s="22" t="str">
        <f t="shared" si="194"/>
        <v xml:space="preserve"> </v>
      </c>
    </row>
    <row r="2498" spans="1:15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98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95"/>
        <v/>
      </c>
      <c r="J2498" s="22" t="str">
        <f t="shared" si="196"/>
        <v/>
      </c>
      <c r="K2498" s="22" t="str">
        <f t="shared" si="197"/>
        <v/>
      </c>
      <c r="M2498" s="22" t="str">
        <f>IFERROR(VLOOKUP(A2498,Sheet1!B:F,5,0),"")</f>
        <v/>
      </c>
      <c r="N2498" s="22" t="str">
        <f>IFERROR(VLOOKUP(A2498,Sheet1!B:F,4,0),"")</f>
        <v/>
      </c>
      <c r="O2498" s="22" t="str">
        <f t="shared" si="194"/>
        <v xml:space="preserve"> </v>
      </c>
    </row>
    <row r="2499" spans="1:15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98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95"/>
        <v/>
      </c>
      <c r="J2499" s="22" t="str">
        <f t="shared" si="196"/>
        <v/>
      </c>
      <c r="K2499" s="22" t="str">
        <f t="shared" si="197"/>
        <v/>
      </c>
      <c r="M2499" s="22" t="str">
        <f>IFERROR(VLOOKUP(A2499,Sheet1!B:F,5,0),"")</f>
        <v/>
      </c>
      <c r="N2499" s="22" t="str">
        <f>IFERROR(VLOOKUP(A2499,Sheet1!B:F,4,0),"")</f>
        <v/>
      </c>
      <c r="O2499" s="22" t="str">
        <f t="shared" ref="O2499:O2562" si="199">CONCATENATE(M2499," ",N2499)</f>
        <v xml:space="preserve"> </v>
      </c>
    </row>
    <row r="2500" spans="1:15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98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95"/>
        <v/>
      </c>
      <c r="J2500" s="22" t="str">
        <f t="shared" si="196"/>
        <v/>
      </c>
      <c r="K2500" s="22" t="str">
        <f t="shared" si="197"/>
        <v/>
      </c>
      <c r="M2500" s="22" t="str">
        <f>IFERROR(VLOOKUP(A2500,Sheet1!B:F,5,0),"")</f>
        <v/>
      </c>
      <c r="N2500" s="22" t="str">
        <f>IFERROR(VLOOKUP(A2500,Sheet1!B:F,4,0),"")</f>
        <v/>
      </c>
      <c r="O2500" s="22" t="str">
        <f t="shared" si="199"/>
        <v xml:space="preserve"> </v>
      </c>
    </row>
    <row r="2501" spans="1:15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98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95"/>
        <v/>
      </c>
      <c r="J2501" s="22" t="str">
        <f t="shared" si="196"/>
        <v/>
      </c>
      <c r="K2501" s="22" t="str">
        <f t="shared" si="197"/>
        <v/>
      </c>
      <c r="M2501" s="22" t="str">
        <f>IFERROR(VLOOKUP(A2501,Sheet1!B:F,5,0),"")</f>
        <v/>
      </c>
      <c r="N2501" s="22" t="str">
        <f>IFERROR(VLOOKUP(A2501,Sheet1!B:F,4,0),"")</f>
        <v/>
      </c>
      <c r="O2501" s="22" t="str">
        <f t="shared" si="199"/>
        <v xml:space="preserve"> </v>
      </c>
    </row>
    <row r="2502" spans="1:15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98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95"/>
        <v/>
      </c>
      <c r="J2502" s="22" t="str">
        <f t="shared" si="196"/>
        <v/>
      </c>
      <c r="K2502" s="22" t="str">
        <f t="shared" si="197"/>
        <v/>
      </c>
      <c r="M2502" s="22" t="str">
        <f>IFERROR(VLOOKUP(A2502,Sheet1!B:F,5,0),"")</f>
        <v/>
      </c>
      <c r="N2502" s="22" t="str">
        <f>IFERROR(VLOOKUP(A2502,Sheet1!B:F,4,0),"")</f>
        <v/>
      </c>
      <c r="O2502" s="22" t="str">
        <f t="shared" si="199"/>
        <v xml:space="preserve"> </v>
      </c>
    </row>
    <row r="2503" spans="1:15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98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95"/>
        <v/>
      </c>
      <c r="J2503" s="22" t="str">
        <f t="shared" si="196"/>
        <v/>
      </c>
      <c r="K2503" s="22" t="str">
        <f t="shared" si="197"/>
        <v/>
      </c>
      <c r="M2503" s="22" t="str">
        <f>IFERROR(VLOOKUP(A2503,Sheet1!B:F,5,0),"")</f>
        <v/>
      </c>
      <c r="N2503" s="22" t="str">
        <f>IFERROR(VLOOKUP(A2503,Sheet1!B:F,4,0),"")</f>
        <v/>
      </c>
      <c r="O2503" s="22" t="str">
        <f t="shared" si="199"/>
        <v xml:space="preserve"> </v>
      </c>
    </row>
    <row r="2504" spans="1:15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98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95"/>
        <v/>
      </c>
      <c r="J2504" s="22" t="str">
        <f t="shared" si="196"/>
        <v/>
      </c>
      <c r="K2504" s="22" t="str">
        <f t="shared" si="197"/>
        <v/>
      </c>
      <c r="M2504" s="22" t="str">
        <f>IFERROR(VLOOKUP(A2504,Sheet1!B:F,5,0),"")</f>
        <v/>
      </c>
      <c r="N2504" s="22" t="str">
        <f>IFERROR(VLOOKUP(A2504,Sheet1!B:F,4,0),"")</f>
        <v/>
      </c>
      <c r="O2504" s="22" t="str">
        <f t="shared" si="199"/>
        <v xml:space="preserve"> </v>
      </c>
    </row>
    <row r="2505" spans="1:15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98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95"/>
        <v/>
      </c>
      <c r="J2505" s="22" t="str">
        <f t="shared" si="196"/>
        <v/>
      </c>
      <c r="K2505" s="22" t="str">
        <f t="shared" si="197"/>
        <v/>
      </c>
      <c r="M2505" s="22" t="str">
        <f>IFERROR(VLOOKUP(A2505,Sheet1!B:F,5,0),"")</f>
        <v/>
      </c>
      <c r="N2505" s="22" t="str">
        <f>IFERROR(VLOOKUP(A2505,Sheet1!B:F,4,0),"")</f>
        <v/>
      </c>
      <c r="O2505" s="22" t="str">
        <f t="shared" si="199"/>
        <v xml:space="preserve"> </v>
      </c>
    </row>
    <row r="2506" spans="1:15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98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95"/>
        <v/>
      </c>
      <c r="J2506" s="22" t="str">
        <f t="shared" si="196"/>
        <v/>
      </c>
      <c r="K2506" s="22" t="str">
        <f t="shared" si="197"/>
        <v/>
      </c>
      <c r="M2506" s="22" t="str">
        <f>IFERROR(VLOOKUP(A2506,Sheet1!B:F,5,0),"")</f>
        <v/>
      </c>
      <c r="N2506" s="22" t="str">
        <f>IFERROR(VLOOKUP(A2506,Sheet1!B:F,4,0),"")</f>
        <v/>
      </c>
      <c r="O2506" s="22" t="str">
        <f t="shared" si="199"/>
        <v xml:space="preserve"> </v>
      </c>
    </row>
    <row r="2507" spans="1:15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98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95"/>
        <v/>
      </c>
      <c r="J2507" s="22" t="str">
        <f t="shared" si="196"/>
        <v/>
      </c>
      <c r="K2507" s="22" t="str">
        <f t="shared" si="197"/>
        <v/>
      </c>
      <c r="M2507" s="22" t="str">
        <f>IFERROR(VLOOKUP(A2507,Sheet1!B:F,5,0),"")</f>
        <v/>
      </c>
      <c r="N2507" s="22" t="str">
        <f>IFERROR(VLOOKUP(A2507,Sheet1!B:F,4,0),"")</f>
        <v/>
      </c>
      <c r="O2507" s="22" t="str">
        <f t="shared" si="199"/>
        <v xml:space="preserve"> </v>
      </c>
    </row>
    <row r="2508" spans="1:15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98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95"/>
        <v/>
      </c>
      <c r="J2508" s="22" t="str">
        <f t="shared" si="196"/>
        <v/>
      </c>
      <c r="K2508" s="22" t="str">
        <f t="shared" si="197"/>
        <v/>
      </c>
      <c r="M2508" s="22" t="str">
        <f>IFERROR(VLOOKUP(A2508,Sheet1!B:F,5,0),"")</f>
        <v/>
      </c>
      <c r="N2508" s="22" t="str">
        <f>IFERROR(VLOOKUP(A2508,Sheet1!B:F,4,0),"")</f>
        <v/>
      </c>
      <c r="O2508" s="22" t="str">
        <f t="shared" si="199"/>
        <v xml:space="preserve"> </v>
      </c>
    </row>
    <row r="2509" spans="1:15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98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95"/>
        <v/>
      </c>
      <c r="J2509" s="22" t="str">
        <f t="shared" si="196"/>
        <v/>
      </c>
      <c r="K2509" s="22" t="str">
        <f t="shared" si="197"/>
        <v/>
      </c>
      <c r="M2509" s="22" t="str">
        <f>IFERROR(VLOOKUP(A2509,Sheet1!B:F,5,0),"")</f>
        <v/>
      </c>
      <c r="N2509" s="22" t="str">
        <f>IFERROR(VLOOKUP(A2509,Sheet1!B:F,4,0),"")</f>
        <v/>
      </c>
      <c r="O2509" s="22" t="str">
        <f t="shared" si="199"/>
        <v xml:space="preserve"> </v>
      </c>
    </row>
    <row r="2510" spans="1:15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98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95"/>
        <v/>
      </c>
      <c r="J2510" s="22" t="str">
        <f t="shared" si="196"/>
        <v/>
      </c>
      <c r="K2510" s="22" t="str">
        <f t="shared" si="197"/>
        <v/>
      </c>
      <c r="M2510" s="22" t="str">
        <f>IFERROR(VLOOKUP(A2510,Sheet1!B:F,5,0),"")</f>
        <v/>
      </c>
      <c r="N2510" s="22" t="str">
        <f>IFERROR(VLOOKUP(A2510,Sheet1!B:F,4,0),"")</f>
        <v/>
      </c>
      <c r="O2510" s="22" t="str">
        <f t="shared" si="199"/>
        <v xml:space="preserve"> </v>
      </c>
    </row>
    <row r="2511" spans="1:15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98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200">CONCATENATE(E2511,A2511)</f>
        <v/>
      </c>
      <c r="J2511" s="22" t="str">
        <f t="shared" ref="J2511:J2574" si="201">B2511</f>
        <v/>
      </c>
      <c r="K2511" s="22" t="str">
        <f t="shared" ref="K2511:K2574" si="202">C2511</f>
        <v/>
      </c>
      <c r="M2511" s="22" t="str">
        <f>IFERROR(VLOOKUP(A2511,Sheet1!B:F,5,0),"")</f>
        <v/>
      </c>
      <c r="N2511" s="22" t="str">
        <f>IFERROR(VLOOKUP(A2511,Sheet1!B:F,4,0),"")</f>
        <v/>
      </c>
      <c r="O2511" s="22" t="str">
        <f t="shared" si="199"/>
        <v xml:space="preserve"> </v>
      </c>
    </row>
    <row r="2512" spans="1:15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98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200"/>
        <v/>
      </c>
      <c r="J2512" s="22" t="str">
        <f t="shared" si="201"/>
        <v/>
      </c>
      <c r="K2512" s="22" t="str">
        <f t="shared" si="202"/>
        <v/>
      </c>
      <c r="M2512" s="22" t="str">
        <f>IFERROR(VLOOKUP(A2512,Sheet1!B:F,5,0),"")</f>
        <v/>
      </c>
      <c r="N2512" s="22" t="str">
        <f>IFERROR(VLOOKUP(A2512,Sheet1!B:F,4,0),"")</f>
        <v/>
      </c>
      <c r="O2512" s="22" t="str">
        <f t="shared" si="199"/>
        <v xml:space="preserve"> </v>
      </c>
    </row>
    <row r="2513" spans="1:15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98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200"/>
        <v/>
      </c>
      <c r="J2513" s="22" t="str">
        <f t="shared" si="201"/>
        <v/>
      </c>
      <c r="K2513" s="22" t="str">
        <f t="shared" si="202"/>
        <v/>
      </c>
      <c r="M2513" s="22" t="str">
        <f>IFERROR(VLOOKUP(A2513,Sheet1!B:F,5,0),"")</f>
        <v/>
      </c>
      <c r="N2513" s="22" t="str">
        <f>IFERROR(VLOOKUP(A2513,Sheet1!B:F,4,0),"")</f>
        <v/>
      </c>
      <c r="O2513" s="22" t="str">
        <f t="shared" si="199"/>
        <v xml:space="preserve"> </v>
      </c>
    </row>
    <row r="2514" spans="1:15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20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200"/>
        <v/>
      </c>
      <c r="J2514" s="22" t="str">
        <f t="shared" si="201"/>
        <v/>
      </c>
      <c r="K2514" s="22" t="str">
        <f t="shared" si="202"/>
        <v/>
      </c>
      <c r="M2514" s="22" t="str">
        <f>IFERROR(VLOOKUP(A2514,Sheet1!B:F,5,0),"")</f>
        <v/>
      </c>
      <c r="N2514" s="22" t="str">
        <f>IFERROR(VLOOKUP(A2514,Sheet1!B:F,4,0),"")</f>
        <v/>
      </c>
      <c r="O2514" s="22" t="str">
        <f t="shared" si="199"/>
        <v xml:space="preserve"> </v>
      </c>
    </row>
    <row r="2515" spans="1:15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20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200"/>
        <v/>
      </c>
      <c r="J2515" s="22" t="str">
        <f t="shared" si="201"/>
        <v/>
      </c>
      <c r="K2515" s="22" t="str">
        <f t="shared" si="202"/>
        <v/>
      </c>
      <c r="M2515" s="22" t="str">
        <f>IFERROR(VLOOKUP(A2515,Sheet1!B:F,5,0),"")</f>
        <v/>
      </c>
      <c r="N2515" s="22" t="str">
        <f>IFERROR(VLOOKUP(A2515,Sheet1!B:F,4,0),"")</f>
        <v/>
      </c>
      <c r="O2515" s="22" t="str">
        <f t="shared" si="199"/>
        <v xml:space="preserve"> </v>
      </c>
    </row>
    <row r="2516" spans="1:15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20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200"/>
        <v/>
      </c>
      <c r="J2516" s="22" t="str">
        <f t="shared" si="201"/>
        <v/>
      </c>
      <c r="K2516" s="22" t="str">
        <f t="shared" si="202"/>
        <v/>
      </c>
      <c r="M2516" s="22" t="str">
        <f>IFERROR(VLOOKUP(A2516,Sheet1!B:F,5,0),"")</f>
        <v/>
      </c>
      <c r="N2516" s="22" t="str">
        <f>IFERROR(VLOOKUP(A2516,Sheet1!B:F,4,0),"")</f>
        <v/>
      </c>
      <c r="O2516" s="22" t="str">
        <f t="shared" si="199"/>
        <v xml:space="preserve"> </v>
      </c>
    </row>
    <row r="2517" spans="1:15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20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200"/>
        <v/>
      </c>
      <c r="J2517" s="22" t="str">
        <f t="shared" si="201"/>
        <v/>
      </c>
      <c r="K2517" s="22" t="str">
        <f t="shared" si="202"/>
        <v/>
      </c>
      <c r="M2517" s="22" t="str">
        <f>IFERROR(VLOOKUP(A2517,Sheet1!B:F,5,0),"")</f>
        <v/>
      </c>
      <c r="N2517" s="22" t="str">
        <f>IFERROR(VLOOKUP(A2517,Sheet1!B:F,4,0),"")</f>
        <v/>
      </c>
      <c r="O2517" s="22" t="str">
        <f t="shared" si="199"/>
        <v xml:space="preserve"> </v>
      </c>
    </row>
    <row r="2518" spans="1:15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20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200"/>
        <v/>
      </c>
      <c r="J2518" s="22" t="str">
        <f t="shared" si="201"/>
        <v/>
      </c>
      <c r="K2518" s="22" t="str">
        <f t="shared" si="202"/>
        <v/>
      </c>
      <c r="M2518" s="22" t="str">
        <f>IFERROR(VLOOKUP(A2518,Sheet1!B:F,5,0),"")</f>
        <v/>
      </c>
      <c r="N2518" s="22" t="str">
        <f>IFERROR(VLOOKUP(A2518,Sheet1!B:F,4,0),"")</f>
        <v/>
      </c>
      <c r="O2518" s="22" t="str">
        <f t="shared" si="199"/>
        <v xml:space="preserve"> </v>
      </c>
    </row>
    <row r="2519" spans="1:15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20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200"/>
        <v/>
      </c>
      <c r="J2519" s="22" t="str">
        <f t="shared" si="201"/>
        <v/>
      </c>
      <c r="K2519" s="22" t="str">
        <f t="shared" si="202"/>
        <v/>
      </c>
      <c r="M2519" s="22" t="str">
        <f>IFERROR(VLOOKUP(A2519,Sheet1!B:F,5,0),"")</f>
        <v/>
      </c>
      <c r="N2519" s="22" t="str">
        <f>IFERROR(VLOOKUP(A2519,Sheet1!B:F,4,0),"")</f>
        <v/>
      </c>
      <c r="O2519" s="22" t="str">
        <f t="shared" si="199"/>
        <v xml:space="preserve"> </v>
      </c>
    </row>
    <row r="2520" spans="1:15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20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200"/>
        <v/>
      </c>
      <c r="J2520" s="22" t="str">
        <f t="shared" si="201"/>
        <v/>
      </c>
      <c r="K2520" s="22" t="str">
        <f t="shared" si="202"/>
        <v/>
      </c>
      <c r="M2520" s="22" t="str">
        <f>IFERROR(VLOOKUP(A2520,Sheet1!B:F,5,0),"")</f>
        <v/>
      </c>
      <c r="N2520" s="22" t="str">
        <f>IFERROR(VLOOKUP(A2520,Sheet1!B:F,4,0),"")</f>
        <v/>
      </c>
      <c r="O2520" s="22" t="str">
        <f t="shared" si="199"/>
        <v xml:space="preserve"> </v>
      </c>
    </row>
    <row r="2521" spans="1:15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20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200"/>
        <v/>
      </c>
      <c r="J2521" s="22" t="str">
        <f t="shared" si="201"/>
        <v/>
      </c>
      <c r="K2521" s="22" t="str">
        <f t="shared" si="202"/>
        <v/>
      </c>
      <c r="M2521" s="22" t="str">
        <f>IFERROR(VLOOKUP(A2521,Sheet1!B:F,5,0),"")</f>
        <v/>
      </c>
      <c r="N2521" s="22" t="str">
        <f>IFERROR(VLOOKUP(A2521,Sheet1!B:F,4,0),"")</f>
        <v/>
      </c>
      <c r="O2521" s="22" t="str">
        <f t="shared" si="199"/>
        <v xml:space="preserve"> </v>
      </c>
    </row>
    <row r="2522" spans="1:15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20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200"/>
        <v/>
      </c>
      <c r="J2522" s="22" t="str">
        <f t="shared" si="201"/>
        <v/>
      </c>
      <c r="K2522" s="22" t="str">
        <f t="shared" si="202"/>
        <v/>
      </c>
      <c r="M2522" s="22" t="str">
        <f>IFERROR(VLOOKUP(A2522,Sheet1!B:F,5,0),"")</f>
        <v/>
      </c>
      <c r="N2522" s="22" t="str">
        <f>IFERROR(VLOOKUP(A2522,Sheet1!B:F,4,0),"")</f>
        <v/>
      </c>
      <c r="O2522" s="22" t="str">
        <f t="shared" si="199"/>
        <v xml:space="preserve"> </v>
      </c>
    </row>
    <row r="2523" spans="1:15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20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200"/>
        <v/>
      </c>
      <c r="J2523" s="22" t="str">
        <f t="shared" si="201"/>
        <v/>
      </c>
      <c r="K2523" s="22" t="str">
        <f t="shared" si="202"/>
        <v/>
      </c>
      <c r="M2523" s="22" t="str">
        <f>IFERROR(VLOOKUP(A2523,Sheet1!B:F,5,0),"")</f>
        <v/>
      </c>
      <c r="N2523" s="22" t="str">
        <f>IFERROR(VLOOKUP(A2523,Sheet1!B:F,4,0),"")</f>
        <v/>
      </c>
      <c r="O2523" s="22" t="str">
        <f t="shared" si="199"/>
        <v xml:space="preserve"> </v>
      </c>
    </row>
    <row r="2524" spans="1:15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20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200"/>
        <v/>
      </c>
      <c r="J2524" s="22" t="str">
        <f t="shared" si="201"/>
        <v/>
      </c>
      <c r="K2524" s="22" t="str">
        <f t="shared" si="202"/>
        <v/>
      </c>
      <c r="M2524" s="22" t="str">
        <f>IFERROR(VLOOKUP(A2524,Sheet1!B:F,5,0),"")</f>
        <v/>
      </c>
      <c r="N2524" s="22" t="str">
        <f>IFERROR(VLOOKUP(A2524,Sheet1!B:F,4,0),"")</f>
        <v/>
      </c>
      <c r="O2524" s="22" t="str">
        <f t="shared" si="199"/>
        <v xml:space="preserve"> </v>
      </c>
    </row>
    <row r="2525" spans="1:15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20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200"/>
        <v/>
      </c>
      <c r="J2525" s="22" t="str">
        <f t="shared" si="201"/>
        <v/>
      </c>
      <c r="K2525" s="22" t="str">
        <f t="shared" si="202"/>
        <v/>
      </c>
      <c r="M2525" s="22" t="str">
        <f>IFERROR(VLOOKUP(A2525,Sheet1!B:F,5,0),"")</f>
        <v/>
      </c>
      <c r="N2525" s="22" t="str">
        <f>IFERROR(VLOOKUP(A2525,Sheet1!B:F,4,0),"")</f>
        <v/>
      </c>
      <c r="O2525" s="22" t="str">
        <f t="shared" si="199"/>
        <v xml:space="preserve"> </v>
      </c>
    </row>
    <row r="2526" spans="1:15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20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200"/>
        <v/>
      </c>
      <c r="J2526" s="22" t="str">
        <f t="shared" si="201"/>
        <v/>
      </c>
      <c r="K2526" s="22" t="str">
        <f t="shared" si="202"/>
        <v/>
      </c>
      <c r="M2526" s="22" t="str">
        <f>IFERROR(VLOOKUP(A2526,Sheet1!B:F,5,0),"")</f>
        <v/>
      </c>
      <c r="N2526" s="22" t="str">
        <f>IFERROR(VLOOKUP(A2526,Sheet1!B:F,4,0),"")</f>
        <v/>
      </c>
      <c r="O2526" s="22" t="str">
        <f t="shared" si="199"/>
        <v xml:space="preserve"> </v>
      </c>
    </row>
    <row r="2527" spans="1:15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20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200"/>
        <v/>
      </c>
      <c r="J2527" s="22" t="str">
        <f t="shared" si="201"/>
        <v/>
      </c>
      <c r="K2527" s="22" t="str">
        <f t="shared" si="202"/>
        <v/>
      </c>
      <c r="M2527" s="22" t="str">
        <f>IFERROR(VLOOKUP(A2527,Sheet1!B:F,5,0),"")</f>
        <v/>
      </c>
      <c r="N2527" s="22" t="str">
        <f>IFERROR(VLOOKUP(A2527,Sheet1!B:F,4,0),"")</f>
        <v/>
      </c>
      <c r="O2527" s="22" t="str">
        <f t="shared" si="199"/>
        <v xml:space="preserve"> </v>
      </c>
    </row>
    <row r="2528" spans="1:15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20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200"/>
        <v/>
      </c>
      <c r="J2528" s="22" t="str">
        <f t="shared" si="201"/>
        <v/>
      </c>
      <c r="K2528" s="22" t="str">
        <f t="shared" si="202"/>
        <v/>
      </c>
      <c r="M2528" s="22" t="str">
        <f>IFERROR(VLOOKUP(A2528,Sheet1!B:F,5,0),"")</f>
        <v/>
      </c>
      <c r="N2528" s="22" t="str">
        <f>IFERROR(VLOOKUP(A2528,Sheet1!B:F,4,0),"")</f>
        <v/>
      </c>
      <c r="O2528" s="22" t="str">
        <f t="shared" si="199"/>
        <v xml:space="preserve"> </v>
      </c>
    </row>
    <row r="2529" spans="1:15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20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200"/>
        <v/>
      </c>
      <c r="J2529" s="22" t="str">
        <f t="shared" si="201"/>
        <v/>
      </c>
      <c r="K2529" s="22" t="str">
        <f t="shared" si="202"/>
        <v/>
      </c>
      <c r="M2529" s="22" t="str">
        <f>IFERROR(VLOOKUP(A2529,Sheet1!B:F,5,0),"")</f>
        <v/>
      </c>
      <c r="N2529" s="22" t="str">
        <f>IFERROR(VLOOKUP(A2529,Sheet1!B:F,4,0),"")</f>
        <v/>
      </c>
      <c r="O2529" s="22" t="str">
        <f t="shared" si="199"/>
        <v xml:space="preserve"> </v>
      </c>
    </row>
    <row r="2530" spans="1:15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20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200"/>
        <v/>
      </c>
      <c r="J2530" s="22" t="str">
        <f t="shared" si="201"/>
        <v/>
      </c>
      <c r="K2530" s="22" t="str">
        <f t="shared" si="202"/>
        <v/>
      </c>
      <c r="M2530" s="22" t="str">
        <f>IFERROR(VLOOKUP(A2530,Sheet1!B:F,5,0),"")</f>
        <v/>
      </c>
      <c r="N2530" s="22" t="str">
        <f>IFERROR(VLOOKUP(A2530,Sheet1!B:F,4,0),"")</f>
        <v/>
      </c>
      <c r="O2530" s="22" t="str">
        <f t="shared" si="199"/>
        <v xml:space="preserve"> </v>
      </c>
    </row>
    <row r="2531" spans="1:15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20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200"/>
        <v/>
      </c>
      <c r="J2531" s="22" t="str">
        <f t="shared" si="201"/>
        <v/>
      </c>
      <c r="K2531" s="22" t="str">
        <f t="shared" si="202"/>
        <v/>
      </c>
      <c r="M2531" s="22" t="str">
        <f>IFERROR(VLOOKUP(A2531,Sheet1!B:F,5,0),"")</f>
        <v/>
      </c>
      <c r="N2531" s="22" t="str">
        <f>IFERROR(VLOOKUP(A2531,Sheet1!B:F,4,0),"")</f>
        <v/>
      </c>
      <c r="O2531" s="22" t="str">
        <f t="shared" si="199"/>
        <v xml:space="preserve"> </v>
      </c>
    </row>
    <row r="2532" spans="1:15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20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200"/>
        <v/>
      </c>
      <c r="J2532" s="22" t="str">
        <f t="shared" si="201"/>
        <v/>
      </c>
      <c r="K2532" s="22" t="str">
        <f t="shared" si="202"/>
        <v/>
      </c>
      <c r="M2532" s="22" t="str">
        <f>IFERROR(VLOOKUP(A2532,Sheet1!B:F,5,0),"")</f>
        <v/>
      </c>
      <c r="N2532" s="22" t="str">
        <f>IFERROR(VLOOKUP(A2532,Sheet1!B:F,4,0),"")</f>
        <v/>
      </c>
      <c r="O2532" s="22" t="str">
        <f t="shared" si="199"/>
        <v xml:space="preserve"> </v>
      </c>
    </row>
    <row r="2533" spans="1:15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20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200"/>
        <v/>
      </c>
      <c r="J2533" s="22" t="str">
        <f t="shared" si="201"/>
        <v/>
      </c>
      <c r="K2533" s="22" t="str">
        <f t="shared" si="202"/>
        <v/>
      </c>
      <c r="M2533" s="22" t="str">
        <f>IFERROR(VLOOKUP(A2533,Sheet1!B:F,5,0),"")</f>
        <v/>
      </c>
      <c r="N2533" s="22" t="str">
        <f>IFERROR(VLOOKUP(A2533,Sheet1!B:F,4,0),"")</f>
        <v/>
      </c>
      <c r="O2533" s="22" t="str">
        <f t="shared" si="199"/>
        <v xml:space="preserve"> </v>
      </c>
    </row>
    <row r="2534" spans="1:15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20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200"/>
        <v/>
      </c>
      <c r="J2534" s="22" t="str">
        <f t="shared" si="201"/>
        <v/>
      </c>
      <c r="K2534" s="22" t="str">
        <f t="shared" si="202"/>
        <v/>
      </c>
      <c r="M2534" s="22" t="str">
        <f>IFERROR(VLOOKUP(A2534,Sheet1!B:F,5,0),"")</f>
        <v/>
      </c>
      <c r="N2534" s="22" t="str">
        <f>IFERROR(VLOOKUP(A2534,Sheet1!B:F,4,0),"")</f>
        <v/>
      </c>
      <c r="O2534" s="22" t="str">
        <f t="shared" si="199"/>
        <v xml:space="preserve"> </v>
      </c>
    </row>
    <row r="2535" spans="1:15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20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200"/>
        <v/>
      </c>
      <c r="J2535" s="22" t="str">
        <f t="shared" si="201"/>
        <v/>
      </c>
      <c r="K2535" s="22" t="str">
        <f t="shared" si="202"/>
        <v/>
      </c>
      <c r="M2535" s="22" t="str">
        <f>IFERROR(VLOOKUP(A2535,Sheet1!B:F,5,0),"")</f>
        <v/>
      </c>
      <c r="N2535" s="22" t="str">
        <f>IFERROR(VLOOKUP(A2535,Sheet1!B:F,4,0),"")</f>
        <v/>
      </c>
      <c r="O2535" s="22" t="str">
        <f t="shared" si="199"/>
        <v xml:space="preserve"> </v>
      </c>
    </row>
    <row r="2536" spans="1:15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20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200"/>
        <v/>
      </c>
      <c r="J2536" s="22" t="str">
        <f t="shared" si="201"/>
        <v/>
      </c>
      <c r="K2536" s="22" t="str">
        <f t="shared" si="202"/>
        <v/>
      </c>
      <c r="M2536" s="22" t="str">
        <f>IFERROR(VLOOKUP(A2536,Sheet1!B:F,5,0),"")</f>
        <v/>
      </c>
      <c r="N2536" s="22" t="str">
        <f>IFERROR(VLOOKUP(A2536,Sheet1!B:F,4,0),"")</f>
        <v/>
      </c>
      <c r="O2536" s="22" t="str">
        <f t="shared" si="199"/>
        <v xml:space="preserve"> </v>
      </c>
    </row>
    <row r="2537" spans="1:15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20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200"/>
        <v/>
      </c>
      <c r="J2537" s="22" t="str">
        <f t="shared" si="201"/>
        <v/>
      </c>
      <c r="K2537" s="22" t="str">
        <f t="shared" si="202"/>
        <v/>
      </c>
      <c r="M2537" s="22" t="str">
        <f>IFERROR(VLOOKUP(A2537,Sheet1!B:F,5,0),"")</f>
        <v/>
      </c>
      <c r="N2537" s="22" t="str">
        <f>IFERROR(VLOOKUP(A2537,Sheet1!B:F,4,0),"")</f>
        <v/>
      </c>
      <c r="O2537" s="22" t="str">
        <f t="shared" si="199"/>
        <v xml:space="preserve"> </v>
      </c>
    </row>
    <row r="2538" spans="1:15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20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200"/>
        <v/>
      </c>
      <c r="J2538" s="22" t="str">
        <f t="shared" si="201"/>
        <v/>
      </c>
      <c r="K2538" s="22" t="str">
        <f t="shared" si="202"/>
        <v/>
      </c>
      <c r="M2538" s="22" t="str">
        <f>IFERROR(VLOOKUP(A2538,Sheet1!B:F,5,0),"")</f>
        <v/>
      </c>
      <c r="N2538" s="22" t="str">
        <f>IFERROR(VLOOKUP(A2538,Sheet1!B:F,4,0),"")</f>
        <v/>
      </c>
      <c r="O2538" s="22" t="str">
        <f t="shared" si="199"/>
        <v xml:space="preserve"> </v>
      </c>
    </row>
    <row r="2539" spans="1:15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20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200"/>
        <v/>
      </c>
      <c r="J2539" s="22" t="str">
        <f t="shared" si="201"/>
        <v/>
      </c>
      <c r="K2539" s="22" t="str">
        <f t="shared" si="202"/>
        <v/>
      </c>
      <c r="M2539" s="22" t="str">
        <f>IFERROR(VLOOKUP(A2539,Sheet1!B:F,5,0),"")</f>
        <v/>
      </c>
      <c r="N2539" s="22" t="str">
        <f>IFERROR(VLOOKUP(A2539,Sheet1!B:F,4,0),"")</f>
        <v/>
      </c>
      <c r="O2539" s="22" t="str">
        <f t="shared" si="199"/>
        <v xml:space="preserve"> </v>
      </c>
    </row>
    <row r="2540" spans="1:15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20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200"/>
        <v/>
      </c>
      <c r="J2540" s="22" t="str">
        <f t="shared" si="201"/>
        <v/>
      </c>
      <c r="K2540" s="22" t="str">
        <f t="shared" si="202"/>
        <v/>
      </c>
      <c r="M2540" s="22" t="str">
        <f>IFERROR(VLOOKUP(A2540,Sheet1!B:F,5,0),"")</f>
        <v/>
      </c>
      <c r="N2540" s="22" t="str">
        <f>IFERROR(VLOOKUP(A2540,Sheet1!B:F,4,0),"")</f>
        <v/>
      </c>
      <c r="O2540" s="22" t="str">
        <f t="shared" si="199"/>
        <v xml:space="preserve"> </v>
      </c>
    </row>
    <row r="2541" spans="1:15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20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200"/>
        <v/>
      </c>
      <c r="J2541" s="22" t="str">
        <f t="shared" si="201"/>
        <v/>
      </c>
      <c r="K2541" s="22" t="str">
        <f t="shared" si="202"/>
        <v/>
      </c>
      <c r="M2541" s="22" t="str">
        <f>IFERROR(VLOOKUP(A2541,Sheet1!B:F,5,0),"")</f>
        <v/>
      </c>
      <c r="N2541" s="22" t="str">
        <f>IFERROR(VLOOKUP(A2541,Sheet1!B:F,4,0),"")</f>
        <v/>
      </c>
      <c r="O2541" s="22" t="str">
        <f t="shared" si="199"/>
        <v xml:space="preserve"> </v>
      </c>
    </row>
    <row r="2542" spans="1:15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20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200"/>
        <v/>
      </c>
      <c r="J2542" s="22" t="str">
        <f t="shared" si="201"/>
        <v/>
      </c>
      <c r="K2542" s="22" t="str">
        <f t="shared" si="202"/>
        <v/>
      </c>
      <c r="M2542" s="22" t="str">
        <f>IFERROR(VLOOKUP(A2542,Sheet1!B:F,5,0),"")</f>
        <v/>
      </c>
      <c r="N2542" s="22" t="str">
        <f>IFERROR(VLOOKUP(A2542,Sheet1!B:F,4,0),"")</f>
        <v/>
      </c>
      <c r="O2542" s="22" t="str">
        <f t="shared" si="199"/>
        <v xml:space="preserve"> </v>
      </c>
    </row>
    <row r="2543" spans="1:15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20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200"/>
        <v/>
      </c>
      <c r="J2543" s="22" t="str">
        <f t="shared" si="201"/>
        <v/>
      </c>
      <c r="K2543" s="22" t="str">
        <f t="shared" si="202"/>
        <v/>
      </c>
      <c r="M2543" s="22" t="str">
        <f>IFERROR(VLOOKUP(A2543,Sheet1!B:F,5,0),"")</f>
        <v/>
      </c>
      <c r="N2543" s="22" t="str">
        <f>IFERROR(VLOOKUP(A2543,Sheet1!B:F,4,0),"")</f>
        <v/>
      </c>
      <c r="O2543" s="22" t="str">
        <f t="shared" si="199"/>
        <v xml:space="preserve"> </v>
      </c>
    </row>
    <row r="2544" spans="1:15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20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200"/>
        <v/>
      </c>
      <c r="J2544" s="22" t="str">
        <f t="shared" si="201"/>
        <v/>
      </c>
      <c r="K2544" s="22" t="str">
        <f t="shared" si="202"/>
        <v/>
      </c>
      <c r="M2544" s="22" t="str">
        <f>IFERROR(VLOOKUP(A2544,Sheet1!B:F,5,0),"")</f>
        <v/>
      </c>
      <c r="N2544" s="22" t="str">
        <f>IFERROR(VLOOKUP(A2544,Sheet1!B:F,4,0),"")</f>
        <v/>
      </c>
      <c r="O2544" s="22" t="str">
        <f t="shared" si="199"/>
        <v xml:space="preserve"> </v>
      </c>
    </row>
    <row r="2545" spans="1:15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20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200"/>
        <v/>
      </c>
      <c r="J2545" s="22" t="str">
        <f t="shared" si="201"/>
        <v/>
      </c>
      <c r="K2545" s="22" t="str">
        <f t="shared" si="202"/>
        <v/>
      </c>
      <c r="M2545" s="22" t="str">
        <f>IFERROR(VLOOKUP(A2545,Sheet1!B:F,5,0),"")</f>
        <v/>
      </c>
      <c r="N2545" s="22" t="str">
        <f>IFERROR(VLOOKUP(A2545,Sheet1!B:F,4,0),"")</f>
        <v/>
      </c>
      <c r="O2545" s="22" t="str">
        <f t="shared" si="199"/>
        <v xml:space="preserve"> </v>
      </c>
    </row>
    <row r="2546" spans="1:15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20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200"/>
        <v/>
      </c>
      <c r="J2546" s="22" t="str">
        <f t="shared" si="201"/>
        <v/>
      </c>
      <c r="K2546" s="22" t="str">
        <f t="shared" si="202"/>
        <v/>
      </c>
      <c r="M2546" s="22" t="str">
        <f>IFERROR(VLOOKUP(A2546,Sheet1!B:F,5,0),"")</f>
        <v/>
      </c>
      <c r="N2546" s="22" t="str">
        <f>IFERROR(VLOOKUP(A2546,Sheet1!B:F,4,0),"")</f>
        <v/>
      </c>
      <c r="O2546" s="22" t="str">
        <f t="shared" si="199"/>
        <v xml:space="preserve"> </v>
      </c>
    </row>
    <row r="2547" spans="1:15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20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200"/>
        <v/>
      </c>
      <c r="J2547" s="22" t="str">
        <f t="shared" si="201"/>
        <v/>
      </c>
      <c r="K2547" s="22" t="str">
        <f t="shared" si="202"/>
        <v/>
      </c>
      <c r="M2547" s="22" t="str">
        <f>IFERROR(VLOOKUP(A2547,Sheet1!B:F,5,0),"")</f>
        <v/>
      </c>
      <c r="N2547" s="22" t="str">
        <f>IFERROR(VLOOKUP(A2547,Sheet1!B:F,4,0),"")</f>
        <v/>
      </c>
      <c r="O2547" s="22" t="str">
        <f t="shared" si="199"/>
        <v xml:space="preserve"> </v>
      </c>
    </row>
    <row r="2548" spans="1:15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20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200"/>
        <v/>
      </c>
      <c r="J2548" s="22" t="str">
        <f t="shared" si="201"/>
        <v/>
      </c>
      <c r="K2548" s="22" t="str">
        <f t="shared" si="202"/>
        <v/>
      </c>
      <c r="M2548" s="22" t="str">
        <f>IFERROR(VLOOKUP(A2548,Sheet1!B:F,5,0),"")</f>
        <v/>
      </c>
      <c r="N2548" s="22" t="str">
        <f>IFERROR(VLOOKUP(A2548,Sheet1!B:F,4,0),"")</f>
        <v/>
      </c>
      <c r="O2548" s="22" t="str">
        <f t="shared" si="199"/>
        <v xml:space="preserve"> </v>
      </c>
    </row>
    <row r="2549" spans="1:15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20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200"/>
        <v/>
      </c>
      <c r="J2549" s="22" t="str">
        <f t="shared" si="201"/>
        <v/>
      </c>
      <c r="K2549" s="22" t="str">
        <f t="shared" si="202"/>
        <v/>
      </c>
      <c r="M2549" s="22" t="str">
        <f>IFERROR(VLOOKUP(A2549,Sheet1!B:F,5,0),"")</f>
        <v/>
      </c>
      <c r="N2549" s="22" t="str">
        <f>IFERROR(VLOOKUP(A2549,Sheet1!B:F,4,0),"")</f>
        <v/>
      </c>
      <c r="O2549" s="22" t="str">
        <f t="shared" si="199"/>
        <v xml:space="preserve"> </v>
      </c>
    </row>
    <row r="2550" spans="1:15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20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200"/>
        <v/>
      </c>
      <c r="J2550" s="22" t="str">
        <f t="shared" si="201"/>
        <v/>
      </c>
      <c r="K2550" s="22" t="str">
        <f t="shared" si="202"/>
        <v/>
      </c>
      <c r="M2550" s="22" t="str">
        <f>IFERROR(VLOOKUP(A2550,Sheet1!B:F,5,0),"")</f>
        <v/>
      </c>
      <c r="N2550" s="22" t="str">
        <f>IFERROR(VLOOKUP(A2550,Sheet1!B:F,4,0),"")</f>
        <v/>
      </c>
      <c r="O2550" s="22" t="str">
        <f t="shared" si="199"/>
        <v xml:space="preserve"> </v>
      </c>
    </row>
    <row r="2551" spans="1:15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20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200"/>
        <v/>
      </c>
      <c r="J2551" s="22" t="str">
        <f t="shared" si="201"/>
        <v/>
      </c>
      <c r="K2551" s="22" t="str">
        <f t="shared" si="202"/>
        <v/>
      </c>
      <c r="M2551" s="22" t="str">
        <f>IFERROR(VLOOKUP(A2551,Sheet1!B:F,5,0),"")</f>
        <v/>
      </c>
      <c r="N2551" s="22" t="str">
        <f>IFERROR(VLOOKUP(A2551,Sheet1!B:F,4,0),"")</f>
        <v/>
      </c>
      <c r="O2551" s="22" t="str">
        <f t="shared" si="199"/>
        <v xml:space="preserve"> </v>
      </c>
    </row>
    <row r="2552" spans="1:15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20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200"/>
        <v/>
      </c>
      <c r="J2552" s="22" t="str">
        <f t="shared" si="201"/>
        <v/>
      </c>
      <c r="K2552" s="22" t="str">
        <f t="shared" si="202"/>
        <v/>
      </c>
      <c r="M2552" s="22" t="str">
        <f>IFERROR(VLOOKUP(A2552,Sheet1!B:F,5,0),"")</f>
        <v/>
      </c>
      <c r="N2552" s="22" t="str">
        <f>IFERROR(VLOOKUP(A2552,Sheet1!B:F,4,0),"")</f>
        <v/>
      </c>
      <c r="O2552" s="22" t="str">
        <f t="shared" si="199"/>
        <v xml:space="preserve"> </v>
      </c>
    </row>
    <row r="2553" spans="1:15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20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200"/>
        <v/>
      </c>
      <c r="J2553" s="22" t="str">
        <f t="shared" si="201"/>
        <v/>
      </c>
      <c r="K2553" s="22" t="str">
        <f t="shared" si="202"/>
        <v/>
      </c>
      <c r="M2553" s="22" t="str">
        <f>IFERROR(VLOOKUP(A2553,Sheet1!B:F,5,0),"")</f>
        <v/>
      </c>
      <c r="N2553" s="22" t="str">
        <f>IFERROR(VLOOKUP(A2553,Sheet1!B:F,4,0),"")</f>
        <v/>
      </c>
      <c r="O2553" s="22" t="str">
        <f t="shared" si="199"/>
        <v xml:space="preserve"> </v>
      </c>
    </row>
    <row r="2554" spans="1:15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20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200"/>
        <v/>
      </c>
      <c r="J2554" s="22" t="str">
        <f t="shared" si="201"/>
        <v/>
      </c>
      <c r="K2554" s="22" t="str">
        <f t="shared" si="202"/>
        <v/>
      </c>
      <c r="M2554" s="22" t="str">
        <f>IFERROR(VLOOKUP(A2554,Sheet1!B:F,5,0),"")</f>
        <v/>
      </c>
      <c r="N2554" s="22" t="str">
        <f>IFERROR(VLOOKUP(A2554,Sheet1!B:F,4,0),"")</f>
        <v/>
      </c>
      <c r="O2554" s="22" t="str">
        <f t="shared" si="199"/>
        <v xml:space="preserve"> </v>
      </c>
    </row>
    <row r="2555" spans="1:15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20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200"/>
        <v/>
      </c>
      <c r="J2555" s="22" t="str">
        <f t="shared" si="201"/>
        <v/>
      </c>
      <c r="K2555" s="22" t="str">
        <f t="shared" si="202"/>
        <v/>
      </c>
      <c r="M2555" s="22" t="str">
        <f>IFERROR(VLOOKUP(A2555,Sheet1!B:F,5,0),"")</f>
        <v/>
      </c>
      <c r="N2555" s="22" t="str">
        <f>IFERROR(VLOOKUP(A2555,Sheet1!B:F,4,0),"")</f>
        <v/>
      </c>
      <c r="O2555" s="22" t="str">
        <f t="shared" si="199"/>
        <v xml:space="preserve"> </v>
      </c>
    </row>
    <row r="2556" spans="1:15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20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200"/>
        <v/>
      </c>
      <c r="J2556" s="22" t="str">
        <f t="shared" si="201"/>
        <v/>
      </c>
      <c r="K2556" s="22" t="str">
        <f t="shared" si="202"/>
        <v/>
      </c>
      <c r="M2556" s="22" t="str">
        <f>IFERROR(VLOOKUP(A2556,Sheet1!B:F,5,0),"")</f>
        <v/>
      </c>
      <c r="N2556" s="22" t="str">
        <f>IFERROR(VLOOKUP(A2556,Sheet1!B:F,4,0),"")</f>
        <v/>
      </c>
      <c r="O2556" s="22" t="str">
        <f t="shared" si="199"/>
        <v xml:space="preserve"> </v>
      </c>
    </row>
    <row r="2557" spans="1:15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20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200"/>
        <v/>
      </c>
      <c r="J2557" s="22" t="str">
        <f t="shared" si="201"/>
        <v/>
      </c>
      <c r="K2557" s="22" t="str">
        <f t="shared" si="202"/>
        <v/>
      </c>
      <c r="M2557" s="22" t="str">
        <f>IFERROR(VLOOKUP(A2557,Sheet1!B:F,5,0),"")</f>
        <v/>
      </c>
      <c r="N2557" s="22" t="str">
        <f>IFERROR(VLOOKUP(A2557,Sheet1!B:F,4,0),"")</f>
        <v/>
      </c>
      <c r="O2557" s="22" t="str">
        <f t="shared" si="199"/>
        <v xml:space="preserve"> </v>
      </c>
    </row>
    <row r="2558" spans="1:15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20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200"/>
        <v/>
      </c>
      <c r="J2558" s="22" t="str">
        <f t="shared" si="201"/>
        <v/>
      </c>
      <c r="K2558" s="22" t="str">
        <f t="shared" si="202"/>
        <v/>
      </c>
      <c r="M2558" s="22" t="str">
        <f>IFERROR(VLOOKUP(A2558,Sheet1!B:F,5,0),"")</f>
        <v/>
      </c>
      <c r="N2558" s="22" t="str">
        <f>IFERROR(VLOOKUP(A2558,Sheet1!B:F,4,0),"")</f>
        <v/>
      </c>
      <c r="O2558" s="22" t="str">
        <f t="shared" si="199"/>
        <v xml:space="preserve"> </v>
      </c>
    </row>
    <row r="2559" spans="1:15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20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200"/>
        <v/>
      </c>
      <c r="J2559" s="22" t="str">
        <f t="shared" si="201"/>
        <v/>
      </c>
      <c r="K2559" s="22" t="str">
        <f t="shared" si="202"/>
        <v/>
      </c>
      <c r="M2559" s="22" t="str">
        <f>IFERROR(VLOOKUP(A2559,Sheet1!B:F,5,0),"")</f>
        <v/>
      </c>
      <c r="N2559" s="22" t="str">
        <f>IFERROR(VLOOKUP(A2559,Sheet1!B:F,4,0),"")</f>
        <v/>
      </c>
      <c r="O2559" s="22" t="str">
        <f t="shared" si="199"/>
        <v xml:space="preserve"> </v>
      </c>
    </row>
    <row r="2560" spans="1:15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20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200"/>
        <v/>
      </c>
      <c r="J2560" s="22" t="str">
        <f t="shared" si="201"/>
        <v/>
      </c>
      <c r="K2560" s="22" t="str">
        <f t="shared" si="202"/>
        <v/>
      </c>
      <c r="M2560" s="22" t="str">
        <f>IFERROR(VLOOKUP(A2560,Sheet1!B:F,5,0),"")</f>
        <v/>
      </c>
      <c r="N2560" s="22" t="str">
        <f>IFERROR(VLOOKUP(A2560,Sheet1!B:F,4,0),"")</f>
        <v/>
      </c>
      <c r="O2560" s="22" t="str">
        <f t="shared" si="199"/>
        <v xml:space="preserve"> </v>
      </c>
    </row>
    <row r="2561" spans="1:15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20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200"/>
        <v/>
      </c>
      <c r="J2561" s="22" t="str">
        <f t="shared" si="201"/>
        <v/>
      </c>
      <c r="K2561" s="22" t="str">
        <f t="shared" si="202"/>
        <v/>
      </c>
      <c r="M2561" s="22" t="str">
        <f>IFERROR(VLOOKUP(A2561,Sheet1!B:F,5,0),"")</f>
        <v/>
      </c>
      <c r="N2561" s="22" t="str">
        <f>IFERROR(VLOOKUP(A2561,Sheet1!B:F,4,0),"")</f>
        <v/>
      </c>
      <c r="O2561" s="22" t="str">
        <f t="shared" si="199"/>
        <v xml:space="preserve"> </v>
      </c>
    </row>
    <row r="2562" spans="1:15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20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200"/>
        <v/>
      </c>
      <c r="J2562" s="22" t="str">
        <f t="shared" si="201"/>
        <v/>
      </c>
      <c r="K2562" s="22" t="str">
        <f t="shared" si="202"/>
        <v/>
      </c>
      <c r="M2562" s="22" t="str">
        <f>IFERROR(VLOOKUP(A2562,Sheet1!B:F,5,0),"")</f>
        <v/>
      </c>
      <c r="N2562" s="22" t="str">
        <f>IFERROR(VLOOKUP(A2562,Sheet1!B:F,4,0),"")</f>
        <v/>
      </c>
      <c r="O2562" s="22" t="str">
        <f t="shared" si="199"/>
        <v xml:space="preserve"> </v>
      </c>
    </row>
    <row r="2563" spans="1:15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20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200"/>
        <v/>
      </c>
      <c r="J2563" s="22" t="str">
        <f t="shared" si="201"/>
        <v/>
      </c>
      <c r="K2563" s="22" t="str">
        <f t="shared" si="202"/>
        <v/>
      </c>
      <c r="M2563" s="22" t="str">
        <f>IFERROR(VLOOKUP(A2563,Sheet1!B:F,5,0),"")</f>
        <v/>
      </c>
      <c r="N2563" s="22" t="str">
        <f>IFERROR(VLOOKUP(A2563,Sheet1!B:F,4,0),"")</f>
        <v/>
      </c>
      <c r="O2563" s="22" t="str">
        <f t="shared" ref="O2563:O2626" si="204">CONCATENATE(M2563," ",N2563)</f>
        <v xml:space="preserve"> </v>
      </c>
    </row>
    <row r="2564" spans="1:15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20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200"/>
        <v/>
      </c>
      <c r="J2564" s="22" t="str">
        <f t="shared" si="201"/>
        <v/>
      </c>
      <c r="K2564" s="22" t="str">
        <f t="shared" si="202"/>
        <v/>
      </c>
      <c r="M2564" s="22" t="str">
        <f>IFERROR(VLOOKUP(A2564,Sheet1!B:F,5,0),"")</f>
        <v/>
      </c>
      <c r="N2564" s="22" t="str">
        <f>IFERROR(VLOOKUP(A2564,Sheet1!B:F,4,0),"")</f>
        <v/>
      </c>
      <c r="O2564" s="22" t="str">
        <f t="shared" si="204"/>
        <v xml:space="preserve"> </v>
      </c>
    </row>
    <row r="2565" spans="1:15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20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200"/>
        <v/>
      </c>
      <c r="J2565" s="22" t="str">
        <f t="shared" si="201"/>
        <v/>
      </c>
      <c r="K2565" s="22" t="str">
        <f t="shared" si="202"/>
        <v/>
      </c>
      <c r="M2565" s="22" t="str">
        <f>IFERROR(VLOOKUP(A2565,Sheet1!B:F,5,0),"")</f>
        <v/>
      </c>
      <c r="N2565" s="22" t="str">
        <f>IFERROR(VLOOKUP(A2565,Sheet1!B:F,4,0),"")</f>
        <v/>
      </c>
      <c r="O2565" s="22" t="str">
        <f t="shared" si="204"/>
        <v xml:space="preserve"> </v>
      </c>
    </row>
    <row r="2566" spans="1:15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20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200"/>
        <v/>
      </c>
      <c r="J2566" s="22" t="str">
        <f t="shared" si="201"/>
        <v/>
      </c>
      <c r="K2566" s="22" t="str">
        <f t="shared" si="202"/>
        <v/>
      </c>
      <c r="M2566" s="22" t="str">
        <f>IFERROR(VLOOKUP(A2566,Sheet1!B:F,5,0),"")</f>
        <v/>
      </c>
      <c r="N2566" s="22" t="str">
        <f>IFERROR(VLOOKUP(A2566,Sheet1!B:F,4,0),"")</f>
        <v/>
      </c>
      <c r="O2566" s="22" t="str">
        <f t="shared" si="204"/>
        <v xml:space="preserve"> </v>
      </c>
    </row>
    <row r="2567" spans="1:15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20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200"/>
        <v/>
      </c>
      <c r="J2567" s="22" t="str">
        <f t="shared" si="201"/>
        <v/>
      </c>
      <c r="K2567" s="22" t="str">
        <f t="shared" si="202"/>
        <v/>
      </c>
      <c r="M2567" s="22" t="str">
        <f>IFERROR(VLOOKUP(A2567,Sheet1!B:F,5,0),"")</f>
        <v/>
      </c>
      <c r="N2567" s="22" t="str">
        <f>IFERROR(VLOOKUP(A2567,Sheet1!B:F,4,0),"")</f>
        <v/>
      </c>
      <c r="O2567" s="22" t="str">
        <f t="shared" si="204"/>
        <v xml:space="preserve"> </v>
      </c>
    </row>
    <row r="2568" spans="1:15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20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200"/>
        <v/>
      </c>
      <c r="J2568" s="22" t="str">
        <f t="shared" si="201"/>
        <v/>
      </c>
      <c r="K2568" s="22" t="str">
        <f t="shared" si="202"/>
        <v/>
      </c>
      <c r="M2568" s="22" t="str">
        <f>IFERROR(VLOOKUP(A2568,Sheet1!B:F,5,0),"")</f>
        <v/>
      </c>
      <c r="N2568" s="22" t="str">
        <f>IFERROR(VLOOKUP(A2568,Sheet1!B:F,4,0),"")</f>
        <v/>
      </c>
      <c r="O2568" s="22" t="str">
        <f t="shared" si="204"/>
        <v xml:space="preserve"> </v>
      </c>
    </row>
    <row r="2569" spans="1:15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20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200"/>
        <v/>
      </c>
      <c r="J2569" s="22" t="str">
        <f t="shared" si="201"/>
        <v/>
      </c>
      <c r="K2569" s="22" t="str">
        <f t="shared" si="202"/>
        <v/>
      </c>
      <c r="M2569" s="22" t="str">
        <f>IFERROR(VLOOKUP(A2569,Sheet1!B:F,5,0),"")</f>
        <v/>
      </c>
      <c r="N2569" s="22" t="str">
        <f>IFERROR(VLOOKUP(A2569,Sheet1!B:F,4,0),"")</f>
        <v/>
      </c>
      <c r="O2569" s="22" t="str">
        <f t="shared" si="204"/>
        <v xml:space="preserve"> </v>
      </c>
    </row>
    <row r="2570" spans="1:15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20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200"/>
        <v/>
      </c>
      <c r="J2570" s="22" t="str">
        <f t="shared" si="201"/>
        <v/>
      </c>
      <c r="K2570" s="22" t="str">
        <f t="shared" si="202"/>
        <v/>
      </c>
      <c r="M2570" s="22" t="str">
        <f>IFERROR(VLOOKUP(A2570,Sheet1!B:F,5,0),"")</f>
        <v/>
      </c>
      <c r="N2570" s="22" t="str">
        <f>IFERROR(VLOOKUP(A2570,Sheet1!B:F,4,0),"")</f>
        <v/>
      </c>
      <c r="O2570" s="22" t="str">
        <f t="shared" si="204"/>
        <v xml:space="preserve"> </v>
      </c>
    </row>
    <row r="2571" spans="1:15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20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200"/>
        <v/>
      </c>
      <c r="J2571" s="22" t="str">
        <f t="shared" si="201"/>
        <v/>
      </c>
      <c r="K2571" s="22" t="str">
        <f t="shared" si="202"/>
        <v/>
      </c>
      <c r="M2571" s="22" t="str">
        <f>IFERROR(VLOOKUP(A2571,Sheet1!B:F,5,0),"")</f>
        <v/>
      </c>
      <c r="N2571" s="22" t="str">
        <f>IFERROR(VLOOKUP(A2571,Sheet1!B:F,4,0),"")</f>
        <v/>
      </c>
      <c r="O2571" s="22" t="str">
        <f t="shared" si="204"/>
        <v xml:space="preserve"> </v>
      </c>
    </row>
    <row r="2572" spans="1:15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20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200"/>
        <v/>
      </c>
      <c r="J2572" s="22" t="str">
        <f t="shared" si="201"/>
        <v/>
      </c>
      <c r="K2572" s="22" t="str">
        <f t="shared" si="202"/>
        <v/>
      </c>
      <c r="M2572" s="22" t="str">
        <f>IFERROR(VLOOKUP(A2572,Sheet1!B:F,5,0),"")</f>
        <v/>
      </c>
      <c r="N2572" s="22" t="str">
        <f>IFERROR(VLOOKUP(A2572,Sheet1!B:F,4,0),"")</f>
        <v/>
      </c>
      <c r="O2572" s="22" t="str">
        <f t="shared" si="204"/>
        <v xml:space="preserve"> </v>
      </c>
    </row>
    <row r="2573" spans="1:15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20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200"/>
        <v/>
      </c>
      <c r="J2573" s="22" t="str">
        <f t="shared" si="201"/>
        <v/>
      </c>
      <c r="K2573" s="22" t="str">
        <f t="shared" si="202"/>
        <v/>
      </c>
      <c r="M2573" s="22" t="str">
        <f>IFERROR(VLOOKUP(A2573,Sheet1!B:F,5,0),"")</f>
        <v/>
      </c>
      <c r="N2573" s="22" t="str">
        <f>IFERROR(VLOOKUP(A2573,Sheet1!B:F,4,0),"")</f>
        <v/>
      </c>
      <c r="O2573" s="22" t="str">
        <f t="shared" si="204"/>
        <v xml:space="preserve"> </v>
      </c>
    </row>
    <row r="2574" spans="1:15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20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200"/>
        <v/>
      </c>
      <c r="J2574" s="22" t="str">
        <f t="shared" si="201"/>
        <v/>
      </c>
      <c r="K2574" s="22" t="str">
        <f t="shared" si="202"/>
        <v/>
      </c>
      <c r="M2574" s="22" t="str">
        <f>IFERROR(VLOOKUP(A2574,Sheet1!B:F,5,0),"")</f>
        <v/>
      </c>
      <c r="N2574" s="22" t="str">
        <f>IFERROR(VLOOKUP(A2574,Sheet1!B:F,4,0),"")</f>
        <v/>
      </c>
      <c r="O2574" s="22" t="str">
        <f t="shared" si="204"/>
        <v xml:space="preserve"> </v>
      </c>
    </row>
    <row r="2575" spans="1:15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20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205">CONCATENATE(E2575,A2575)</f>
        <v/>
      </c>
      <c r="J2575" s="22" t="str">
        <f t="shared" ref="J2575:J2638" si="206">B2575</f>
        <v/>
      </c>
      <c r="K2575" s="22" t="str">
        <f t="shared" ref="K2575:K2638" si="207">C2575</f>
        <v/>
      </c>
      <c r="M2575" s="22" t="str">
        <f>IFERROR(VLOOKUP(A2575,Sheet1!B:F,5,0),"")</f>
        <v/>
      </c>
      <c r="N2575" s="22" t="str">
        <f>IFERROR(VLOOKUP(A2575,Sheet1!B:F,4,0),"")</f>
        <v/>
      </c>
      <c r="O2575" s="22" t="str">
        <f t="shared" si="204"/>
        <v xml:space="preserve"> </v>
      </c>
    </row>
    <row r="2576" spans="1:15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20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205"/>
        <v/>
      </c>
      <c r="J2576" s="22" t="str">
        <f t="shared" si="206"/>
        <v/>
      </c>
      <c r="K2576" s="22" t="str">
        <f t="shared" si="207"/>
        <v/>
      </c>
      <c r="M2576" s="22" t="str">
        <f>IFERROR(VLOOKUP(A2576,Sheet1!B:F,5,0),"")</f>
        <v/>
      </c>
      <c r="N2576" s="22" t="str">
        <f>IFERROR(VLOOKUP(A2576,Sheet1!B:F,4,0),"")</f>
        <v/>
      </c>
      <c r="O2576" s="22" t="str">
        <f t="shared" si="204"/>
        <v xml:space="preserve"> </v>
      </c>
    </row>
    <row r="2577" spans="1:15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20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205"/>
        <v/>
      </c>
      <c r="J2577" s="22" t="str">
        <f t="shared" si="206"/>
        <v/>
      </c>
      <c r="K2577" s="22" t="str">
        <f t="shared" si="207"/>
        <v/>
      </c>
      <c r="M2577" s="22" t="str">
        <f>IFERROR(VLOOKUP(A2577,Sheet1!B:F,5,0),"")</f>
        <v/>
      </c>
      <c r="N2577" s="22" t="str">
        <f>IFERROR(VLOOKUP(A2577,Sheet1!B:F,4,0),"")</f>
        <v/>
      </c>
      <c r="O2577" s="22" t="str">
        <f t="shared" si="204"/>
        <v xml:space="preserve"> </v>
      </c>
    </row>
    <row r="2578" spans="1:15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208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205"/>
        <v/>
      </c>
      <c r="J2578" s="22" t="str">
        <f t="shared" si="206"/>
        <v/>
      </c>
      <c r="K2578" s="22" t="str">
        <f t="shared" si="207"/>
        <v/>
      </c>
      <c r="M2578" s="22" t="str">
        <f>IFERROR(VLOOKUP(A2578,Sheet1!B:F,5,0),"")</f>
        <v/>
      </c>
      <c r="N2578" s="22" t="str">
        <f>IFERROR(VLOOKUP(A2578,Sheet1!B:F,4,0),"")</f>
        <v/>
      </c>
      <c r="O2578" s="22" t="str">
        <f t="shared" si="204"/>
        <v xml:space="preserve"> </v>
      </c>
    </row>
    <row r="2579" spans="1:15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208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205"/>
        <v/>
      </c>
      <c r="J2579" s="22" t="str">
        <f t="shared" si="206"/>
        <v/>
      </c>
      <c r="K2579" s="22" t="str">
        <f t="shared" si="207"/>
        <v/>
      </c>
      <c r="M2579" s="22" t="str">
        <f>IFERROR(VLOOKUP(A2579,Sheet1!B:F,5,0),"")</f>
        <v/>
      </c>
      <c r="N2579" s="22" t="str">
        <f>IFERROR(VLOOKUP(A2579,Sheet1!B:F,4,0),"")</f>
        <v/>
      </c>
      <c r="O2579" s="22" t="str">
        <f t="shared" si="204"/>
        <v xml:space="preserve"> </v>
      </c>
    </row>
    <row r="2580" spans="1:15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208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205"/>
        <v/>
      </c>
      <c r="J2580" s="22" t="str">
        <f t="shared" si="206"/>
        <v/>
      </c>
      <c r="K2580" s="22" t="str">
        <f t="shared" si="207"/>
        <v/>
      </c>
      <c r="M2580" s="22" t="str">
        <f>IFERROR(VLOOKUP(A2580,Sheet1!B:F,5,0),"")</f>
        <v/>
      </c>
      <c r="N2580" s="22" t="str">
        <f>IFERROR(VLOOKUP(A2580,Sheet1!B:F,4,0),"")</f>
        <v/>
      </c>
      <c r="O2580" s="22" t="str">
        <f t="shared" si="204"/>
        <v xml:space="preserve"> </v>
      </c>
    </row>
    <row r="2581" spans="1:15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208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205"/>
        <v/>
      </c>
      <c r="J2581" s="22" t="str">
        <f t="shared" si="206"/>
        <v/>
      </c>
      <c r="K2581" s="22" t="str">
        <f t="shared" si="207"/>
        <v/>
      </c>
      <c r="M2581" s="22" t="str">
        <f>IFERROR(VLOOKUP(A2581,Sheet1!B:F,5,0),"")</f>
        <v/>
      </c>
      <c r="N2581" s="22" t="str">
        <f>IFERROR(VLOOKUP(A2581,Sheet1!B:F,4,0),"")</f>
        <v/>
      </c>
      <c r="O2581" s="22" t="str">
        <f t="shared" si="204"/>
        <v xml:space="preserve"> </v>
      </c>
    </row>
    <row r="2582" spans="1:15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208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205"/>
        <v/>
      </c>
      <c r="J2582" s="22" t="str">
        <f t="shared" si="206"/>
        <v/>
      </c>
      <c r="K2582" s="22" t="str">
        <f t="shared" si="207"/>
        <v/>
      </c>
      <c r="M2582" s="22" t="str">
        <f>IFERROR(VLOOKUP(A2582,Sheet1!B:F,5,0),"")</f>
        <v/>
      </c>
      <c r="N2582" s="22" t="str">
        <f>IFERROR(VLOOKUP(A2582,Sheet1!B:F,4,0),"")</f>
        <v/>
      </c>
      <c r="O2582" s="22" t="str">
        <f t="shared" si="204"/>
        <v xml:space="preserve"> </v>
      </c>
    </row>
    <row r="2583" spans="1:15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208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205"/>
        <v/>
      </c>
      <c r="J2583" s="22" t="str">
        <f t="shared" si="206"/>
        <v/>
      </c>
      <c r="K2583" s="22" t="str">
        <f t="shared" si="207"/>
        <v/>
      </c>
      <c r="M2583" s="22" t="str">
        <f>IFERROR(VLOOKUP(A2583,Sheet1!B:F,5,0),"")</f>
        <v/>
      </c>
      <c r="N2583" s="22" t="str">
        <f>IFERROR(VLOOKUP(A2583,Sheet1!B:F,4,0),"")</f>
        <v/>
      </c>
      <c r="O2583" s="22" t="str">
        <f t="shared" si="204"/>
        <v xml:space="preserve"> </v>
      </c>
    </row>
    <row r="2584" spans="1:15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208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205"/>
        <v/>
      </c>
      <c r="J2584" s="22" t="str">
        <f t="shared" si="206"/>
        <v/>
      </c>
      <c r="K2584" s="22" t="str">
        <f t="shared" si="207"/>
        <v/>
      </c>
      <c r="M2584" s="22" t="str">
        <f>IFERROR(VLOOKUP(A2584,Sheet1!B:F,5,0),"")</f>
        <v/>
      </c>
      <c r="N2584" s="22" t="str">
        <f>IFERROR(VLOOKUP(A2584,Sheet1!B:F,4,0),"")</f>
        <v/>
      </c>
      <c r="O2584" s="22" t="str">
        <f t="shared" si="204"/>
        <v xml:space="preserve"> </v>
      </c>
    </row>
    <row r="2585" spans="1:15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208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205"/>
        <v/>
      </c>
      <c r="J2585" s="22" t="str">
        <f t="shared" si="206"/>
        <v/>
      </c>
      <c r="K2585" s="22" t="str">
        <f t="shared" si="207"/>
        <v/>
      </c>
      <c r="M2585" s="22" t="str">
        <f>IFERROR(VLOOKUP(A2585,Sheet1!B:F,5,0),"")</f>
        <v/>
      </c>
      <c r="N2585" s="22" t="str">
        <f>IFERROR(VLOOKUP(A2585,Sheet1!B:F,4,0),"")</f>
        <v/>
      </c>
      <c r="O2585" s="22" t="str">
        <f t="shared" si="204"/>
        <v xml:space="preserve"> </v>
      </c>
    </row>
    <row r="2586" spans="1:15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208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205"/>
        <v/>
      </c>
      <c r="J2586" s="22" t="str">
        <f t="shared" si="206"/>
        <v/>
      </c>
      <c r="K2586" s="22" t="str">
        <f t="shared" si="207"/>
        <v/>
      </c>
      <c r="M2586" s="22" t="str">
        <f>IFERROR(VLOOKUP(A2586,Sheet1!B:F,5,0),"")</f>
        <v/>
      </c>
      <c r="N2586" s="22" t="str">
        <f>IFERROR(VLOOKUP(A2586,Sheet1!B:F,4,0),"")</f>
        <v/>
      </c>
      <c r="O2586" s="22" t="str">
        <f t="shared" si="204"/>
        <v xml:space="preserve"> </v>
      </c>
    </row>
    <row r="2587" spans="1:15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208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205"/>
        <v/>
      </c>
      <c r="J2587" s="22" t="str">
        <f t="shared" si="206"/>
        <v/>
      </c>
      <c r="K2587" s="22" t="str">
        <f t="shared" si="207"/>
        <v/>
      </c>
      <c r="M2587" s="22" t="str">
        <f>IFERROR(VLOOKUP(A2587,Sheet1!B:F,5,0),"")</f>
        <v/>
      </c>
      <c r="N2587" s="22" t="str">
        <f>IFERROR(VLOOKUP(A2587,Sheet1!B:F,4,0),"")</f>
        <v/>
      </c>
      <c r="O2587" s="22" t="str">
        <f t="shared" si="204"/>
        <v xml:space="preserve"> </v>
      </c>
    </row>
    <row r="2588" spans="1:15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208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205"/>
        <v/>
      </c>
      <c r="J2588" s="22" t="str">
        <f t="shared" si="206"/>
        <v/>
      </c>
      <c r="K2588" s="22" t="str">
        <f t="shared" si="207"/>
        <v/>
      </c>
      <c r="M2588" s="22" t="str">
        <f>IFERROR(VLOOKUP(A2588,Sheet1!B:F,5,0),"")</f>
        <v/>
      </c>
      <c r="N2588" s="22" t="str">
        <f>IFERROR(VLOOKUP(A2588,Sheet1!B:F,4,0),"")</f>
        <v/>
      </c>
      <c r="O2588" s="22" t="str">
        <f t="shared" si="204"/>
        <v xml:space="preserve"> </v>
      </c>
    </row>
    <row r="2589" spans="1:15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208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205"/>
        <v/>
      </c>
      <c r="J2589" s="22" t="str">
        <f t="shared" si="206"/>
        <v/>
      </c>
      <c r="K2589" s="22" t="str">
        <f t="shared" si="207"/>
        <v/>
      </c>
      <c r="M2589" s="22" t="str">
        <f>IFERROR(VLOOKUP(A2589,Sheet1!B:F,5,0),"")</f>
        <v/>
      </c>
      <c r="N2589" s="22" t="str">
        <f>IFERROR(VLOOKUP(A2589,Sheet1!B:F,4,0),"")</f>
        <v/>
      </c>
      <c r="O2589" s="22" t="str">
        <f t="shared" si="204"/>
        <v xml:space="preserve"> </v>
      </c>
    </row>
    <row r="2590" spans="1:15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208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205"/>
        <v/>
      </c>
      <c r="J2590" s="22" t="str">
        <f t="shared" si="206"/>
        <v/>
      </c>
      <c r="K2590" s="22" t="str">
        <f t="shared" si="207"/>
        <v/>
      </c>
      <c r="M2590" s="22" t="str">
        <f>IFERROR(VLOOKUP(A2590,Sheet1!B:F,5,0),"")</f>
        <v/>
      </c>
      <c r="N2590" s="22" t="str">
        <f>IFERROR(VLOOKUP(A2590,Sheet1!B:F,4,0),"")</f>
        <v/>
      </c>
      <c r="O2590" s="22" t="str">
        <f t="shared" si="204"/>
        <v xml:space="preserve"> </v>
      </c>
    </row>
    <row r="2591" spans="1:15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208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205"/>
        <v/>
      </c>
      <c r="J2591" s="22" t="str">
        <f t="shared" si="206"/>
        <v/>
      </c>
      <c r="K2591" s="22" t="str">
        <f t="shared" si="207"/>
        <v/>
      </c>
      <c r="M2591" s="22" t="str">
        <f>IFERROR(VLOOKUP(A2591,Sheet1!B:F,5,0),"")</f>
        <v/>
      </c>
      <c r="N2591" s="22" t="str">
        <f>IFERROR(VLOOKUP(A2591,Sheet1!B:F,4,0),"")</f>
        <v/>
      </c>
      <c r="O2591" s="22" t="str">
        <f t="shared" si="204"/>
        <v xml:space="preserve"> </v>
      </c>
    </row>
    <row r="2592" spans="1:15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208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205"/>
        <v/>
      </c>
      <c r="J2592" s="22" t="str">
        <f t="shared" si="206"/>
        <v/>
      </c>
      <c r="K2592" s="22" t="str">
        <f t="shared" si="207"/>
        <v/>
      </c>
      <c r="M2592" s="22" t="str">
        <f>IFERROR(VLOOKUP(A2592,Sheet1!B:F,5,0),"")</f>
        <v/>
      </c>
      <c r="N2592" s="22" t="str">
        <f>IFERROR(VLOOKUP(A2592,Sheet1!B:F,4,0),"")</f>
        <v/>
      </c>
      <c r="O2592" s="22" t="str">
        <f t="shared" si="204"/>
        <v xml:space="preserve"> </v>
      </c>
    </row>
    <row r="2593" spans="1:15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208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205"/>
        <v/>
      </c>
      <c r="J2593" s="22" t="str">
        <f t="shared" si="206"/>
        <v/>
      </c>
      <c r="K2593" s="22" t="str">
        <f t="shared" si="207"/>
        <v/>
      </c>
      <c r="M2593" s="22" t="str">
        <f>IFERROR(VLOOKUP(A2593,Sheet1!B:F,5,0),"")</f>
        <v/>
      </c>
      <c r="N2593" s="22" t="str">
        <f>IFERROR(VLOOKUP(A2593,Sheet1!B:F,4,0),"")</f>
        <v/>
      </c>
      <c r="O2593" s="22" t="str">
        <f t="shared" si="204"/>
        <v xml:space="preserve"> </v>
      </c>
    </row>
    <row r="2594" spans="1:15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208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205"/>
        <v/>
      </c>
      <c r="J2594" s="22" t="str">
        <f t="shared" si="206"/>
        <v/>
      </c>
      <c r="K2594" s="22" t="str">
        <f t="shared" si="207"/>
        <v/>
      </c>
      <c r="M2594" s="22" t="str">
        <f>IFERROR(VLOOKUP(A2594,Sheet1!B:F,5,0),"")</f>
        <v/>
      </c>
      <c r="N2594" s="22" t="str">
        <f>IFERROR(VLOOKUP(A2594,Sheet1!B:F,4,0),"")</f>
        <v/>
      </c>
      <c r="O2594" s="22" t="str">
        <f t="shared" si="204"/>
        <v xml:space="preserve"> </v>
      </c>
    </row>
    <row r="2595" spans="1:15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208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205"/>
        <v/>
      </c>
      <c r="J2595" s="22" t="str">
        <f t="shared" si="206"/>
        <v/>
      </c>
      <c r="K2595" s="22" t="str">
        <f t="shared" si="207"/>
        <v/>
      </c>
      <c r="M2595" s="22" t="str">
        <f>IFERROR(VLOOKUP(A2595,Sheet1!B:F,5,0),"")</f>
        <v/>
      </c>
      <c r="N2595" s="22" t="str">
        <f>IFERROR(VLOOKUP(A2595,Sheet1!B:F,4,0),"")</f>
        <v/>
      </c>
      <c r="O2595" s="22" t="str">
        <f t="shared" si="204"/>
        <v xml:space="preserve"> </v>
      </c>
    </row>
    <row r="2596" spans="1:15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208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205"/>
        <v/>
      </c>
      <c r="J2596" s="22" t="str">
        <f t="shared" si="206"/>
        <v/>
      </c>
      <c r="K2596" s="22" t="str">
        <f t="shared" si="207"/>
        <v/>
      </c>
      <c r="M2596" s="22" t="str">
        <f>IFERROR(VLOOKUP(A2596,Sheet1!B:F,5,0),"")</f>
        <v/>
      </c>
      <c r="N2596" s="22" t="str">
        <f>IFERROR(VLOOKUP(A2596,Sheet1!B:F,4,0),"")</f>
        <v/>
      </c>
      <c r="O2596" s="22" t="str">
        <f t="shared" si="204"/>
        <v xml:space="preserve"> </v>
      </c>
    </row>
    <row r="2597" spans="1:15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208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205"/>
        <v/>
      </c>
      <c r="J2597" s="22" t="str">
        <f t="shared" si="206"/>
        <v/>
      </c>
      <c r="K2597" s="22" t="str">
        <f t="shared" si="207"/>
        <v/>
      </c>
      <c r="M2597" s="22" t="str">
        <f>IFERROR(VLOOKUP(A2597,Sheet1!B:F,5,0),"")</f>
        <v/>
      </c>
      <c r="N2597" s="22" t="str">
        <f>IFERROR(VLOOKUP(A2597,Sheet1!B:F,4,0),"")</f>
        <v/>
      </c>
      <c r="O2597" s="22" t="str">
        <f t="shared" si="204"/>
        <v xml:space="preserve"> </v>
      </c>
    </row>
    <row r="2598" spans="1:15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208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205"/>
        <v/>
      </c>
      <c r="J2598" s="22" t="str">
        <f t="shared" si="206"/>
        <v/>
      </c>
      <c r="K2598" s="22" t="str">
        <f t="shared" si="207"/>
        <v/>
      </c>
      <c r="M2598" s="22" t="str">
        <f>IFERROR(VLOOKUP(A2598,Sheet1!B:F,5,0),"")</f>
        <v/>
      </c>
      <c r="N2598" s="22" t="str">
        <f>IFERROR(VLOOKUP(A2598,Sheet1!B:F,4,0),"")</f>
        <v/>
      </c>
      <c r="O2598" s="22" t="str">
        <f t="shared" si="204"/>
        <v xml:space="preserve"> </v>
      </c>
    </row>
    <row r="2599" spans="1:15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208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205"/>
        <v/>
      </c>
      <c r="J2599" s="22" t="str">
        <f t="shared" si="206"/>
        <v/>
      </c>
      <c r="K2599" s="22" t="str">
        <f t="shared" si="207"/>
        <v/>
      </c>
      <c r="M2599" s="22" t="str">
        <f>IFERROR(VLOOKUP(A2599,Sheet1!B:F,5,0),"")</f>
        <v/>
      </c>
      <c r="N2599" s="22" t="str">
        <f>IFERROR(VLOOKUP(A2599,Sheet1!B:F,4,0),"")</f>
        <v/>
      </c>
      <c r="O2599" s="22" t="str">
        <f t="shared" si="204"/>
        <v xml:space="preserve"> </v>
      </c>
    </row>
    <row r="2600" spans="1:15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208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205"/>
        <v/>
      </c>
      <c r="J2600" s="22" t="str">
        <f t="shared" si="206"/>
        <v/>
      </c>
      <c r="K2600" s="22" t="str">
        <f t="shared" si="207"/>
        <v/>
      </c>
      <c r="M2600" s="22" t="str">
        <f>IFERROR(VLOOKUP(A2600,Sheet1!B:F,5,0),"")</f>
        <v/>
      </c>
      <c r="N2600" s="22" t="str">
        <f>IFERROR(VLOOKUP(A2600,Sheet1!B:F,4,0),"")</f>
        <v/>
      </c>
      <c r="O2600" s="22" t="str">
        <f t="shared" si="204"/>
        <v xml:space="preserve"> </v>
      </c>
    </row>
    <row r="2601" spans="1:15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208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205"/>
        <v/>
      </c>
      <c r="J2601" s="22" t="str">
        <f t="shared" si="206"/>
        <v/>
      </c>
      <c r="K2601" s="22" t="str">
        <f t="shared" si="207"/>
        <v/>
      </c>
      <c r="M2601" s="22" t="str">
        <f>IFERROR(VLOOKUP(A2601,Sheet1!B:F,5,0),"")</f>
        <v/>
      </c>
      <c r="N2601" s="22" t="str">
        <f>IFERROR(VLOOKUP(A2601,Sheet1!B:F,4,0),"")</f>
        <v/>
      </c>
      <c r="O2601" s="22" t="str">
        <f t="shared" si="204"/>
        <v xml:space="preserve"> </v>
      </c>
    </row>
    <row r="2602" spans="1:15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208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205"/>
        <v/>
      </c>
      <c r="J2602" s="22" t="str">
        <f t="shared" si="206"/>
        <v/>
      </c>
      <c r="K2602" s="22" t="str">
        <f t="shared" si="207"/>
        <v/>
      </c>
      <c r="M2602" s="22" t="str">
        <f>IFERROR(VLOOKUP(A2602,Sheet1!B:F,5,0),"")</f>
        <v/>
      </c>
      <c r="N2602" s="22" t="str">
        <f>IFERROR(VLOOKUP(A2602,Sheet1!B:F,4,0),"")</f>
        <v/>
      </c>
      <c r="O2602" s="22" t="str">
        <f t="shared" si="204"/>
        <v xml:space="preserve"> </v>
      </c>
    </row>
    <row r="2603" spans="1:15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208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205"/>
        <v/>
      </c>
      <c r="J2603" s="22" t="str">
        <f t="shared" si="206"/>
        <v/>
      </c>
      <c r="K2603" s="22" t="str">
        <f t="shared" si="207"/>
        <v/>
      </c>
      <c r="M2603" s="22" t="str">
        <f>IFERROR(VLOOKUP(A2603,Sheet1!B:F,5,0),"")</f>
        <v/>
      </c>
      <c r="N2603" s="22" t="str">
        <f>IFERROR(VLOOKUP(A2603,Sheet1!B:F,4,0),"")</f>
        <v/>
      </c>
      <c r="O2603" s="22" t="str">
        <f t="shared" si="204"/>
        <v xml:space="preserve"> </v>
      </c>
    </row>
    <row r="2604" spans="1:15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208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205"/>
        <v/>
      </c>
      <c r="J2604" s="22" t="str">
        <f t="shared" si="206"/>
        <v/>
      </c>
      <c r="K2604" s="22" t="str">
        <f t="shared" si="207"/>
        <v/>
      </c>
      <c r="M2604" s="22" t="str">
        <f>IFERROR(VLOOKUP(A2604,Sheet1!B:F,5,0),"")</f>
        <v/>
      </c>
      <c r="N2604" s="22" t="str">
        <f>IFERROR(VLOOKUP(A2604,Sheet1!B:F,4,0),"")</f>
        <v/>
      </c>
      <c r="O2604" s="22" t="str">
        <f t="shared" si="204"/>
        <v xml:space="preserve"> </v>
      </c>
    </row>
    <row r="2605" spans="1:15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208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205"/>
        <v/>
      </c>
      <c r="J2605" s="22" t="str">
        <f t="shared" si="206"/>
        <v/>
      </c>
      <c r="K2605" s="22" t="str">
        <f t="shared" si="207"/>
        <v/>
      </c>
      <c r="M2605" s="22" t="str">
        <f>IFERROR(VLOOKUP(A2605,Sheet1!B:F,5,0),"")</f>
        <v/>
      </c>
      <c r="N2605" s="22" t="str">
        <f>IFERROR(VLOOKUP(A2605,Sheet1!B:F,4,0),"")</f>
        <v/>
      </c>
      <c r="O2605" s="22" t="str">
        <f t="shared" si="204"/>
        <v xml:space="preserve"> </v>
      </c>
    </row>
    <row r="2606" spans="1:15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208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205"/>
        <v/>
      </c>
      <c r="J2606" s="22" t="str">
        <f t="shared" si="206"/>
        <v/>
      </c>
      <c r="K2606" s="22" t="str">
        <f t="shared" si="207"/>
        <v/>
      </c>
      <c r="M2606" s="22" t="str">
        <f>IFERROR(VLOOKUP(A2606,Sheet1!B:F,5,0),"")</f>
        <v/>
      </c>
      <c r="N2606" s="22" t="str">
        <f>IFERROR(VLOOKUP(A2606,Sheet1!B:F,4,0),"")</f>
        <v/>
      </c>
      <c r="O2606" s="22" t="str">
        <f t="shared" si="204"/>
        <v xml:space="preserve"> </v>
      </c>
    </row>
    <row r="2607" spans="1:15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208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205"/>
        <v/>
      </c>
      <c r="J2607" s="22" t="str">
        <f t="shared" si="206"/>
        <v/>
      </c>
      <c r="K2607" s="22" t="str">
        <f t="shared" si="207"/>
        <v/>
      </c>
      <c r="M2607" s="22" t="str">
        <f>IFERROR(VLOOKUP(A2607,Sheet1!B:F,5,0),"")</f>
        <v/>
      </c>
      <c r="N2607" s="22" t="str">
        <f>IFERROR(VLOOKUP(A2607,Sheet1!B:F,4,0),"")</f>
        <v/>
      </c>
      <c r="O2607" s="22" t="str">
        <f t="shared" si="204"/>
        <v xml:space="preserve"> </v>
      </c>
    </row>
    <row r="2608" spans="1:15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208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205"/>
        <v/>
      </c>
      <c r="J2608" s="22" t="str">
        <f t="shared" si="206"/>
        <v/>
      </c>
      <c r="K2608" s="22" t="str">
        <f t="shared" si="207"/>
        <v/>
      </c>
      <c r="M2608" s="22" t="str">
        <f>IFERROR(VLOOKUP(A2608,Sheet1!B:F,5,0),"")</f>
        <v/>
      </c>
      <c r="N2608" s="22" t="str">
        <f>IFERROR(VLOOKUP(A2608,Sheet1!B:F,4,0),"")</f>
        <v/>
      </c>
      <c r="O2608" s="22" t="str">
        <f t="shared" si="204"/>
        <v xml:space="preserve"> </v>
      </c>
    </row>
    <row r="2609" spans="1:15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208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205"/>
        <v/>
      </c>
      <c r="J2609" s="22" t="str">
        <f t="shared" si="206"/>
        <v/>
      </c>
      <c r="K2609" s="22" t="str">
        <f t="shared" si="207"/>
        <v/>
      </c>
      <c r="M2609" s="22" t="str">
        <f>IFERROR(VLOOKUP(A2609,Sheet1!B:F,5,0),"")</f>
        <v/>
      </c>
      <c r="N2609" s="22" t="str">
        <f>IFERROR(VLOOKUP(A2609,Sheet1!B:F,4,0),"")</f>
        <v/>
      </c>
      <c r="O2609" s="22" t="str">
        <f t="shared" si="204"/>
        <v xml:space="preserve"> </v>
      </c>
    </row>
    <row r="2610" spans="1:15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208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205"/>
        <v/>
      </c>
      <c r="J2610" s="22" t="str">
        <f t="shared" si="206"/>
        <v/>
      </c>
      <c r="K2610" s="22" t="str">
        <f t="shared" si="207"/>
        <v/>
      </c>
      <c r="M2610" s="22" t="str">
        <f>IFERROR(VLOOKUP(A2610,Sheet1!B:F,5,0),"")</f>
        <v/>
      </c>
      <c r="N2610" s="22" t="str">
        <f>IFERROR(VLOOKUP(A2610,Sheet1!B:F,4,0),"")</f>
        <v/>
      </c>
      <c r="O2610" s="22" t="str">
        <f t="shared" si="204"/>
        <v xml:space="preserve"> </v>
      </c>
    </row>
    <row r="2611" spans="1:15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208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205"/>
        <v/>
      </c>
      <c r="J2611" s="22" t="str">
        <f t="shared" si="206"/>
        <v/>
      </c>
      <c r="K2611" s="22" t="str">
        <f t="shared" si="207"/>
        <v/>
      </c>
      <c r="M2611" s="22" t="str">
        <f>IFERROR(VLOOKUP(A2611,Sheet1!B:F,5,0),"")</f>
        <v/>
      </c>
      <c r="N2611" s="22" t="str">
        <f>IFERROR(VLOOKUP(A2611,Sheet1!B:F,4,0),"")</f>
        <v/>
      </c>
      <c r="O2611" s="22" t="str">
        <f t="shared" si="204"/>
        <v xml:space="preserve"> </v>
      </c>
    </row>
    <row r="2612" spans="1:15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208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205"/>
        <v/>
      </c>
      <c r="J2612" s="22" t="str">
        <f t="shared" si="206"/>
        <v/>
      </c>
      <c r="K2612" s="22" t="str">
        <f t="shared" si="207"/>
        <v/>
      </c>
      <c r="M2612" s="22" t="str">
        <f>IFERROR(VLOOKUP(A2612,Sheet1!B:F,5,0),"")</f>
        <v/>
      </c>
      <c r="N2612" s="22" t="str">
        <f>IFERROR(VLOOKUP(A2612,Sheet1!B:F,4,0),"")</f>
        <v/>
      </c>
      <c r="O2612" s="22" t="str">
        <f t="shared" si="204"/>
        <v xml:space="preserve"> </v>
      </c>
    </row>
    <row r="2613" spans="1:15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208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205"/>
        <v/>
      </c>
      <c r="J2613" s="22" t="str">
        <f t="shared" si="206"/>
        <v/>
      </c>
      <c r="K2613" s="22" t="str">
        <f t="shared" si="207"/>
        <v/>
      </c>
      <c r="M2613" s="22" t="str">
        <f>IFERROR(VLOOKUP(A2613,Sheet1!B:F,5,0),"")</f>
        <v/>
      </c>
      <c r="N2613" s="22" t="str">
        <f>IFERROR(VLOOKUP(A2613,Sheet1!B:F,4,0),"")</f>
        <v/>
      </c>
      <c r="O2613" s="22" t="str">
        <f t="shared" si="204"/>
        <v xml:space="preserve"> </v>
      </c>
    </row>
    <row r="2614" spans="1:15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208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205"/>
        <v/>
      </c>
      <c r="J2614" s="22" t="str">
        <f t="shared" si="206"/>
        <v/>
      </c>
      <c r="K2614" s="22" t="str">
        <f t="shared" si="207"/>
        <v/>
      </c>
      <c r="M2614" s="22" t="str">
        <f>IFERROR(VLOOKUP(A2614,Sheet1!B:F,5,0),"")</f>
        <v/>
      </c>
      <c r="N2614" s="22" t="str">
        <f>IFERROR(VLOOKUP(A2614,Sheet1!B:F,4,0),"")</f>
        <v/>
      </c>
      <c r="O2614" s="22" t="str">
        <f t="shared" si="204"/>
        <v xml:space="preserve"> </v>
      </c>
    </row>
    <row r="2615" spans="1:15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208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205"/>
        <v/>
      </c>
      <c r="J2615" s="22" t="str">
        <f t="shared" si="206"/>
        <v/>
      </c>
      <c r="K2615" s="22" t="str">
        <f t="shared" si="207"/>
        <v/>
      </c>
      <c r="M2615" s="22" t="str">
        <f>IFERROR(VLOOKUP(A2615,Sheet1!B:F,5,0),"")</f>
        <v/>
      </c>
      <c r="N2615" s="22" t="str">
        <f>IFERROR(VLOOKUP(A2615,Sheet1!B:F,4,0),"")</f>
        <v/>
      </c>
      <c r="O2615" s="22" t="str">
        <f t="shared" si="204"/>
        <v xml:space="preserve"> </v>
      </c>
    </row>
    <row r="2616" spans="1:15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208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205"/>
        <v/>
      </c>
      <c r="J2616" s="22" t="str">
        <f t="shared" si="206"/>
        <v/>
      </c>
      <c r="K2616" s="22" t="str">
        <f t="shared" si="207"/>
        <v/>
      </c>
      <c r="M2616" s="22" t="str">
        <f>IFERROR(VLOOKUP(A2616,Sheet1!B:F,5,0),"")</f>
        <v/>
      </c>
      <c r="N2616" s="22" t="str">
        <f>IFERROR(VLOOKUP(A2616,Sheet1!B:F,4,0),"")</f>
        <v/>
      </c>
      <c r="O2616" s="22" t="str">
        <f t="shared" si="204"/>
        <v xml:space="preserve"> </v>
      </c>
    </row>
    <row r="2617" spans="1:15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208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205"/>
        <v/>
      </c>
      <c r="J2617" s="22" t="str">
        <f t="shared" si="206"/>
        <v/>
      </c>
      <c r="K2617" s="22" t="str">
        <f t="shared" si="207"/>
        <v/>
      </c>
      <c r="M2617" s="22" t="str">
        <f>IFERROR(VLOOKUP(A2617,Sheet1!B:F,5,0),"")</f>
        <v/>
      </c>
      <c r="N2617" s="22" t="str">
        <f>IFERROR(VLOOKUP(A2617,Sheet1!B:F,4,0),"")</f>
        <v/>
      </c>
      <c r="O2617" s="22" t="str">
        <f t="shared" si="204"/>
        <v xml:space="preserve"> </v>
      </c>
    </row>
    <row r="2618" spans="1:15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208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205"/>
        <v/>
      </c>
      <c r="J2618" s="22" t="str">
        <f t="shared" si="206"/>
        <v/>
      </c>
      <c r="K2618" s="22" t="str">
        <f t="shared" si="207"/>
        <v/>
      </c>
      <c r="M2618" s="22" t="str">
        <f>IFERROR(VLOOKUP(A2618,Sheet1!B:F,5,0),"")</f>
        <v/>
      </c>
      <c r="N2618" s="22" t="str">
        <f>IFERROR(VLOOKUP(A2618,Sheet1!B:F,4,0),"")</f>
        <v/>
      </c>
      <c r="O2618" s="22" t="str">
        <f t="shared" si="204"/>
        <v xml:space="preserve"> </v>
      </c>
    </row>
    <row r="2619" spans="1:15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208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205"/>
        <v/>
      </c>
      <c r="J2619" s="22" t="str">
        <f t="shared" si="206"/>
        <v/>
      </c>
      <c r="K2619" s="22" t="str">
        <f t="shared" si="207"/>
        <v/>
      </c>
      <c r="M2619" s="22" t="str">
        <f>IFERROR(VLOOKUP(A2619,Sheet1!B:F,5,0),"")</f>
        <v/>
      </c>
      <c r="N2619" s="22" t="str">
        <f>IFERROR(VLOOKUP(A2619,Sheet1!B:F,4,0),"")</f>
        <v/>
      </c>
      <c r="O2619" s="22" t="str">
        <f t="shared" si="204"/>
        <v xml:space="preserve"> </v>
      </c>
    </row>
    <row r="2620" spans="1:15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208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205"/>
        <v/>
      </c>
      <c r="J2620" s="22" t="str">
        <f t="shared" si="206"/>
        <v/>
      </c>
      <c r="K2620" s="22" t="str">
        <f t="shared" si="207"/>
        <v/>
      </c>
      <c r="M2620" s="22" t="str">
        <f>IFERROR(VLOOKUP(A2620,Sheet1!B:F,5,0),"")</f>
        <v/>
      </c>
      <c r="N2620" s="22" t="str">
        <f>IFERROR(VLOOKUP(A2620,Sheet1!B:F,4,0),"")</f>
        <v/>
      </c>
      <c r="O2620" s="22" t="str">
        <f t="shared" si="204"/>
        <v xml:space="preserve"> </v>
      </c>
    </row>
    <row r="2621" spans="1:15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208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205"/>
        <v/>
      </c>
      <c r="J2621" s="22" t="str">
        <f t="shared" si="206"/>
        <v/>
      </c>
      <c r="K2621" s="22" t="str">
        <f t="shared" si="207"/>
        <v/>
      </c>
      <c r="M2621" s="22" t="str">
        <f>IFERROR(VLOOKUP(A2621,Sheet1!B:F,5,0),"")</f>
        <v/>
      </c>
      <c r="N2621" s="22" t="str">
        <f>IFERROR(VLOOKUP(A2621,Sheet1!B:F,4,0),"")</f>
        <v/>
      </c>
      <c r="O2621" s="22" t="str">
        <f t="shared" si="204"/>
        <v xml:space="preserve"> </v>
      </c>
    </row>
    <row r="2622" spans="1:15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208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205"/>
        <v/>
      </c>
      <c r="J2622" s="22" t="str">
        <f t="shared" si="206"/>
        <v/>
      </c>
      <c r="K2622" s="22" t="str">
        <f t="shared" si="207"/>
        <v/>
      </c>
      <c r="M2622" s="22" t="str">
        <f>IFERROR(VLOOKUP(A2622,Sheet1!B:F,5,0),"")</f>
        <v/>
      </c>
      <c r="N2622" s="22" t="str">
        <f>IFERROR(VLOOKUP(A2622,Sheet1!B:F,4,0),"")</f>
        <v/>
      </c>
      <c r="O2622" s="22" t="str">
        <f t="shared" si="204"/>
        <v xml:space="preserve"> </v>
      </c>
    </row>
    <row r="2623" spans="1:15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208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205"/>
        <v/>
      </c>
      <c r="J2623" s="22" t="str">
        <f t="shared" si="206"/>
        <v/>
      </c>
      <c r="K2623" s="22" t="str">
        <f t="shared" si="207"/>
        <v/>
      </c>
      <c r="M2623" s="22" t="str">
        <f>IFERROR(VLOOKUP(A2623,Sheet1!B:F,5,0),"")</f>
        <v/>
      </c>
      <c r="N2623" s="22" t="str">
        <f>IFERROR(VLOOKUP(A2623,Sheet1!B:F,4,0),"")</f>
        <v/>
      </c>
      <c r="O2623" s="22" t="str">
        <f t="shared" si="204"/>
        <v xml:space="preserve"> </v>
      </c>
    </row>
    <row r="2624" spans="1:15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208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205"/>
        <v/>
      </c>
      <c r="J2624" s="22" t="str">
        <f t="shared" si="206"/>
        <v/>
      </c>
      <c r="K2624" s="22" t="str">
        <f t="shared" si="207"/>
        <v/>
      </c>
      <c r="M2624" s="22" t="str">
        <f>IFERROR(VLOOKUP(A2624,Sheet1!B:F,5,0),"")</f>
        <v/>
      </c>
      <c r="N2624" s="22" t="str">
        <f>IFERROR(VLOOKUP(A2624,Sheet1!B:F,4,0),"")</f>
        <v/>
      </c>
      <c r="O2624" s="22" t="str">
        <f t="shared" si="204"/>
        <v xml:space="preserve"> </v>
      </c>
    </row>
    <row r="2625" spans="1:15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208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205"/>
        <v/>
      </c>
      <c r="J2625" s="22" t="str">
        <f t="shared" si="206"/>
        <v/>
      </c>
      <c r="K2625" s="22" t="str">
        <f t="shared" si="207"/>
        <v/>
      </c>
      <c r="M2625" s="22" t="str">
        <f>IFERROR(VLOOKUP(A2625,Sheet1!B:F,5,0),"")</f>
        <v/>
      </c>
      <c r="N2625" s="22" t="str">
        <f>IFERROR(VLOOKUP(A2625,Sheet1!B:F,4,0),"")</f>
        <v/>
      </c>
      <c r="O2625" s="22" t="str">
        <f t="shared" si="204"/>
        <v xml:space="preserve"> </v>
      </c>
    </row>
    <row r="2626" spans="1:15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208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205"/>
        <v/>
      </c>
      <c r="J2626" s="22" t="str">
        <f t="shared" si="206"/>
        <v/>
      </c>
      <c r="K2626" s="22" t="str">
        <f t="shared" si="207"/>
        <v/>
      </c>
      <c r="M2626" s="22" t="str">
        <f>IFERROR(VLOOKUP(A2626,Sheet1!B:F,5,0),"")</f>
        <v/>
      </c>
      <c r="N2626" s="22" t="str">
        <f>IFERROR(VLOOKUP(A2626,Sheet1!B:F,4,0),"")</f>
        <v/>
      </c>
      <c r="O2626" s="22" t="str">
        <f t="shared" si="204"/>
        <v xml:space="preserve"> </v>
      </c>
    </row>
    <row r="2627" spans="1:15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208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205"/>
        <v/>
      </c>
      <c r="J2627" s="22" t="str">
        <f t="shared" si="206"/>
        <v/>
      </c>
      <c r="K2627" s="22" t="str">
        <f t="shared" si="207"/>
        <v/>
      </c>
      <c r="M2627" s="22" t="str">
        <f>IFERROR(VLOOKUP(A2627,Sheet1!B:F,5,0),"")</f>
        <v/>
      </c>
      <c r="N2627" s="22" t="str">
        <f>IFERROR(VLOOKUP(A2627,Sheet1!B:F,4,0),"")</f>
        <v/>
      </c>
      <c r="O2627" s="22" t="str">
        <f t="shared" ref="O2627:O2690" si="209">CONCATENATE(M2627," ",N2627)</f>
        <v xml:space="preserve"> </v>
      </c>
    </row>
    <row r="2628" spans="1:15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208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205"/>
        <v/>
      </c>
      <c r="J2628" s="22" t="str">
        <f t="shared" si="206"/>
        <v/>
      </c>
      <c r="K2628" s="22" t="str">
        <f t="shared" si="207"/>
        <v/>
      </c>
      <c r="M2628" s="22" t="str">
        <f>IFERROR(VLOOKUP(A2628,Sheet1!B:F,5,0),"")</f>
        <v/>
      </c>
      <c r="N2628" s="22" t="str">
        <f>IFERROR(VLOOKUP(A2628,Sheet1!B:F,4,0),"")</f>
        <v/>
      </c>
      <c r="O2628" s="22" t="str">
        <f t="shared" si="209"/>
        <v xml:space="preserve"> </v>
      </c>
    </row>
    <row r="2629" spans="1:15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208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205"/>
        <v/>
      </c>
      <c r="J2629" s="22" t="str">
        <f t="shared" si="206"/>
        <v/>
      </c>
      <c r="K2629" s="22" t="str">
        <f t="shared" si="207"/>
        <v/>
      </c>
      <c r="M2629" s="22" t="str">
        <f>IFERROR(VLOOKUP(A2629,Sheet1!B:F,5,0),"")</f>
        <v/>
      </c>
      <c r="N2629" s="22" t="str">
        <f>IFERROR(VLOOKUP(A2629,Sheet1!B:F,4,0),"")</f>
        <v/>
      </c>
      <c r="O2629" s="22" t="str">
        <f t="shared" si="209"/>
        <v xml:space="preserve"> </v>
      </c>
    </row>
    <row r="2630" spans="1:15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208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205"/>
        <v/>
      </c>
      <c r="J2630" s="22" t="str">
        <f t="shared" si="206"/>
        <v/>
      </c>
      <c r="K2630" s="22" t="str">
        <f t="shared" si="207"/>
        <v/>
      </c>
      <c r="M2630" s="22" t="str">
        <f>IFERROR(VLOOKUP(A2630,Sheet1!B:F,5,0),"")</f>
        <v/>
      </c>
      <c r="N2630" s="22" t="str">
        <f>IFERROR(VLOOKUP(A2630,Sheet1!B:F,4,0),"")</f>
        <v/>
      </c>
      <c r="O2630" s="22" t="str">
        <f t="shared" si="209"/>
        <v xml:space="preserve"> </v>
      </c>
    </row>
    <row r="2631" spans="1:15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208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205"/>
        <v/>
      </c>
      <c r="J2631" s="22" t="str">
        <f t="shared" si="206"/>
        <v/>
      </c>
      <c r="K2631" s="22" t="str">
        <f t="shared" si="207"/>
        <v/>
      </c>
      <c r="M2631" s="22" t="str">
        <f>IFERROR(VLOOKUP(A2631,Sheet1!B:F,5,0),"")</f>
        <v/>
      </c>
      <c r="N2631" s="22" t="str">
        <f>IFERROR(VLOOKUP(A2631,Sheet1!B:F,4,0),"")</f>
        <v/>
      </c>
      <c r="O2631" s="22" t="str">
        <f t="shared" si="209"/>
        <v xml:space="preserve"> </v>
      </c>
    </row>
    <row r="2632" spans="1:15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208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205"/>
        <v/>
      </c>
      <c r="J2632" s="22" t="str">
        <f t="shared" si="206"/>
        <v/>
      </c>
      <c r="K2632" s="22" t="str">
        <f t="shared" si="207"/>
        <v/>
      </c>
      <c r="M2632" s="22" t="str">
        <f>IFERROR(VLOOKUP(A2632,Sheet1!B:F,5,0),"")</f>
        <v/>
      </c>
      <c r="N2632" s="22" t="str">
        <f>IFERROR(VLOOKUP(A2632,Sheet1!B:F,4,0),"")</f>
        <v/>
      </c>
      <c r="O2632" s="22" t="str">
        <f t="shared" si="209"/>
        <v xml:space="preserve"> </v>
      </c>
    </row>
    <row r="2633" spans="1:15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208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205"/>
        <v/>
      </c>
      <c r="J2633" s="22" t="str">
        <f t="shared" si="206"/>
        <v/>
      </c>
      <c r="K2633" s="22" t="str">
        <f t="shared" si="207"/>
        <v/>
      </c>
      <c r="M2633" s="22" t="str">
        <f>IFERROR(VLOOKUP(A2633,Sheet1!B:F,5,0),"")</f>
        <v/>
      </c>
      <c r="N2633" s="22" t="str">
        <f>IFERROR(VLOOKUP(A2633,Sheet1!B:F,4,0),"")</f>
        <v/>
      </c>
      <c r="O2633" s="22" t="str">
        <f t="shared" si="209"/>
        <v xml:space="preserve"> </v>
      </c>
    </row>
    <row r="2634" spans="1:15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208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205"/>
        <v/>
      </c>
      <c r="J2634" s="22" t="str">
        <f t="shared" si="206"/>
        <v/>
      </c>
      <c r="K2634" s="22" t="str">
        <f t="shared" si="207"/>
        <v/>
      </c>
      <c r="M2634" s="22" t="str">
        <f>IFERROR(VLOOKUP(A2634,Sheet1!B:F,5,0),"")</f>
        <v/>
      </c>
      <c r="N2634" s="22" t="str">
        <f>IFERROR(VLOOKUP(A2634,Sheet1!B:F,4,0),"")</f>
        <v/>
      </c>
      <c r="O2634" s="22" t="str">
        <f t="shared" si="209"/>
        <v xml:space="preserve"> </v>
      </c>
    </row>
    <row r="2635" spans="1:15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208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205"/>
        <v/>
      </c>
      <c r="J2635" s="22" t="str">
        <f t="shared" si="206"/>
        <v/>
      </c>
      <c r="K2635" s="22" t="str">
        <f t="shared" si="207"/>
        <v/>
      </c>
      <c r="M2635" s="22" t="str">
        <f>IFERROR(VLOOKUP(A2635,Sheet1!B:F,5,0),"")</f>
        <v/>
      </c>
      <c r="N2635" s="22" t="str">
        <f>IFERROR(VLOOKUP(A2635,Sheet1!B:F,4,0),"")</f>
        <v/>
      </c>
      <c r="O2635" s="22" t="str">
        <f t="shared" si="209"/>
        <v xml:space="preserve"> </v>
      </c>
    </row>
    <row r="2636" spans="1:15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208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205"/>
        <v/>
      </c>
      <c r="J2636" s="22" t="str">
        <f t="shared" si="206"/>
        <v/>
      </c>
      <c r="K2636" s="22" t="str">
        <f t="shared" si="207"/>
        <v/>
      </c>
      <c r="M2636" s="22" t="str">
        <f>IFERROR(VLOOKUP(A2636,Sheet1!B:F,5,0),"")</f>
        <v/>
      </c>
      <c r="N2636" s="22" t="str">
        <f>IFERROR(VLOOKUP(A2636,Sheet1!B:F,4,0),"")</f>
        <v/>
      </c>
      <c r="O2636" s="22" t="str">
        <f t="shared" si="209"/>
        <v xml:space="preserve"> </v>
      </c>
    </row>
    <row r="2637" spans="1:15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208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205"/>
        <v/>
      </c>
      <c r="J2637" s="22" t="str">
        <f t="shared" si="206"/>
        <v/>
      </c>
      <c r="K2637" s="22" t="str">
        <f t="shared" si="207"/>
        <v/>
      </c>
      <c r="M2637" s="22" t="str">
        <f>IFERROR(VLOOKUP(A2637,Sheet1!B:F,5,0),"")</f>
        <v/>
      </c>
      <c r="N2637" s="22" t="str">
        <f>IFERROR(VLOOKUP(A2637,Sheet1!B:F,4,0),"")</f>
        <v/>
      </c>
      <c r="O2637" s="22" t="str">
        <f t="shared" si="209"/>
        <v xml:space="preserve"> </v>
      </c>
    </row>
    <row r="2638" spans="1:15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208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205"/>
        <v/>
      </c>
      <c r="J2638" s="22" t="str">
        <f t="shared" si="206"/>
        <v/>
      </c>
      <c r="K2638" s="22" t="str">
        <f t="shared" si="207"/>
        <v/>
      </c>
      <c r="M2638" s="22" t="str">
        <f>IFERROR(VLOOKUP(A2638,Sheet1!B:F,5,0),"")</f>
        <v/>
      </c>
      <c r="N2638" s="22" t="str">
        <f>IFERROR(VLOOKUP(A2638,Sheet1!B:F,4,0),"")</f>
        <v/>
      </c>
      <c r="O2638" s="22" t="str">
        <f t="shared" si="209"/>
        <v xml:space="preserve"> </v>
      </c>
    </row>
    <row r="2639" spans="1:15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208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210">CONCATENATE(E2639,A2639)</f>
        <v/>
      </c>
      <c r="J2639" s="22" t="str">
        <f t="shared" ref="J2639:J2702" si="211">B2639</f>
        <v/>
      </c>
      <c r="K2639" s="22" t="str">
        <f t="shared" ref="K2639:K2702" si="212">C2639</f>
        <v/>
      </c>
      <c r="M2639" s="22" t="str">
        <f>IFERROR(VLOOKUP(A2639,Sheet1!B:F,5,0),"")</f>
        <v/>
      </c>
      <c r="N2639" s="22" t="str">
        <f>IFERROR(VLOOKUP(A2639,Sheet1!B:F,4,0),"")</f>
        <v/>
      </c>
      <c r="O2639" s="22" t="str">
        <f t="shared" si="209"/>
        <v xml:space="preserve"> </v>
      </c>
    </row>
    <row r="2640" spans="1:15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208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210"/>
        <v/>
      </c>
      <c r="J2640" s="22" t="str">
        <f t="shared" si="211"/>
        <v/>
      </c>
      <c r="K2640" s="22" t="str">
        <f t="shared" si="212"/>
        <v/>
      </c>
      <c r="M2640" s="22" t="str">
        <f>IFERROR(VLOOKUP(A2640,Sheet1!B:F,5,0),"")</f>
        <v/>
      </c>
      <c r="N2640" s="22" t="str">
        <f>IFERROR(VLOOKUP(A2640,Sheet1!B:F,4,0),"")</f>
        <v/>
      </c>
      <c r="O2640" s="22" t="str">
        <f t="shared" si="209"/>
        <v xml:space="preserve"> </v>
      </c>
    </row>
    <row r="2641" spans="1:15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208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210"/>
        <v/>
      </c>
      <c r="J2641" s="22" t="str">
        <f t="shared" si="211"/>
        <v/>
      </c>
      <c r="K2641" s="22" t="str">
        <f t="shared" si="212"/>
        <v/>
      </c>
      <c r="M2641" s="22" t="str">
        <f>IFERROR(VLOOKUP(A2641,Sheet1!B:F,5,0),"")</f>
        <v/>
      </c>
      <c r="N2641" s="22" t="str">
        <f>IFERROR(VLOOKUP(A2641,Sheet1!B:F,4,0),"")</f>
        <v/>
      </c>
      <c r="O2641" s="22" t="str">
        <f t="shared" si="209"/>
        <v xml:space="preserve"> </v>
      </c>
    </row>
    <row r="2642" spans="1:15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213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210"/>
        <v/>
      </c>
      <c r="J2642" s="22" t="str">
        <f t="shared" si="211"/>
        <v/>
      </c>
      <c r="K2642" s="22" t="str">
        <f t="shared" si="212"/>
        <v/>
      </c>
      <c r="M2642" s="22" t="str">
        <f>IFERROR(VLOOKUP(A2642,Sheet1!B:F,5,0),"")</f>
        <v/>
      </c>
      <c r="N2642" s="22" t="str">
        <f>IFERROR(VLOOKUP(A2642,Sheet1!B:F,4,0),"")</f>
        <v/>
      </c>
      <c r="O2642" s="22" t="str">
        <f t="shared" si="209"/>
        <v xml:space="preserve"> </v>
      </c>
    </row>
    <row r="2643" spans="1:15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213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210"/>
        <v/>
      </c>
      <c r="J2643" s="22" t="str">
        <f t="shared" si="211"/>
        <v/>
      </c>
      <c r="K2643" s="22" t="str">
        <f t="shared" si="212"/>
        <v/>
      </c>
      <c r="M2643" s="22" t="str">
        <f>IFERROR(VLOOKUP(A2643,Sheet1!B:F,5,0),"")</f>
        <v/>
      </c>
      <c r="N2643" s="22" t="str">
        <f>IFERROR(VLOOKUP(A2643,Sheet1!B:F,4,0),"")</f>
        <v/>
      </c>
      <c r="O2643" s="22" t="str">
        <f t="shared" si="209"/>
        <v xml:space="preserve"> </v>
      </c>
    </row>
    <row r="2644" spans="1:15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213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210"/>
        <v/>
      </c>
      <c r="J2644" s="22" t="str">
        <f t="shared" si="211"/>
        <v/>
      </c>
      <c r="K2644" s="22" t="str">
        <f t="shared" si="212"/>
        <v/>
      </c>
      <c r="M2644" s="22" t="str">
        <f>IFERROR(VLOOKUP(A2644,Sheet1!B:F,5,0),"")</f>
        <v/>
      </c>
      <c r="N2644" s="22" t="str">
        <f>IFERROR(VLOOKUP(A2644,Sheet1!B:F,4,0),"")</f>
        <v/>
      </c>
      <c r="O2644" s="22" t="str">
        <f t="shared" si="209"/>
        <v xml:space="preserve"> </v>
      </c>
    </row>
    <row r="2645" spans="1:15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213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210"/>
        <v/>
      </c>
      <c r="J2645" s="22" t="str">
        <f t="shared" si="211"/>
        <v/>
      </c>
      <c r="K2645" s="22" t="str">
        <f t="shared" si="212"/>
        <v/>
      </c>
      <c r="M2645" s="22" t="str">
        <f>IFERROR(VLOOKUP(A2645,Sheet1!B:F,5,0),"")</f>
        <v/>
      </c>
      <c r="N2645" s="22" t="str">
        <f>IFERROR(VLOOKUP(A2645,Sheet1!B:F,4,0),"")</f>
        <v/>
      </c>
      <c r="O2645" s="22" t="str">
        <f t="shared" si="209"/>
        <v xml:space="preserve"> </v>
      </c>
    </row>
    <row r="2646" spans="1:15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213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210"/>
        <v/>
      </c>
      <c r="J2646" s="22" t="str">
        <f t="shared" si="211"/>
        <v/>
      </c>
      <c r="K2646" s="22" t="str">
        <f t="shared" si="212"/>
        <v/>
      </c>
      <c r="M2646" s="22" t="str">
        <f>IFERROR(VLOOKUP(A2646,Sheet1!B:F,5,0),"")</f>
        <v/>
      </c>
      <c r="N2646" s="22" t="str">
        <f>IFERROR(VLOOKUP(A2646,Sheet1!B:F,4,0),"")</f>
        <v/>
      </c>
      <c r="O2646" s="22" t="str">
        <f t="shared" si="209"/>
        <v xml:space="preserve"> </v>
      </c>
    </row>
    <row r="2647" spans="1:15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213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210"/>
        <v/>
      </c>
      <c r="J2647" s="22" t="str">
        <f t="shared" si="211"/>
        <v/>
      </c>
      <c r="K2647" s="22" t="str">
        <f t="shared" si="212"/>
        <v/>
      </c>
      <c r="M2647" s="22" t="str">
        <f>IFERROR(VLOOKUP(A2647,Sheet1!B:F,5,0),"")</f>
        <v/>
      </c>
      <c r="N2647" s="22" t="str">
        <f>IFERROR(VLOOKUP(A2647,Sheet1!B:F,4,0),"")</f>
        <v/>
      </c>
      <c r="O2647" s="22" t="str">
        <f t="shared" si="209"/>
        <v xml:space="preserve"> </v>
      </c>
    </row>
    <row r="2648" spans="1:15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213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210"/>
        <v/>
      </c>
      <c r="J2648" s="22" t="str">
        <f t="shared" si="211"/>
        <v/>
      </c>
      <c r="K2648" s="22" t="str">
        <f t="shared" si="212"/>
        <v/>
      </c>
      <c r="M2648" s="22" t="str">
        <f>IFERROR(VLOOKUP(A2648,Sheet1!B:F,5,0),"")</f>
        <v/>
      </c>
      <c r="N2648" s="22" t="str">
        <f>IFERROR(VLOOKUP(A2648,Sheet1!B:F,4,0),"")</f>
        <v/>
      </c>
      <c r="O2648" s="22" t="str">
        <f t="shared" si="209"/>
        <v xml:space="preserve"> </v>
      </c>
    </row>
    <row r="2649" spans="1:15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213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210"/>
        <v/>
      </c>
      <c r="J2649" s="22" t="str">
        <f t="shared" si="211"/>
        <v/>
      </c>
      <c r="K2649" s="22" t="str">
        <f t="shared" si="212"/>
        <v/>
      </c>
      <c r="M2649" s="22" t="str">
        <f>IFERROR(VLOOKUP(A2649,Sheet1!B:F,5,0),"")</f>
        <v/>
      </c>
      <c r="N2649" s="22" t="str">
        <f>IFERROR(VLOOKUP(A2649,Sheet1!B:F,4,0),"")</f>
        <v/>
      </c>
      <c r="O2649" s="22" t="str">
        <f t="shared" si="209"/>
        <v xml:space="preserve"> </v>
      </c>
    </row>
    <row r="2650" spans="1:15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213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210"/>
        <v/>
      </c>
      <c r="J2650" s="22" t="str">
        <f t="shared" si="211"/>
        <v/>
      </c>
      <c r="K2650" s="22" t="str">
        <f t="shared" si="212"/>
        <v/>
      </c>
      <c r="M2650" s="22" t="str">
        <f>IFERROR(VLOOKUP(A2650,Sheet1!B:F,5,0),"")</f>
        <v/>
      </c>
      <c r="N2650" s="22" t="str">
        <f>IFERROR(VLOOKUP(A2650,Sheet1!B:F,4,0),"")</f>
        <v/>
      </c>
      <c r="O2650" s="22" t="str">
        <f t="shared" si="209"/>
        <v xml:space="preserve"> </v>
      </c>
    </row>
    <row r="2651" spans="1:15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213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210"/>
        <v/>
      </c>
      <c r="J2651" s="22" t="str">
        <f t="shared" si="211"/>
        <v/>
      </c>
      <c r="K2651" s="22" t="str">
        <f t="shared" si="212"/>
        <v/>
      </c>
      <c r="M2651" s="22" t="str">
        <f>IFERROR(VLOOKUP(A2651,Sheet1!B:F,5,0),"")</f>
        <v/>
      </c>
      <c r="N2651" s="22" t="str">
        <f>IFERROR(VLOOKUP(A2651,Sheet1!B:F,4,0),"")</f>
        <v/>
      </c>
      <c r="O2651" s="22" t="str">
        <f t="shared" si="209"/>
        <v xml:space="preserve"> </v>
      </c>
    </row>
    <row r="2652" spans="1:15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213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210"/>
        <v/>
      </c>
      <c r="J2652" s="22" t="str">
        <f t="shared" si="211"/>
        <v/>
      </c>
      <c r="K2652" s="22" t="str">
        <f t="shared" si="212"/>
        <v/>
      </c>
      <c r="M2652" s="22" t="str">
        <f>IFERROR(VLOOKUP(A2652,Sheet1!B:F,5,0),"")</f>
        <v/>
      </c>
      <c r="N2652" s="22" t="str">
        <f>IFERROR(VLOOKUP(A2652,Sheet1!B:F,4,0),"")</f>
        <v/>
      </c>
      <c r="O2652" s="22" t="str">
        <f t="shared" si="209"/>
        <v xml:space="preserve"> </v>
      </c>
    </row>
    <row r="2653" spans="1:15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213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210"/>
        <v/>
      </c>
      <c r="J2653" s="22" t="str">
        <f t="shared" si="211"/>
        <v/>
      </c>
      <c r="K2653" s="22" t="str">
        <f t="shared" si="212"/>
        <v/>
      </c>
      <c r="M2653" s="22" t="str">
        <f>IFERROR(VLOOKUP(A2653,Sheet1!B:F,5,0),"")</f>
        <v/>
      </c>
      <c r="N2653" s="22" t="str">
        <f>IFERROR(VLOOKUP(A2653,Sheet1!B:F,4,0),"")</f>
        <v/>
      </c>
      <c r="O2653" s="22" t="str">
        <f t="shared" si="209"/>
        <v xml:space="preserve"> </v>
      </c>
    </row>
    <row r="2654" spans="1:15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213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210"/>
        <v/>
      </c>
      <c r="J2654" s="22" t="str">
        <f t="shared" si="211"/>
        <v/>
      </c>
      <c r="K2654" s="22" t="str">
        <f t="shared" si="212"/>
        <v/>
      </c>
      <c r="M2654" s="22" t="str">
        <f>IFERROR(VLOOKUP(A2654,Sheet1!B:F,5,0),"")</f>
        <v/>
      </c>
      <c r="N2654" s="22" t="str">
        <f>IFERROR(VLOOKUP(A2654,Sheet1!B:F,4,0),"")</f>
        <v/>
      </c>
      <c r="O2654" s="22" t="str">
        <f t="shared" si="209"/>
        <v xml:space="preserve"> </v>
      </c>
    </row>
    <row r="2655" spans="1:15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213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210"/>
        <v/>
      </c>
      <c r="J2655" s="22" t="str">
        <f t="shared" si="211"/>
        <v/>
      </c>
      <c r="K2655" s="22" t="str">
        <f t="shared" si="212"/>
        <v/>
      </c>
      <c r="M2655" s="22" t="str">
        <f>IFERROR(VLOOKUP(A2655,Sheet1!B:F,5,0),"")</f>
        <v/>
      </c>
      <c r="N2655" s="22" t="str">
        <f>IFERROR(VLOOKUP(A2655,Sheet1!B:F,4,0),"")</f>
        <v/>
      </c>
      <c r="O2655" s="22" t="str">
        <f t="shared" si="209"/>
        <v xml:space="preserve"> </v>
      </c>
    </row>
    <row r="2656" spans="1:15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213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210"/>
        <v/>
      </c>
      <c r="J2656" s="22" t="str">
        <f t="shared" si="211"/>
        <v/>
      </c>
      <c r="K2656" s="22" t="str">
        <f t="shared" si="212"/>
        <v/>
      </c>
      <c r="M2656" s="22" t="str">
        <f>IFERROR(VLOOKUP(A2656,Sheet1!B:F,5,0),"")</f>
        <v/>
      </c>
      <c r="N2656" s="22" t="str">
        <f>IFERROR(VLOOKUP(A2656,Sheet1!B:F,4,0),"")</f>
        <v/>
      </c>
      <c r="O2656" s="22" t="str">
        <f t="shared" si="209"/>
        <v xml:space="preserve"> </v>
      </c>
    </row>
    <row r="2657" spans="1:15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213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210"/>
        <v/>
      </c>
      <c r="J2657" s="22" t="str">
        <f t="shared" si="211"/>
        <v/>
      </c>
      <c r="K2657" s="22" t="str">
        <f t="shared" si="212"/>
        <v/>
      </c>
      <c r="M2657" s="22" t="str">
        <f>IFERROR(VLOOKUP(A2657,Sheet1!B:F,5,0),"")</f>
        <v/>
      </c>
      <c r="N2657" s="22" t="str">
        <f>IFERROR(VLOOKUP(A2657,Sheet1!B:F,4,0),"")</f>
        <v/>
      </c>
      <c r="O2657" s="22" t="str">
        <f t="shared" si="209"/>
        <v xml:space="preserve"> </v>
      </c>
    </row>
    <row r="2658" spans="1:15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213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210"/>
        <v/>
      </c>
      <c r="J2658" s="22" t="str">
        <f t="shared" si="211"/>
        <v/>
      </c>
      <c r="K2658" s="22" t="str">
        <f t="shared" si="212"/>
        <v/>
      </c>
      <c r="M2658" s="22" t="str">
        <f>IFERROR(VLOOKUP(A2658,Sheet1!B:F,5,0),"")</f>
        <v/>
      </c>
      <c r="N2658" s="22" t="str">
        <f>IFERROR(VLOOKUP(A2658,Sheet1!B:F,4,0),"")</f>
        <v/>
      </c>
      <c r="O2658" s="22" t="str">
        <f t="shared" si="209"/>
        <v xml:space="preserve"> </v>
      </c>
    </row>
    <row r="2659" spans="1:15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213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210"/>
        <v/>
      </c>
      <c r="J2659" s="22" t="str">
        <f t="shared" si="211"/>
        <v/>
      </c>
      <c r="K2659" s="22" t="str">
        <f t="shared" si="212"/>
        <v/>
      </c>
      <c r="M2659" s="22" t="str">
        <f>IFERROR(VLOOKUP(A2659,Sheet1!B:F,5,0),"")</f>
        <v/>
      </c>
      <c r="N2659" s="22" t="str">
        <f>IFERROR(VLOOKUP(A2659,Sheet1!B:F,4,0),"")</f>
        <v/>
      </c>
      <c r="O2659" s="22" t="str">
        <f t="shared" si="209"/>
        <v xml:space="preserve"> </v>
      </c>
    </row>
    <row r="2660" spans="1:15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213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210"/>
        <v/>
      </c>
      <c r="J2660" s="22" t="str">
        <f t="shared" si="211"/>
        <v/>
      </c>
      <c r="K2660" s="22" t="str">
        <f t="shared" si="212"/>
        <v/>
      </c>
      <c r="M2660" s="22" t="str">
        <f>IFERROR(VLOOKUP(A2660,Sheet1!B:F,5,0),"")</f>
        <v/>
      </c>
      <c r="N2660" s="22" t="str">
        <f>IFERROR(VLOOKUP(A2660,Sheet1!B:F,4,0),"")</f>
        <v/>
      </c>
      <c r="O2660" s="22" t="str">
        <f t="shared" si="209"/>
        <v xml:space="preserve"> </v>
      </c>
    </row>
    <row r="2661" spans="1:15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213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210"/>
        <v/>
      </c>
      <c r="J2661" s="22" t="str">
        <f t="shared" si="211"/>
        <v/>
      </c>
      <c r="K2661" s="22" t="str">
        <f t="shared" si="212"/>
        <v/>
      </c>
      <c r="M2661" s="22" t="str">
        <f>IFERROR(VLOOKUP(A2661,Sheet1!B:F,5,0),"")</f>
        <v/>
      </c>
      <c r="N2661" s="22" t="str">
        <f>IFERROR(VLOOKUP(A2661,Sheet1!B:F,4,0),"")</f>
        <v/>
      </c>
      <c r="O2661" s="22" t="str">
        <f t="shared" si="209"/>
        <v xml:space="preserve"> </v>
      </c>
    </row>
    <row r="2662" spans="1:15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213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210"/>
        <v/>
      </c>
      <c r="J2662" s="22" t="str">
        <f t="shared" si="211"/>
        <v/>
      </c>
      <c r="K2662" s="22" t="str">
        <f t="shared" si="212"/>
        <v/>
      </c>
      <c r="M2662" s="22" t="str">
        <f>IFERROR(VLOOKUP(A2662,Sheet1!B:F,5,0),"")</f>
        <v/>
      </c>
      <c r="N2662" s="22" t="str">
        <f>IFERROR(VLOOKUP(A2662,Sheet1!B:F,4,0),"")</f>
        <v/>
      </c>
      <c r="O2662" s="22" t="str">
        <f t="shared" si="209"/>
        <v xml:space="preserve"> </v>
      </c>
    </row>
    <row r="2663" spans="1:15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213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210"/>
        <v/>
      </c>
      <c r="J2663" s="22" t="str">
        <f t="shared" si="211"/>
        <v/>
      </c>
      <c r="K2663" s="22" t="str">
        <f t="shared" si="212"/>
        <v/>
      </c>
      <c r="M2663" s="22" t="str">
        <f>IFERROR(VLOOKUP(A2663,Sheet1!B:F,5,0),"")</f>
        <v/>
      </c>
      <c r="N2663" s="22" t="str">
        <f>IFERROR(VLOOKUP(A2663,Sheet1!B:F,4,0),"")</f>
        <v/>
      </c>
      <c r="O2663" s="22" t="str">
        <f t="shared" si="209"/>
        <v xml:space="preserve"> </v>
      </c>
    </row>
    <row r="2664" spans="1:15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213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210"/>
        <v/>
      </c>
      <c r="J2664" s="22" t="str">
        <f t="shared" si="211"/>
        <v/>
      </c>
      <c r="K2664" s="22" t="str">
        <f t="shared" si="212"/>
        <v/>
      </c>
      <c r="M2664" s="22" t="str">
        <f>IFERROR(VLOOKUP(A2664,Sheet1!B:F,5,0),"")</f>
        <v/>
      </c>
      <c r="N2664" s="22" t="str">
        <f>IFERROR(VLOOKUP(A2664,Sheet1!B:F,4,0),"")</f>
        <v/>
      </c>
      <c r="O2664" s="22" t="str">
        <f t="shared" si="209"/>
        <v xml:space="preserve"> </v>
      </c>
    </row>
    <row r="2665" spans="1:15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213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210"/>
        <v/>
      </c>
      <c r="J2665" s="22" t="str">
        <f t="shared" si="211"/>
        <v/>
      </c>
      <c r="K2665" s="22" t="str">
        <f t="shared" si="212"/>
        <v/>
      </c>
      <c r="M2665" s="22" t="str">
        <f>IFERROR(VLOOKUP(A2665,Sheet1!B:F,5,0),"")</f>
        <v/>
      </c>
      <c r="N2665" s="22" t="str">
        <f>IFERROR(VLOOKUP(A2665,Sheet1!B:F,4,0),"")</f>
        <v/>
      </c>
      <c r="O2665" s="22" t="str">
        <f t="shared" si="209"/>
        <v xml:space="preserve"> </v>
      </c>
    </row>
    <row r="2666" spans="1:15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213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210"/>
        <v/>
      </c>
      <c r="J2666" s="22" t="str">
        <f t="shared" si="211"/>
        <v/>
      </c>
      <c r="K2666" s="22" t="str">
        <f t="shared" si="212"/>
        <v/>
      </c>
      <c r="M2666" s="22" t="str">
        <f>IFERROR(VLOOKUP(A2666,Sheet1!B:F,5,0),"")</f>
        <v/>
      </c>
      <c r="N2666" s="22" t="str">
        <f>IFERROR(VLOOKUP(A2666,Sheet1!B:F,4,0),"")</f>
        <v/>
      </c>
      <c r="O2666" s="22" t="str">
        <f t="shared" si="209"/>
        <v xml:space="preserve"> </v>
      </c>
    </row>
    <row r="2667" spans="1:15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213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210"/>
        <v/>
      </c>
      <c r="J2667" s="22" t="str">
        <f t="shared" si="211"/>
        <v/>
      </c>
      <c r="K2667" s="22" t="str">
        <f t="shared" si="212"/>
        <v/>
      </c>
      <c r="M2667" s="22" t="str">
        <f>IFERROR(VLOOKUP(A2667,Sheet1!B:F,5,0),"")</f>
        <v/>
      </c>
      <c r="N2667" s="22" t="str">
        <f>IFERROR(VLOOKUP(A2667,Sheet1!B:F,4,0),"")</f>
        <v/>
      </c>
      <c r="O2667" s="22" t="str">
        <f t="shared" si="209"/>
        <v xml:space="preserve"> </v>
      </c>
    </row>
    <row r="2668" spans="1:15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213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210"/>
        <v/>
      </c>
      <c r="J2668" s="22" t="str">
        <f t="shared" si="211"/>
        <v/>
      </c>
      <c r="K2668" s="22" t="str">
        <f t="shared" si="212"/>
        <v/>
      </c>
      <c r="M2668" s="22" t="str">
        <f>IFERROR(VLOOKUP(A2668,Sheet1!B:F,5,0),"")</f>
        <v/>
      </c>
      <c r="N2668" s="22" t="str">
        <f>IFERROR(VLOOKUP(A2668,Sheet1!B:F,4,0),"")</f>
        <v/>
      </c>
      <c r="O2668" s="22" t="str">
        <f t="shared" si="209"/>
        <v xml:space="preserve"> </v>
      </c>
    </row>
    <row r="2669" spans="1:15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213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210"/>
        <v/>
      </c>
      <c r="J2669" s="22" t="str">
        <f t="shared" si="211"/>
        <v/>
      </c>
      <c r="K2669" s="22" t="str">
        <f t="shared" si="212"/>
        <v/>
      </c>
      <c r="M2669" s="22" t="str">
        <f>IFERROR(VLOOKUP(A2669,Sheet1!B:F,5,0),"")</f>
        <v/>
      </c>
      <c r="N2669" s="22" t="str">
        <f>IFERROR(VLOOKUP(A2669,Sheet1!B:F,4,0),"")</f>
        <v/>
      </c>
      <c r="O2669" s="22" t="str">
        <f t="shared" si="209"/>
        <v xml:space="preserve"> </v>
      </c>
    </row>
    <row r="2670" spans="1:15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213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210"/>
        <v/>
      </c>
      <c r="J2670" s="22" t="str">
        <f t="shared" si="211"/>
        <v/>
      </c>
      <c r="K2670" s="22" t="str">
        <f t="shared" si="212"/>
        <v/>
      </c>
      <c r="M2670" s="22" t="str">
        <f>IFERROR(VLOOKUP(A2670,Sheet1!B:F,5,0),"")</f>
        <v/>
      </c>
      <c r="N2670" s="22" t="str">
        <f>IFERROR(VLOOKUP(A2670,Sheet1!B:F,4,0),"")</f>
        <v/>
      </c>
      <c r="O2670" s="22" t="str">
        <f t="shared" si="209"/>
        <v xml:space="preserve"> </v>
      </c>
    </row>
    <row r="2671" spans="1:15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213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210"/>
        <v/>
      </c>
      <c r="J2671" s="22" t="str">
        <f t="shared" si="211"/>
        <v/>
      </c>
      <c r="K2671" s="22" t="str">
        <f t="shared" si="212"/>
        <v/>
      </c>
      <c r="M2671" s="22" t="str">
        <f>IFERROR(VLOOKUP(A2671,Sheet1!B:F,5,0),"")</f>
        <v/>
      </c>
      <c r="N2671" s="22" t="str">
        <f>IFERROR(VLOOKUP(A2671,Sheet1!B:F,4,0),"")</f>
        <v/>
      </c>
      <c r="O2671" s="22" t="str">
        <f t="shared" si="209"/>
        <v xml:space="preserve"> </v>
      </c>
    </row>
    <row r="2672" spans="1:15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213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210"/>
        <v/>
      </c>
      <c r="J2672" s="22" t="str">
        <f t="shared" si="211"/>
        <v/>
      </c>
      <c r="K2672" s="22" t="str">
        <f t="shared" si="212"/>
        <v/>
      </c>
      <c r="M2672" s="22" t="str">
        <f>IFERROR(VLOOKUP(A2672,Sheet1!B:F,5,0),"")</f>
        <v/>
      </c>
      <c r="N2672" s="22" t="str">
        <f>IFERROR(VLOOKUP(A2672,Sheet1!B:F,4,0),"")</f>
        <v/>
      </c>
      <c r="O2672" s="22" t="str">
        <f t="shared" si="209"/>
        <v xml:space="preserve"> </v>
      </c>
    </row>
    <row r="2673" spans="1:15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213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210"/>
        <v/>
      </c>
      <c r="J2673" s="22" t="str">
        <f t="shared" si="211"/>
        <v/>
      </c>
      <c r="K2673" s="22" t="str">
        <f t="shared" si="212"/>
        <v/>
      </c>
      <c r="M2673" s="22" t="str">
        <f>IFERROR(VLOOKUP(A2673,Sheet1!B:F,5,0),"")</f>
        <v/>
      </c>
      <c r="N2673" s="22" t="str">
        <f>IFERROR(VLOOKUP(A2673,Sheet1!B:F,4,0),"")</f>
        <v/>
      </c>
      <c r="O2673" s="22" t="str">
        <f t="shared" si="209"/>
        <v xml:space="preserve"> </v>
      </c>
    </row>
    <row r="2674" spans="1:15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213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210"/>
        <v/>
      </c>
      <c r="J2674" s="22" t="str">
        <f t="shared" si="211"/>
        <v/>
      </c>
      <c r="K2674" s="22" t="str">
        <f t="shared" si="212"/>
        <v/>
      </c>
      <c r="M2674" s="22" t="str">
        <f>IFERROR(VLOOKUP(A2674,Sheet1!B:F,5,0),"")</f>
        <v/>
      </c>
      <c r="N2674" s="22" t="str">
        <f>IFERROR(VLOOKUP(A2674,Sheet1!B:F,4,0),"")</f>
        <v/>
      </c>
      <c r="O2674" s="22" t="str">
        <f t="shared" si="209"/>
        <v xml:space="preserve"> </v>
      </c>
    </row>
    <row r="2675" spans="1:15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213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210"/>
        <v/>
      </c>
      <c r="J2675" s="22" t="str">
        <f t="shared" si="211"/>
        <v/>
      </c>
      <c r="K2675" s="22" t="str">
        <f t="shared" si="212"/>
        <v/>
      </c>
      <c r="M2675" s="22" t="str">
        <f>IFERROR(VLOOKUP(A2675,Sheet1!B:F,5,0),"")</f>
        <v/>
      </c>
      <c r="N2675" s="22" t="str">
        <f>IFERROR(VLOOKUP(A2675,Sheet1!B:F,4,0),"")</f>
        <v/>
      </c>
      <c r="O2675" s="22" t="str">
        <f t="shared" si="209"/>
        <v xml:space="preserve"> </v>
      </c>
    </row>
    <row r="2676" spans="1:15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213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210"/>
        <v/>
      </c>
      <c r="J2676" s="22" t="str">
        <f t="shared" si="211"/>
        <v/>
      </c>
      <c r="K2676" s="22" t="str">
        <f t="shared" si="212"/>
        <v/>
      </c>
      <c r="M2676" s="22" t="str">
        <f>IFERROR(VLOOKUP(A2676,Sheet1!B:F,5,0),"")</f>
        <v/>
      </c>
      <c r="N2676" s="22" t="str">
        <f>IFERROR(VLOOKUP(A2676,Sheet1!B:F,4,0),"")</f>
        <v/>
      </c>
      <c r="O2676" s="22" t="str">
        <f t="shared" si="209"/>
        <v xml:space="preserve"> </v>
      </c>
    </row>
    <row r="2677" spans="1:15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213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210"/>
        <v/>
      </c>
      <c r="J2677" s="22" t="str">
        <f t="shared" si="211"/>
        <v/>
      </c>
      <c r="K2677" s="22" t="str">
        <f t="shared" si="212"/>
        <v/>
      </c>
      <c r="M2677" s="22" t="str">
        <f>IFERROR(VLOOKUP(A2677,Sheet1!B:F,5,0),"")</f>
        <v/>
      </c>
      <c r="N2677" s="22" t="str">
        <f>IFERROR(VLOOKUP(A2677,Sheet1!B:F,4,0),"")</f>
        <v/>
      </c>
      <c r="O2677" s="22" t="str">
        <f t="shared" si="209"/>
        <v xml:space="preserve"> </v>
      </c>
    </row>
    <row r="2678" spans="1:15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213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210"/>
        <v/>
      </c>
      <c r="J2678" s="22" t="str">
        <f t="shared" si="211"/>
        <v/>
      </c>
      <c r="K2678" s="22" t="str">
        <f t="shared" si="212"/>
        <v/>
      </c>
      <c r="M2678" s="22" t="str">
        <f>IFERROR(VLOOKUP(A2678,Sheet1!B:F,5,0),"")</f>
        <v/>
      </c>
      <c r="N2678" s="22" t="str">
        <f>IFERROR(VLOOKUP(A2678,Sheet1!B:F,4,0),"")</f>
        <v/>
      </c>
      <c r="O2678" s="22" t="str">
        <f t="shared" si="209"/>
        <v xml:space="preserve"> </v>
      </c>
    </row>
    <row r="2679" spans="1:15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213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210"/>
        <v/>
      </c>
      <c r="J2679" s="22" t="str">
        <f t="shared" si="211"/>
        <v/>
      </c>
      <c r="K2679" s="22" t="str">
        <f t="shared" si="212"/>
        <v/>
      </c>
      <c r="M2679" s="22" t="str">
        <f>IFERROR(VLOOKUP(A2679,Sheet1!B:F,5,0),"")</f>
        <v/>
      </c>
      <c r="N2679" s="22" t="str">
        <f>IFERROR(VLOOKUP(A2679,Sheet1!B:F,4,0),"")</f>
        <v/>
      </c>
      <c r="O2679" s="22" t="str">
        <f t="shared" si="209"/>
        <v xml:space="preserve"> </v>
      </c>
    </row>
    <row r="2680" spans="1:15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213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210"/>
        <v/>
      </c>
      <c r="J2680" s="22" t="str">
        <f t="shared" si="211"/>
        <v/>
      </c>
      <c r="K2680" s="22" t="str">
        <f t="shared" si="212"/>
        <v/>
      </c>
      <c r="M2680" s="22" t="str">
        <f>IFERROR(VLOOKUP(A2680,Sheet1!B:F,5,0),"")</f>
        <v/>
      </c>
      <c r="N2680" s="22" t="str">
        <f>IFERROR(VLOOKUP(A2680,Sheet1!B:F,4,0),"")</f>
        <v/>
      </c>
      <c r="O2680" s="22" t="str">
        <f t="shared" si="209"/>
        <v xml:space="preserve"> </v>
      </c>
    </row>
    <row r="2681" spans="1:15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213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210"/>
        <v/>
      </c>
      <c r="J2681" s="22" t="str">
        <f t="shared" si="211"/>
        <v/>
      </c>
      <c r="K2681" s="22" t="str">
        <f t="shared" si="212"/>
        <v/>
      </c>
      <c r="M2681" s="22" t="str">
        <f>IFERROR(VLOOKUP(A2681,Sheet1!B:F,5,0),"")</f>
        <v/>
      </c>
      <c r="N2681" s="22" t="str">
        <f>IFERROR(VLOOKUP(A2681,Sheet1!B:F,4,0),"")</f>
        <v/>
      </c>
      <c r="O2681" s="22" t="str">
        <f t="shared" si="209"/>
        <v xml:space="preserve"> </v>
      </c>
    </row>
    <row r="2682" spans="1:15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213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210"/>
        <v/>
      </c>
      <c r="J2682" s="22" t="str">
        <f t="shared" si="211"/>
        <v/>
      </c>
      <c r="K2682" s="22" t="str">
        <f t="shared" si="212"/>
        <v/>
      </c>
      <c r="M2682" s="22" t="str">
        <f>IFERROR(VLOOKUP(A2682,Sheet1!B:F,5,0),"")</f>
        <v/>
      </c>
      <c r="N2682" s="22" t="str">
        <f>IFERROR(VLOOKUP(A2682,Sheet1!B:F,4,0),"")</f>
        <v/>
      </c>
      <c r="O2682" s="22" t="str">
        <f t="shared" si="209"/>
        <v xml:space="preserve"> </v>
      </c>
    </row>
    <row r="2683" spans="1:15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213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210"/>
        <v/>
      </c>
      <c r="J2683" s="22" t="str">
        <f t="shared" si="211"/>
        <v/>
      </c>
      <c r="K2683" s="22" t="str">
        <f t="shared" si="212"/>
        <v/>
      </c>
      <c r="M2683" s="22" t="str">
        <f>IFERROR(VLOOKUP(A2683,Sheet1!B:F,5,0),"")</f>
        <v/>
      </c>
      <c r="N2683" s="22" t="str">
        <f>IFERROR(VLOOKUP(A2683,Sheet1!B:F,4,0),"")</f>
        <v/>
      </c>
      <c r="O2683" s="22" t="str">
        <f t="shared" si="209"/>
        <v xml:space="preserve"> </v>
      </c>
    </row>
    <row r="2684" spans="1:15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213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210"/>
        <v/>
      </c>
      <c r="J2684" s="22" t="str">
        <f t="shared" si="211"/>
        <v/>
      </c>
      <c r="K2684" s="22" t="str">
        <f t="shared" si="212"/>
        <v/>
      </c>
      <c r="M2684" s="22" t="str">
        <f>IFERROR(VLOOKUP(A2684,Sheet1!B:F,5,0),"")</f>
        <v/>
      </c>
      <c r="N2684" s="22" t="str">
        <f>IFERROR(VLOOKUP(A2684,Sheet1!B:F,4,0),"")</f>
        <v/>
      </c>
      <c r="O2684" s="22" t="str">
        <f t="shared" si="209"/>
        <v xml:space="preserve"> </v>
      </c>
    </row>
    <row r="2685" spans="1:15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213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210"/>
        <v/>
      </c>
      <c r="J2685" s="22" t="str">
        <f t="shared" si="211"/>
        <v/>
      </c>
      <c r="K2685" s="22" t="str">
        <f t="shared" si="212"/>
        <v/>
      </c>
      <c r="M2685" s="22" t="str">
        <f>IFERROR(VLOOKUP(A2685,Sheet1!B:F,5,0),"")</f>
        <v/>
      </c>
      <c r="N2685" s="22" t="str">
        <f>IFERROR(VLOOKUP(A2685,Sheet1!B:F,4,0),"")</f>
        <v/>
      </c>
      <c r="O2685" s="22" t="str">
        <f t="shared" si="209"/>
        <v xml:space="preserve"> </v>
      </c>
    </row>
    <row r="2686" spans="1:15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213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210"/>
        <v/>
      </c>
      <c r="J2686" s="22" t="str">
        <f t="shared" si="211"/>
        <v/>
      </c>
      <c r="K2686" s="22" t="str">
        <f t="shared" si="212"/>
        <v/>
      </c>
      <c r="M2686" s="22" t="str">
        <f>IFERROR(VLOOKUP(A2686,Sheet1!B:F,5,0),"")</f>
        <v/>
      </c>
      <c r="N2686" s="22" t="str">
        <f>IFERROR(VLOOKUP(A2686,Sheet1!B:F,4,0),"")</f>
        <v/>
      </c>
      <c r="O2686" s="22" t="str">
        <f t="shared" si="209"/>
        <v xml:space="preserve"> </v>
      </c>
    </row>
    <row r="2687" spans="1:15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213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210"/>
        <v/>
      </c>
      <c r="J2687" s="22" t="str">
        <f t="shared" si="211"/>
        <v/>
      </c>
      <c r="K2687" s="22" t="str">
        <f t="shared" si="212"/>
        <v/>
      </c>
      <c r="M2687" s="22" t="str">
        <f>IFERROR(VLOOKUP(A2687,Sheet1!B:F,5,0),"")</f>
        <v/>
      </c>
      <c r="N2687" s="22" t="str">
        <f>IFERROR(VLOOKUP(A2687,Sheet1!B:F,4,0),"")</f>
        <v/>
      </c>
      <c r="O2687" s="22" t="str">
        <f t="shared" si="209"/>
        <v xml:space="preserve"> </v>
      </c>
    </row>
    <row r="2688" spans="1:15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213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210"/>
        <v/>
      </c>
      <c r="J2688" s="22" t="str">
        <f t="shared" si="211"/>
        <v/>
      </c>
      <c r="K2688" s="22" t="str">
        <f t="shared" si="212"/>
        <v/>
      </c>
      <c r="M2688" s="22" t="str">
        <f>IFERROR(VLOOKUP(A2688,Sheet1!B:F,5,0),"")</f>
        <v/>
      </c>
      <c r="N2688" s="22" t="str">
        <f>IFERROR(VLOOKUP(A2688,Sheet1!B:F,4,0),"")</f>
        <v/>
      </c>
      <c r="O2688" s="22" t="str">
        <f t="shared" si="209"/>
        <v xml:space="preserve"> </v>
      </c>
    </row>
    <row r="2689" spans="1:15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213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210"/>
        <v/>
      </c>
      <c r="J2689" s="22" t="str">
        <f t="shared" si="211"/>
        <v/>
      </c>
      <c r="K2689" s="22" t="str">
        <f t="shared" si="212"/>
        <v/>
      </c>
      <c r="M2689" s="22" t="str">
        <f>IFERROR(VLOOKUP(A2689,Sheet1!B:F,5,0),"")</f>
        <v/>
      </c>
      <c r="N2689" s="22" t="str">
        <f>IFERROR(VLOOKUP(A2689,Sheet1!B:F,4,0),"")</f>
        <v/>
      </c>
      <c r="O2689" s="22" t="str">
        <f t="shared" si="209"/>
        <v xml:space="preserve"> </v>
      </c>
    </row>
    <row r="2690" spans="1:15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213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210"/>
        <v/>
      </c>
      <c r="J2690" s="22" t="str">
        <f t="shared" si="211"/>
        <v/>
      </c>
      <c r="K2690" s="22" t="str">
        <f t="shared" si="212"/>
        <v/>
      </c>
      <c r="M2690" s="22" t="str">
        <f>IFERROR(VLOOKUP(A2690,Sheet1!B:F,5,0),"")</f>
        <v/>
      </c>
      <c r="N2690" s="22" t="str">
        <f>IFERROR(VLOOKUP(A2690,Sheet1!B:F,4,0),"")</f>
        <v/>
      </c>
      <c r="O2690" s="22" t="str">
        <f t="shared" si="209"/>
        <v xml:space="preserve"> </v>
      </c>
    </row>
    <row r="2691" spans="1:15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213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210"/>
        <v/>
      </c>
      <c r="J2691" s="22" t="str">
        <f t="shared" si="211"/>
        <v/>
      </c>
      <c r="K2691" s="22" t="str">
        <f t="shared" si="212"/>
        <v/>
      </c>
      <c r="M2691" s="22" t="str">
        <f>IFERROR(VLOOKUP(A2691,Sheet1!B:F,5,0),"")</f>
        <v/>
      </c>
      <c r="N2691" s="22" t="str">
        <f>IFERROR(VLOOKUP(A2691,Sheet1!B:F,4,0),"")</f>
        <v/>
      </c>
      <c r="O2691" s="22" t="str">
        <f t="shared" ref="O2691:O2754" si="214">CONCATENATE(M2691," ",N2691)</f>
        <v xml:space="preserve"> </v>
      </c>
    </row>
    <row r="2692" spans="1:15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213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210"/>
        <v/>
      </c>
      <c r="J2692" s="22" t="str">
        <f t="shared" si="211"/>
        <v/>
      </c>
      <c r="K2692" s="22" t="str">
        <f t="shared" si="212"/>
        <v/>
      </c>
      <c r="M2692" s="22" t="str">
        <f>IFERROR(VLOOKUP(A2692,Sheet1!B:F,5,0),"")</f>
        <v/>
      </c>
      <c r="N2692" s="22" t="str">
        <f>IFERROR(VLOOKUP(A2692,Sheet1!B:F,4,0),"")</f>
        <v/>
      </c>
      <c r="O2692" s="22" t="str">
        <f t="shared" si="214"/>
        <v xml:space="preserve"> </v>
      </c>
    </row>
    <row r="2693" spans="1:15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213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210"/>
        <v/>
      </c>
      <c r="J2693" s="22" t="str">
        <f t="shared" si="211"/>
        <v/>
      </c>
      <c r="K2693" s="22" t="str">
        <f t="shared" si="212"/>
        <v/>
      </c>
      <c r="M2693" s="22" t="str">
        <f>IFERROR(VLOOKUP(A2693,Sheet1!B:F,5,0),"")</f>
        <v/>
      </c>
      <c r="N2693" s="22" t="str">
        <f>IFERROR(VLOOKUP(A2693,Sheet1!B:F,4,0),"")</f>
        <v/>
      </c>
      <c r="O2693" s="22" t="str">
        <f t="shared" si="214"/>
        <v xml:space="preserve"> </v>
      </c>
    </row>
    <row r="2694" spans="1:15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213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210"/>
        <v/>
      </c>
      <c r="J2694" s="22" t="str">
        <f t="shared" si="211"/>
        <v/>
      </c>
      <c r="K2694" s="22" t="str">
        <f t="shared" si="212"/>
        <v/>
      </c>
      <c r="M2694" s="22" t="str">
        <f>IFERROR(VLOOKUP(A2694,Sheet1!B:F,5,0),"")</f>
        <v/>
      </c>
      <c r="N2694" s="22" t="str">
        <f>IFERROR(VLOOKUP(A2694,Sheet1!B:F,4,0),"")</f>
        <v/>
      </c>
      <c r="O2694" s="22" t="str">
        <f t="shared" si="214"/>
        <v xml:space="preserve"> </v>
      </c>
    </row>
    <row r="2695" spans="1:15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213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210"/>
        <v/>
      </c>
      <c r="J2695" s="22" t="str">
        <f t="shared" si="211"/>
        <v/>
      </c>
      <c r="K2695" s="22" t="str">
        <f t="shared" si="212"/>
        <v/>
      </c>
      <c r="M2695" s="22" t="str">
        <f>IFERROR(VLOOKUP(A2695,Sheet1!B:F,5,0),"")</f>
        <v/>
      </c>
      <c r="N2695" s="22" t="str">
        <f>IFERROR(VLOOKUP(A2695,Sheet1!B:F,4,0),"")</f>
        <v/>
      </c>
      <c r="O2695" s="22" t="str">
        <f t="shared" si="214"/>
        <v xml:space="preserve"> </v>
      </c>
    </row>
    <row r="2696" spans="1:15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213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210"/>
        <v/>
      </c>
      <c r="J2696" s="22" t="str">
        <f t="shared" si="211"/>
        <v/>
      </c>
      <c r="K2696" s="22" t="str">
        <f t="shared" si="212"/>
        <v/>
      </c>
      <c r="M2696" s="22" t="str">
        <f>IFERROR(VLOOKUP(A2696,Sheet1!B:F,5,0),"")</f>
        <v/>
      </c>
      <c r="N2696" s="22" t="str">
        <f>IFERROR(VLOOKUP(A2696,Sheet1!B:F,4,0),"")</f>
        <v/>
      </c>
      <c r="O2696" s="22" t="str">
        <f t="shared" si="214"/>
        <v xml:space="preserve"> </v>
      </c>
    </row>
    <row r="2697" spans="1:15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213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210"/>
        <v/>
      </c>
      <c r="J2697" s="22" t="str">
        <f t="shared" si="211"/>
        <v/>
      </c>
      <c r="K2697" s="22" t="str">
        <f t="shared" si="212"/>
        <v/>
      </c>
      <c r="M2697" s="22" t="str">
        <f>IFERROR(VLOOKUP(A2697,Sheet1!B:F,5,0),"")</f>
        <v/>
      </c>
      <c r="N2697" s="22" t="str">
        <f>IFERROR(VLOOKUP(A2697,Sheet1!B:F,4,0),"")</f>
        <v/>
      </c>
      <c r="O2697" s="22" t="str">
        <f t="shared" si="214"/>
        <v xml:space="preserve"> </v>
      </c>
    </row>
    <row r="2698" spans="1:15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213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210"/>
        <v/>
      </c>
      <c r="J2698" s="22" t="str">
        <f t="shared" si="211"/>
        <v/>
      </c>
      <c r="K2698" s="22" t="str">
        <f t="shared" si="212"/>
        <v/>
      </c>
      <c r="M2698" s="22" t="str">
        <f>IFERROR(VLOOKUP(A2698,Sheet1!B:F,5,0),"")</f>
        <v/>
      </c>
      <c r="N2698" s="22" t="str">
        <f>IFERROR(VLOOKUP(A2698,Sheet1!B:F,4,0),"")</f>
        <v/>
      </c>
      <c r="O2698" s="22" t="str">
        <f t="shared" si="214"/>
        <v xml:space="preserve"> </v>
      </c>
    </row>
    <row r="2699" spans="1:15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213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210"/>
        <v/>
      </c>
      <c r="J2699" s="22" t="str">
        <f t="shared" si="211"/>
        <v/>
      </c>
      <c r="K2699" s="22" t="str">
        <f t="shared" si="212"/>
        <v/>
      </c>
      <c r="M2699" s="22" t="str">
        <f>IFERROR(VLOOKUP(A2699,Sheet1!B:F,5,0),"")</f>
        <v/>
      </c>
      <c r="N2699" s="22" t="str">
        <f>IFERROR(VLOOKUP(A2699,Sheet1!B:F,4,0),"")</f>
        <v/>
      </c>
      <c r="O2699" s="22" t="str">
        <f t="shared" si="214"/>
        <v xml:space="preserve"> </v>
      </c>
    </row>
    <row r="2700" spans="1:15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213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210"/>
        <v/>
      </c>
      <c r="J2700" s="22" t="str">
        <f t="shared" si="211"/>
        <v/>
      </c>
      <c r="K2700" s="22" t="str">
        <f t="shared" si="212"/>
        <v/>
      </c>
      <c r="M2700" s="22" t="str">
        <f>IFERROR(VLOOKUP(A2700,Sheet1!B:F,5,0),"")</f>
        <v/>
      </c>
      <c r="N2700" s="22" t="str">
        <f>IFERROR(VLOOKUP(A2700,Sheet1!B:F,4,0),"")</f>
        <v/>
      </c>
      <c r="O2700" s="22" t="str">
        <f t="shared" si="214"/>
        <v xml:space="preserve"> </v>
      </c>
    </row>
    <row r="2701" spans="1:15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213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210"/>
        <v/>
      </c>
      <c r="J2701" s="22" t="str">
        <f t="shared" si="211"/>
        <v/>
      </c>
      <c r="K2701" s="22" t="str">
        <f t="shared" si="212"/>
        <v/>
      </c>
      <c r="M2701" s="22" t="str">
        <f>IFERROR(VLOOKUP(A2701,Sheet1!B:F,5,0),"")</f>
        <v/>
      </c>
      <c r="N2701" s="22" t="str">
        <f>IFERROR(VLOOKUP(A2701,Sheet1!B:F,4,0),"")</f>
        <v/>
      </c>
      <c r="O2701" s="22" t="str">
        <f t="shared" si="214"/>
        <v xml:space="preserve"> </v>
      </c>
    </row>
    <row r="2702" spans="1:15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213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210"/>
        <v/>
      </c>
      <c r="J2702" s="22" t="str">
        <f t="shared" si="211"/>
        <v/>
      </c>
      <c r="K2702" s="22" t="str">
        <f t="shared" si="212"/>
        <v/>
      </c>
      <c r="M2702" s="22" t="str">
        <f>IFERROR(VLOOKUP(A2702,Sheet1!B:F,5,0),"")</f>
        <v/>
      </c>
      <c r="N2702" s="22" t="str">
        <f>IFERROR(VLOOKUP(A2702,Sheet1!B:F,4,0),"")</f>
        <v/>
      </c>
      <c r="O2702" s="22" t="str">
        <f t="shared" si="214"/>
        <v xml:space="preserve"> </v>
      </c>
    </row>
    <row r="2703" spans="1:15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213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215">CONCATENATE(E2703,A2703)</f>
        <v/>
      </c>
      <c r="J2703" s="22" t="str">
        <f t="shared" ref="J2703:J2766" si="216">B2703</f>
        <v/>
      </c>
      <c r="K2703" s="22" t="str">
        <f t="shared" ref="K2703:K2766" si="217">C2703</f>
        <v/>
      </c>
      <c r="M2703" s="22" t="str">
        <f>IFERROR(VLOOKUP(A2703,Sheet1!B:F,5,0),"")</f>
        <v/>
      </c>
      <c r="N2703" s="22" t="str">
        <f>IFERROR(VLOOKUP(A2703,Sheet1!B:F,4,0),"")</f>
        <v/>
      </c>
      <c r="O2703" s="22" t="str">
        <f t="shared" si="214"/>
        <v xml:space="preserve"> </v>
      </c>
    </row>
    <row r="2704" spans="1:15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213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215"/>
        <v/>
      </c>
      <c r="J2704" s="22" t="str">
        <f t="shared" si="216"/>
        <v/>
      </c>
      <c r="K2704" s="22" t="str">
        <f t="shared" si="217"/>
        <v/>
      </c>
      <c r="M2704" s="22" t="str">
        <f>IFERROR(VLOOKUP(A2704,Sheet1!B:F,5,0),"")</f>
        <v/>
      </c>
      <c r="N2704" s="22" t="str">
        <f>IFERROR(VLOOKUP(A2704,Sheet1!B:F,4,0),"")</f>
        <v/>
      </c>
      <c r="O2704" s="22" t="str">
        <f t="shared" si="214"/>
        <v xml:space="preserve"> </v>
      </c>
    </row>
    <row r="2705" spans="1:15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213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215"/>
        <v/>
      </c>
      <c r="J2705" s="22" t="str">
        <f t="shared" si="216"/>
        <v/>
      </c>
      <c r="K2705" s="22" t="str">
        <f t="shared" si="217"/>
        <v/>
      </c>
      <c r="M2705" s="22" t="str">
        <f>IFERROR(VLOOKUP(A2705,Sheet1!B:F,5,0),"")</f>
        <v/>
      </c>
      <c r="N2705" s="22" t="str">
        <f>IFERROR(VLOOKUP(A2705,Sheet1!B:F,4,0),"")</f>
        <v/>
      </c>
      <c r="O2705" s="22" t="str">
        <f t="shared" si="214"/>
        <v xml:space="preserve"> </v>
      </c>
    </row>
    <row r="2706" spans="1:15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218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215"/>
        <v/>
      </c>
      <c r="J2706" s="22" t="str">
        <f t="shared" si="216"/>
        <v/>
      </c>
      <c r="K2706" s="22" t="str">
        <f t="shared" si="217"/>
        <v/>
      </c>
      <c r="M2706" s="22" t="str">
        <f>IFERROR(VLOOKUP(A2706,Sheet1!B:F,5,0),"")</f>
        <v/>
      </c>
      <c r="N2706" s="22" t="str">
        <f>IFERROR(VLOOKUP(A2706,Sheet1!B:F,4,0),"")</f>
        <v/>
      </c>
      <c r="O2706" s="22" t="str">
        <f t="shared" si="214"/>
        <v xml:space="preserve"> </v>
      </c>
    </row>
    <row r="2707" spans="1:15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218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215"/>
        <v/>
      </c>
      <c r="J2707" s="22" t="str">
        <f t="shared" si="216"/>
        <v/>
      </c>
      <c r="K2707" s="22" t="str">
        <f t="shared" si="217"/>
        <v/>
      </c>
      <c r="M2707" s="22" t="str">
        <f>IFERROR(VLOOKUP(A2707,Sheet1!B:F,5,0),"")</f>
        <v/>
      </c>
      <c r="N2707" s="22" t="str">
        <f>IFERROR(VLOOKUP(A2707,Sheet1!B:F,4,0),"")</f>
        <v/>
      </c>
      <c r="O2707" s="22" t="str">
        <f t="shared" si="214"/>
        <v xml:space="preserve"> </v>
      </c>
    </row>
    <row r="2708" spans="1:15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218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215"/>
        <v/>
      </c>
      <c r="J2708" s="22" t="str">
        <f t="shared" si="216"/>
        <v/>
      </c>
      <c r="K2708" s="22" t="str">
        <f t="shared" si="217"/>
        <v/>
      </c>
      <c r="M2708" s="22" t="str">
        <f>IFERROR(VLOOKUP(A2708,Sheet1!B:F,5,0),"")</f>
        <v/>
      </c>
      <c r="N2708" s="22" t="str">
        <f>IFERROR(VLOOKUP(A2708,Sheet1!B:F,4,0),"")</f>
        <v/>
      </c>
      <c r="O2708" s="22" t="str">
        <f t="shared" si="214"/>
        <v xml:space="preserve"> </v>
      </c>
    </row>
    <row r="2709" spans="1:15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218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215"/>
        <v/>
      </c>
      <c r="J2709" s="22" t="str">
        <f t="shared" si="216"/>
        <v/>
      </c>
      <c r="K2709" s="22" t="str">
        <f t="shared" si="217"/>
        <v/>
      </c>
      <c r="M2709" s="22" t="str">
        <f>IFERROR(VLOOKUP(A2709,Sheet1!B:F,5,0),"")</f>
        <v/>
      </c>
      <c r="N2709" s="22" t="str">
        <f>IFERROR(VLOOKUP(A2709,Sheet1!B:F,4,0),"")</f>
        <v/>
      </c>
      <c r="O2709" s="22" t="str">
        <f t="shared" si="214"/>
        <v xml:space="preserve"> </v>
      </c>
    </row>
    <row r="2710" spans="1:15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218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215"/>
        <v/>
      </c>
      <c r="J2710" s="22" t="str">
        <f t="shared" si="216"/>
        <v/>
      </c>
      <c r="K2710" s="22" t="str">
        <f t="shared" si="217"/>
        <v/>
      </c>
      <c r="M2710" s="22" t="str">
        <f>IFERROR(VLOOKUP(A2710,Sheet1!B:F,5,0),"")</f>
        <v/>
      </c>
      <c r="N2710" s="22" t="str">
        <f>IFERROR(VLOOKUP(A2710,Sheet1!B:F,4,0),"")</f>
        <v/>
      </c>
      <c r="O2710" s="22" t="str">
        <f t="shared" si="214"/>
        <v xml:space="preserve"> </v>
      </c>
    </row>
    <row r="2711" spans="1:15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218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215"/>
        <v/>
      </c>
      <c r="J2711" s="22" t="str">
        <f t="shared" si="216"/>
        <v/>
      </c>
      <c r="K2711" s="22" t="str">
        <f t="shared" si="217"/>
        <v/>
      </c>
      <c r="M2711" s="22" t="str">
        <f>IFERROR(VLOOKUP(A2711,Sheet1!B:F,5,0),"")</f>
        <v/>
      </c>
      <c r="N2711" s="22" t="str">
        <f>IFERROR(VLOOKUP(A2711,Sheet1!B:F,4,0),"")</f>
        <v/>
      </c>
      <c r="O2711" s="22" t="str">
        <f t="shared" si="214"/>
        <v xml:space="preserve"> </v>
      </c>
    </row>
    <row r="2712" spans="1:15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218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215"/>
        <v/>
      </c>
      <c r="J2712" s="22" t="str">
        <f t="shared" si="216"/>
        <v/>
      </c>
      <c r="K2712" s="22" t="str">
        <f t="shared" si="217"/>
        <v/>
      </c>
      <c r="M2712" s="22" t="str">
        <f>IFERROR(VLOOKUP(A2712,Sheet1!B:F,5,0),"")</f>
        <v/>
      </c>
      <c r="N2712" s="22" t="str">
        <f>IFERROR(VLOOKUP(A2712,Sheet1!B:F,4,0),"")</f>
        <v/>
      </c>
      <c r="O2712" s="22" t="str">
        <f t="shared" si="214"/>
        <v xml:space="preserve"> </v>
      </c>
    </row>
    <row r="2713" spans="1:15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218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215"/>
        <v/>
      </c>
      <c r="J2713" s="22" t="str">
        <f t="shared" si="216"/>
        <v/>
      </c>
      <c r="K2713" s="22" t="str">
        <f t="shared" si="217"/>
        <v/>
      </c>
      <c r="M2713" s="22" t="str">
        <f>IFERROR(VLOOKUP(A2713,Sheet1!B:F,5,0),"")</f>
        <v/>
      </c>
      <c r="N2713" s="22" t="str">
        <f>IFERROR(VLOOKUP(A2713,Sheet1!B:F,4,0),"")</f>
        <v/>
      </c>
      <c r="O2713" s="22" t="str">
        <f t="shared" si="214"/>
        <v xml:space="preserve"> </v>
      </c>
    </row>
    <row r="2714" spans="1:15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218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215"/>
        <v/>
      </c>
      <c r="J2714" s="22" t="str">
        <f t="shared" si="216"/>
        <v/>
      </c>
      <c r="K2714" s="22" t="str">
        <f t="shared" si="217"/>
        <v/>
      </c>
      <c r="M2714" s="22" t="str">
        <f>IFERROR(VLOOKUP(A2714,Sheet1!B:F,5,0),"")</f>
        <v/>
      </c>
      <c r="N2714" s="22" t="str">
        <f>IFERROR(VLOOKUP(A2714,Sheet1!B:F,4,0),"")</f>
        <v/>
      </c>
      <c r="O2714" s="22" t="str">
        <f t="shared" si="214"/>
        <v xml:space="preserve"> </v>
      </c>
    </row>
    <row r="2715" spans="1:15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218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215"/>
        <v/>
      </c>
      <c r="J2715" s="22" t="str">
        <f t="shared" si="216"/>
        <v/>
      </c>
      <c r="K2715" s="22" t="str">
        <f t="shared" si="217"/>
        <v/>
      </c>
      <c r="M2715" s="22" t="str">
        <f>IFERROR(VLOOKUP(A2715,Sheet1!B:F,5,0),"")</f>
        <v/>
      </c>
      <c r="N2715" s="22" t="str">
        <f>IFERROR(VLOOKUP(A2715,Sheet1!B:F,4,0),"")</f>
        <v/>
      </c>
      <c r="O2715" s="22" t="str">
        <f t="shared" si="214"/>
        <v xml:space="preserve"> </v>
      </c>
    </row>
    <row r="2716" spans="1:15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218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215"/>
        <v/>
      </c>
      <c r="J2716" s="22" t="str">
        <f t="shared" si="216"/>
        <v/>
      </c>
      <c r="K2716" s="22" t="str">
        <f t="shared" si="217"/>
        <v/>
      </c>
      <c r="M2716" s="22" t="str">
        <f>IFERROR(VLOOKUP(A2716,Sheet1!B:F,5,0),"")</f>
        <v/>
      </c>
      <c r="N2716" s="22" t="str">
        <f>IFERROR(VLOOKUP(A2716,Sheet1!B:F,4,0),"")</f>
        <v/>
      </c>
      <c r="O2716" s="22" t="str">
        <f t="shared" si="214"/>
        <v xml:space="preserve"> </v>
      </c>
    </row>
    <row r="2717" spans="1:15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218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215"/>
        <v/>
      </c>
      <c r="J2717" s="22" t="str">
        <f t="shared" si="216"/>
        <v/>
      </c>
      <c r="K2717" s="22" t="str">
        <f t="shared" si="217"/>
        <v/>
      </c>
      <c r="M2717" s="22" t="str">
        <f>IFERROR(VLOOKUP(A2717,Sheet1!B:F,5,0),"")</f>
        <v/>
      </c>
      <c r="N2717" s="22" t="str">
        <f>IFERROR(VLOOKUP(A2717,Sheet1!B:F,4,0),"")</f>
        <v/>
      </c>
      <c r="O2717" s="22" t="str">
        <f t="shared" si="214"/>
        <v xml:space="preserve"> </v>
      </c>
    </row>
    <row r="2718" spans="1:15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218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215"/>
        <v/>
      </c>
      <c r="J2718" s="22" t="str">
        <f t="shared" si="216"/>
        <v/>
      </c>
      <c r="K2718" s="22" t="str">
        <f t="shared" si="217"/>
        <v/>
      </c>
      <c r="M2718" s="22" t="str">
        <f>IFERROR(VLOOKUP(A2718,Sheet1!B:F,5,0),"")</f>
        <v/>
      </c>
      <c r="N2718" s="22" t="str">
        <f>IFERROR(VLOOKUP(A2718,Sheet1!B:F,4,0),"")</f>
        <v/>
      </c>
      <c r="O2718" s="22" t="str">
        <f t="shared" si="214"/>
        <v xml:space="preserve"> </v>
      </c>
    </row>
    <row r="2719" spans="1:15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218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215"/>
        <v/>
      </c>
      <c r="J2719" s="22" t="str">
        <f t="shared" si="216"/>
        <v/>
      </c>
      <c r="K2719" s="22" t="str">
        <f t="shared" si="217"/>
        <v/>
      </c>
      <c r="M2719" s="22" t="str">
        <f>IFERROR(VLOOKUP(A2719,Sheet1!B:F,5,0),"")</f>
        <v/>
      </c>
      <c r="N2719" s="22" t="str">
        <f>IFERROR(VLOOKUP(A2719,Sheet1!B:F,4,0),"")</f>
        <v/>
      </c>
      <c r="O2719" s="22" t="str">
        <f t="shared" si="214"/>
        <v xml:space="preserve"> </v>
      </c>
    </row>
    <row r="2720" spans="1:15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218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215"/>
        <v/>
      </c>
      <c r="J2720" s="22" t="str">
        <f t="shared" si="216"/>
        <v/>
      </c>
      <c r="K2720" s="22" t="str">
        <f t="shared" si="217"/>
        <v/>
      </c>
      <c r="M2720" s="22" t="str">
        <f>IFERROR(VLOOKUP(A2720,Sheet1!B:F,5,0),"")</f>
        <v/>
      </c>
      <c r="N2720" s="22" t="str">
        <f>IFERROR(VLOOKUP(A2720,Sheet1!B:F,4,0),"")</f>
        <v/>
      </c>
      <c r="O2720" s="22" t="str">
        <f t="shared" si="214"/>
        <v xml:space="preserve"> </v>
      </c>
    </row>
    <row r="2721" spans="1:15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218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215"/>
        <v/>
      </c>
      <c r="J2721" s="22" t="str">
        <f t="shared" si="216"/>
        <v/>
      </c>
      <c r="K2721" s="22" t="str">
        <f t="shared" si="217"/>
        <v/>
      </c>
      <c r="M2721" s="22" t="str">
        <f>IFERROR(VLOOKUP(A2721,Sheet1!B:F,5,0),"")</f>
        <v/>
      </c>
      <c r="N2721" s="22" t="str">
        <f>IFERROR(VLOOKUP(A2721,Sheet1!B:F,4,0),"")</f>
        <v/>
      </c>
      <c r="O2721" s="22" t="str">
        <f t="shared" si="214"/>
        <v xml:space="preserve"> </v>
      </c>
    </row>
    <row r="2722" spans="1:15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218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215"/>
        <v/>
      </c>
      <c r="J2722" s="22" t="str">
        <f t="shared" si="216"/>
        <v/>
      </c>
      <c r="K2722" s="22" t="str">
        <f t="shared" si="217"/>
        <v/>
      </c>
      <c r="M2722" s="22" t="str">
        <f>IFERROR(VLOOKUP(A2722,Sheet1!B:F,5,0),"")</f>
        <v/>
      </c>
      <c r="N2722" s="22" t="str">
        <f>IFERROR(VLOOKUP(A2722,Sheet1!B:F,4,0),"")</f>
        <v/>
      </c>
      <c r="O2722" s="22" t="str">
        <f t="shared" si="214"/>
        <v xml:space="preserve"> </v>
      </c>
    </row>
    <row r="2723" spans="1:15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218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215"/>
        <v/>
      </c>
      <c r="J2723" s="22" t="str">
        <f t="shared" si="216"/>
        <v/>
      </c>
      <c r="K2723" s="22" t="str">
        <f t="shared" si="217"/>
        <v/>
      </c>
      <c r="M2723" s="22" t="str">
        <f>IFERROR(VLOOKUP(A2723,Sheet1!B:F,5,0),"")</f>
        <v/>
      </c>
      <c r="N2723" s="22" t="str">
        <f>IFERROR(VLOOKUP(A2723,Sheet1!B:F,4,0),"")</f>
        <v/>
      </c>
      <c r="O2723" s="22" t="str">
        <f t="shared" si="214"/>
        <v xml:space="preserve"> </v>
      </c>
    </row>
    <row r="2724" spans="1:15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218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215"/>
        <v/>
      </c>
      <c r="J2724" s="22" t="str">
        <f t="shared" si="216"/>
        <v/>
      </c>
      <c r="K2724" s="22" t="str">
        <f t="shared" si="217"/>
        <v/>
      </c>
      <c r="M2724" s="22" t="str">
        <f>IFERROR(VLOOKUP(A2724,Sheet1!B:F,5,0),"")</f>
        <v/>
      </c>
      <c r="N2724" s="22" t="str">
        <f>IFERROR(VLOOKUP(A2724,Sheet1!B:F,4,0),"")</f>
        <v/>
      </c>
      <c r="O2724" s="22" t="str">
        <f t="shared" si="214"/>
        <v xml:space="preserve"> </v>
      </c>
    </row>
    <row r="2725" spans="1:15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218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215"/>
        <v/>
      </c>
      <c r="J2725" s="22" t="str">
        <f t="shared" si="216"/>
        <v/>
      </c>
      <c r="K2725" s="22" t="str">
        <f t="shared" si="217"/>
        <v/>
      </c>
      <c r="M2725" s="22" t="str">
        <f>IFERROR(VLOOKUP(A2725,Sheet1!B:F,5,0),"")</f>
        <v/>
      </c>
      <c r="N2725" s="22" t="str">
        <f>IFERROR(VLOOKUP(A2725,Sheet1!B:F,4,0),"")</f>
        <v/>
      </c>
      <c r="O2725" s="22" t="str">
        <f t="shared" si="214"/>
        <v xml:space="preserve"> </v>
      </c>
    </row>
    <row r="2726" spans="1:15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218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215"/>
        <v/>
      </c>
      <c r="J2726" s="22" t="str">
        <f t="shared" si="216"/>
        <v/>
      </c>
      <c r="K2726" s="22" t="str">
        <f t="shared" si="217"/>
        <v/>
      </c>
      <c r="M2726" s="22" t="str">
        <f>IFERROR(VLOOKUP(A2726,Sheet1!B:F,5,0),"")</f>
        <v/>
      </c>
      <c r="N2726" s="22" t="str">
        <f>IFERROR(VLOOKUP(A2726,Sheet1!B:F,4,0),"")</f>
        <v/>
      </c>
      <c r="O2726" s="22" t="str">
        <f t="shared" si="214"/>
        <v xml:space="preserve"> </v>
      </c>
    </row>
    <row r="2727" spans="1:15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218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215"/>
        <v/>
      </c>
      <c r="J2727" s="22" t="str">
        <f t="shared" si="216"/>
        <v/>
      </c>
      <c r="K2727" s="22" t="str">
        <f t="shared" si="217"/>
        <v/>
      </c>
      <c r="M2727" s="22" t="str">
        <f>IFERROR(VLOOKUP(A2727,Sheet1!B:F,5,0),"")</f>
        <v/>
      </c>
      <c r="N2727" s="22" t="str">
        <f>IFERROR(VLOOKUP(A2727,Sheet1!B:F,4,0),"")</f>
        <v/>
      </c>
      <c r="O2727" s="22" t="str">
        <f t="shared" si="214"/>
        <v xml:space="preserve"> </v>
      </c>
    </row>
    <row r="2728" spans="1:15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218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215"/>
        <v/>
      </c>
      <c r="J2728" s="22" t="str">
        <f t="shared" si="216"/>
        <v/>
      </c>
      <c r="K2728" s="22" t="str">
        <f t="shared" si="217"/>
        <v/>
      </c>
      <c r="M2728" s="22" t="str">
        <f>IFERROR(VLOOKUP(A2728,Sheet1!B:F,5,0),"")</f>
        <v/>
      </c>
      <c r="N2728" s="22" t="str">
        <f>IFERROR(VLOOKUP(A2728,Sheet1!B:F,4,0),"")</f>
        <v/>
      </c>
      <c r="O2728" s="22" t="str">
        <f t="shared" si="214"/>
        <v xml:space="preserve"> </v>
      </c>
    </row>
    <row r="2729" spans="1:15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218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215"/>
        <v/>
      </c>
      <c r="J2729" s="22" t="str">
        <f t="shared" si="216"/>
        <v/>
      </c>
      <c r="K2729" s="22" t="str">
        <f t="shared" si="217"/>
        <v/>
      </c>
      <c r="M2729" s="22" t="str">
        <f>IFERROR(VLOOKUP(A2729,Sheet1!B:F,5,0),"")</f>
        <v/>
      </c>
      <c r="N2729" s="22" t="str">
        <f>IFERROR(VLOOKUP(A2729,Sheet1!B:F,4,0),"")</f>
        <v/>
      </c>
      <c r="O2729" s="22" t="str">
        <f t="shared" si="214"/>
        <v xml:space="preserve"> </v>
      </c>
    </row>
    <row r="2730" spans="1:15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218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215"/>
        <v/>
      </c>
      <c r="J2730" s="22" t="str">
        <f t="shared" si="216"/>
        <v/>
      </c>
      <c r="K2730" s="22" t="str">
        <f t="shared" si="217"/>
        <v/>
      </c>
      <c r="M2730" s="22" t="str">
        <f>IFERROR(VLOOKUP(A2730,Sheet1!B:F,5,0),"")</f>
        <v/>
      </c>
      <c r="N2730" s="22" t="str">
        <f>IFERROR(VLOOKUP(A2730,Sheet1!B:F,4,0),"")</f>
        <v/>
      </c>
      <c r="O2730" s="22" t="str">
        <f t="shared" si="214"/>
        <v xml:space="preserve"> </v>
      </c>
    </row>
    <row r="2731" spans="1:15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218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215"/>
        <v/>
      </c>
      <c r="J2731" s="22" t="str">
        <f t="shared" si="216"/>
        <v/>
      </c>
      <c r="K2731" s="22" t="str">
        <f t="shared" si="217"/>
        <v/>
      </c>
      <c r="M2731" s="22" t="str">
        <f>IFERROR(VLOOKUP(A2731,Sheet1!B:F,5,0),"")</f>
        <v/>
      </c>
      <c r="N2731" s="22" t="str">
        <f>IFERROR(VLOOKUP(A2731,Sheet1!B:F,4,0),"")</f>
        <v/>
      </c>
      <c r="O2731" s="22" t="str">
        <f t="shared" si="214"/>
        <v xml:space="preserve"> </v>
      </c>
    </row>
    <row r="2732" spans="1:15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218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215"/>
        <v/>
      </c>
      <c r="J2732" s="22" t="str">
        <f t="shared" si="216"/>
        <v/>
      </c>
      <c r="K2732" s="22" t="str">
        <f t="shared" si="217"/>
        <v/>
      </c>
      <c r="M2732" s="22" t="str">
        <f>IFERROR(VLOOKUP(A2732,Sheet1!B:F,5,0),"")</f>
        <v/>
      </c>
      <c r="N2732" s="22" t="str">
        <f>IFERROR(VLOOKUP(A2732,Sheet1!B:F,4,0),"")</f>
        <v/>
      </c>
      <c r="O2732" s="22" t="str">
        <f t="shared" si="214"/>
        <v xml:space="preserve"> </v>
      </c>
    </row>
    <row r="2733" spans="1:15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218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215"/>
        <v/>
      </c>
      <c r="J2733" s="22" t="str">
        <f t="shared" si="216"/>
        <v/>
      </c>
      <c r="K2733" s="22" t="str">
        <f t="shared" si="217"/>
        <v/>
      </c>
      <c r="M2733" s="22" t="str">
        <f>IFERROR(VLOOKUP(A2733,Sheet1!B:F,5,0),"")</f>
        <v/>
      </c>
      <c r="N2733" s="22" t="str">
        <f>IFERROR(VLOOKUP(A2733,Sheet1!B:F,4,0),"")</f>
        <v/>
      </c>
      <c r="O2733" s="22" t="str">
        <f t="shared" si="214"/>
        <v xml:space="preserve"> </v>
      </c>
    </row>
    <row r="2734" spans="1:15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218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215"/>
        <v/>
      </c>
      <c r="J2734" s="22" t="str">
        <f t="shared" si="216"/>
        <v/>
      </c>
      <c r="K2734" s="22" t="str">
        <f t="shared" si="217"/>
        <v/>
      </c>
      <c r="M2734" s="22" t="str">
        <f>IFERROR(VLOOKUP(A2734,Sheet1!B:F,5,0),"")</f>
        <v/>
      </c>
      <c r="N2734" s="22" t="str">
        <f>IFERROR(VLOOKUP(A2734,Sheet1!B:F,4,0),"")</f>
        <v/>
      </c>
      <c r="O2734" s="22" t="str">
        <f t="shared" si="214"/>
        <v xml:space="preserve"> </v>
      </c>
    </row>
    <row r="2735" spans="1:15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218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215"/>
        <v/>
      </c>
      <c r="J2735" s="22" t="str">
        <f t="shared" si="216"/>
        <v/>
      </c>
      <c r="K2735" s="22" t="str">
        <f t="shared" si="217"/>
        <v/>
      </c>
      <c r="M2735" s="22" t="str">
        <f>IFERROR(VLOOKUP(A2735,Sheet1!B:F,5,0),"")</f>
        <v/>
      </c>
      <c r="N2735" s="22" t="str">
        <f>IFERROR(VLOOKUP(A2735,Sheet1!B:F,4,0),"")</f>
        <v/>
      </c>
      <c r="O2735" s="22" t="str">
        <f t="shared" si="214"/>
        <v xml:space="preserve"> </v>
      </c>
    </row>
    <row r="2736" spans="1:15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218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215"/>
        <v/>
      </c>
      <c r="J2736" s="22" t="str">
        <f t="shared" si="216"/>
        <v/>
      </c>
      <c r="K2736" s="22" t="str">
        <f t="shared" si="217"/>
        <v/>
      </c>
      <c r="M2736" s="22" t="str">
        <f>IFERROR(VLOOKUP(A2736,Sheet1!B:F,5,0),"")</f>
        <v/>
      </c>
      <c r="N2736" s="22" t="str">
        <f>IFERROR(VLOOKUP(A2736,Sheet1!B:F,4,0),"")</f>
        <v/>
      </c>
      <c r="O2736" s="22" t="str">
        <f t="shared" si="214"/>
        <v xml:space="preserve"> </v>
      </c>
    </row>
    <row r="2737" spans="1:15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218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215"/>
        <v/>
      </c>
      <c r="J2737" s="22" t="str">
        <f t="shared" si="216"/>
        <v/>
      </c>
      <c r="K2737" s="22" t="str">
        <f t="shared" si="217"/>
        <v/>
      </c>
      <c r="M2737" s="22" t="str">
        <f>IFERROR(VLOOKUP(A2737,Sheet1!B:F,5,0),"")</f>
        <v/>
      </c>
      <c r="N2737" s="22" t="str">
        <f>IFERROR(VLOOKUP(A2737,Sheet1!B:F,4,0),"")</f>
        <v/>
      </c>
      <c r="O2737" s="22" t="str">
        <f t="shared" si="214"/>
        <v xml:space="preserve"> </v>
      </c>
    </row>
    <row r="2738" spans="1:15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218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215"/>
        <v/>
      </c>
      <c r="J2738" s="22" t="str">
        <f t="shared" si="216"/>
        <v/>
      </c>
      <c r="K2738" s="22" t="str">
        <f t="shared" si="217"/>
        <v/>
      </c>
      <c r="M2738" s="22" t="str">
        <f>IFERROR(VLOOKUP(A2738,Sheet1!B:F,5,0),"")</f>
        <v/>
      </c>
      <c r="N2738" s="22" t="str">
        <f>IFERROR(VLOOKUP(A2738,Sheet1!B:F,4,0),"")</f>
        <v/>
      </c>
      <c r="O2738" s="22" t="str">
        <f t="shared" si="214"/>
        <v xml:space="preserve"> </v>
      </c>
    </row>
    <row r="2739" spans="1:15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218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215"/>
        <v/>
      </c>
      <c r="J2739" s="22" t="str">
        <f t="shared" si="216"/>
        <v/>
      </c>
      <c r="K2739" s="22" t="str">
        <f t="shared" si="217"/>
        <v/>
      </c>
      <c r="M2739" s="22" t="str">
        <f>IFERROR(VLOOKUP(A2739,Sheet1!B:F,5,0),"")</f>
        <v/>
      </c>
      <c r="N2739" s="22" t="str">
        <f>IFERROR(VLOOKUP(A2739,Sheet1!B:F,4,0),"")</f>
        <v/>
      </c>
      <c r="O2739" s="22" t="str">
        <f t="shared" si="214"/>
        <v xml:space="preserve"> </v>
      </c>
    </row>
    <row r="2740" spans="1:15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218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215"/>
        <v/>
      </c>
      <c r="J2740" s="22" t="str">
        <f t="shared" si="216"/>
        <v/>
      </c>
      <c r="K2740" s="22" t="str">
        <f t="shared" si="217"/>
        <v/>
      </c>
      <c r="M2740" s="22" t="str">
        <f>IFERROR(VLOOKUP(A2740,Sheet1!B:F,5,0),"")</f>
        <v/>
      </c>
      <c r="N2740" s="22" t="str">
        <f>IFERROR(VLOOKUP(A2740,Sheet1!B:F,4,0),"")</f>
        <v/>
      </c>
      <c r="O2740" s="22" t="str">
        <f t="shared" si="214"/>
        <v xml:space="preserve"> </v>
      </c>
    </row>
    <row r="2741" spans="1:15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218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215"/>
        <v/>
      </c>
      <c r="J2741" s="22" t="str">
        <f t="shared" si="216"/>
        <v/>
      </c>
      <c r="K2741" s="22" t="str">
        <f t="shared" si="217"/>
        <v/>
      </c>
      <c r="M2741" s="22" t="str">
        <f>IFERROR(VLOOKUP(A2741,Sheet1!B:F,5,0),"")</f>
        <v/>
      </c>
      <c r="N2741" s="22" t="str">
        <f>IFERROR(VLOOKUP(A2741,Sheet1!B:F,4,0),"")</f>
        <v/>
      </c>
      <c r="O2741" s="22" t="str">
        <f t="shared" si="214"/>
        <v xml:space="preserve"> </v>
      </c>
    </row>
    <row r="2742" spans="1:15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218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215"/>
        <v/>
      </c>
      <c r="J2742" s="22" t="str">
        <f t="shared" si="216"/>
        <v/>
      </c>
      <c r="K2742" s="22" t="str">
        <f t="shared" si="217"/>
        <v/>
      </c>
      <c r="M2742" s="22" t="str">
        <f>IFERROR(VLOOKUP(A2742,Sheet1!B:F,5,0),"")</f>
        <v/>
      </c>
      <c r="N2742" s="22" t="str">
        <f>IFERROR(VLOOKUP(A2742,Sheet1!B:F,4,0),"")</f>
        <v/>
      </c>
      <c r="O2742" s="22" t="str">
        <f t="shared" si="214"/>
        <v xml:space="preserve"> </v>
      </c>
    </row>
    <row r="2743" spans="1:15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218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215"/>
        <v/>
      </c>
      <c r="J2743" s="22" t="str">
        <f t="shared" si="216"/>
        <v/>
      </c>
      <c r="K2743" s="22" t="str">
        <f t="shared" si="217"/>
        <v/>
      </c>
      <c r="M2743" s="22" t="str">
        <f>IFERROR(VLOOKUP(A2743,Sheet1!B:F,5,0),"")</f>
        <v/>
      </c>
      <c r="N2743" s="22" t="str">
        <f>IFERROR(VLOOKUP(A2743,Sheet1!B:F,4,0),"")</f>
        <v/>
      </c>
      <c r="O2743" s="22" t="str">
        <f t="shared" si="214"/>
        <v xml:space="preserve"> </v>
      </c>
    </row>
    <row r="2744" spans="1:15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218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215"/>
        <v/>
      </c>
      <c r="J2744" s="22" t="str">
        <f t="shared" si="216"/>
        <v/>
      </c>
      <c r="K2744" s="22" t="str">
        <f t="shared" si="217"/>
        <v/>
      </c>
      <c r="M2744" s="22" t="str">
        <f>IFERROR(VLOOKUP(A2744,Sheet1!B:F,5,0),"")</f>
        <v/>
      </c>
      <c r="N2744" s="22" t="str">
        <f>IFERROR(VLOOKUP(A2744,Sheet1!B:F,4,0),"")</f>
        <v/>
      </c>
      <c r="O2744" s="22" t="str">
        <f t="shared" si="214"/>
        <v xml:space="preserve"> </v>
      </c>
    </row>
    <row r="2745" spans="1:15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218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215"/>
        <v/>
      </c>
      <c r="J2745" s="22" t="str">
        <f t="shared" si="216"/>
        <v/>
      </c>
      <c r="K2745" s="22" t="str">
        <f t="shared" si="217"/>
        <v/>
      </c>
      <c r="M2745" s="22" t="str">
        <f>IFERROR(VLOOKUP(A2745,Sheet1!B:F,5,0),"")</f>
        <v/>
      </c>
      <c r="N2745" s="22" t="str">
        <f>IFERROR(VLOOKUP(A2745,Sheet1!B:F,4,0),"")</f>
        <v/>
      </c>
      <c r="O2745" s="22" t="str">
        <f t="shared" si="214"/>
        <v xml:space="preserve"> </v>
      </c>
    </row>
    <row r="2746" spans="1:15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218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215"/>
        <v/>
      </c>
      <c r="J2746" s="22" t="str">
        <f t="shared" si="216"/>
        <v/>
      </c>
      <c r="K2746" s="22" t="str">
        <f t="shared" si="217"/>
        <v/>
      </c>
      <c r="M2746" s="22" t="str">
        <f>IFERROR(VLOOKUP(A2746,Sheet1!B:F,5,0),"")</f>
        <v/>
      </c>
      <c r="N2746" s="22" t="str">
        <f>IFERROR(VLOOKUP(A2746,Sheet1!B:F,4,0),"")</f>
        <v/>
      </c>
      <c r="O2746" s="22" t="str">
        <f t="shared" si="214"/>
        <v xml:space="preserve"> </v>
      </c>
    </row>
    <row r="2747" spans="1:15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218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215"/>
        <v/>
      </c>
      <c r="J2747" s="22" t="str">
        <f t="shared" si="216"/>
        <v/>
      </c>
      <c r="K2747" s="22" t="str">
        <f t="shared" si="217"/>
        <v/>
      </c>
      <c r="M2747" s="22" t="str">
        <f>IFERROR(VLOOKUP(A2747,Sheet1!B:F,5,0),"")</f>
        <v/>
      </c>
      <c r="N2747" s="22" t="str">
        <f>IFERROR(VLOOKUP(A2747,Sheet1!B:F,4,0),"")</f>
        <v/>
      </c>
      <c r="O2747" s="22" t="str">
        <f t="shared" si="214"/>
        <v xml:space="preserve"> </v>
      </c>
    </row>
    <row r="2748" spans="1:15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218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215"/>
        <v/>
      </c>
      <c r="J2748" s="22" t="str">
        <f t="shared" si="216"/>
        <v/>
      </c>
      <c r="K2748" s="22" t="str">
        <f t="shared" si="217"/>
        <v/>
      </c>
      <c r="M2748" s="22" t="str">
        <f>IFERROR(VLOOKUP(A2748,Sheet1!B:F,5,0),"")</f>
        <v/>
      </c>
      <c r="N2748" s="22" t="str">
        <f>IFERROR(VLOOKUP(A2748,Sheet1!B:F,4,0),"")</f>
        <v/>
      </c>
      <c r="O2748" s="22" t="str">
        <f t="shared" si="214"/>
        <v xml:space="preserve"> </v>
      </c>
    </row>
    <row r="2749" spans="1:15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218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215"/>
        <v/>
      </c>
      <c r="J2749" s="22" t="str">
        <f t="shared" si="216"/>
        <v/>
      </c>
      <c r="K2749" s="22" t="str">
        <f t="shared" si="217"/>
        <v/>
      </c>
      <c r="M2749" s="22" t="str">
        <f>IFERROR(VLOOKUP(A2749,Sheet1!B:F,5,0),"")</f>
        <v/>
      </c>
      <c r="N2749" s="22" t="str">
        <f>IFERROR(VLOOKUP(A2749,Sheet1!B:F,4,0),"")</f>
        <v/>
      </c>
      <c r="O2749" s="22" t="str">
        <f t="shared" si="214"/>
        <v xml:space="preserve"> </v>
      </c>
    </row>
    <row r="2750" spans="1:15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218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215"/>
        <v/>
      </c>
      <c r="J2750" s="22" t="str">
        <f t="shared" si="216"/>
        <v/>
      </c>
      <c r="K2750" s="22" t="str">
        <f t="shared" si="217"/>
        <v/>
      </c>
      <c r="M2750" s="22" t="str">
        <f>IFERROR(VLOOKUP(A2750,Sheet1!B:F,5,0),"")</f>
        <v/>
      </c>
      <c r="N2750" s="22" t="str">
        <f>IFERROR(VLOOKUP(A2750,Sheet1!B:F,4,0),"")</f>
        <v/>
      </c>
      <c r="O2750" s="22" t="str">
        <f t="shared" si="214"/>
        <v xml:space="preserve"> </v>
      </c>
    </row>
    <row r="2751" spans="1:15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218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215"/>
        <v/>
      </c>
      <c r="J2751" s="22" t="str">
        <f t="shared" si="216"/>
        <v/>
      </c>
      <c r="K2751" s="22" t="str">
        <f t="shared" si="217"/>
        <v/>
      </c>
      <c r="M2751" s="22" t="str">
        <f>IFERROR(VLOOKUP(A2751,Sheet1!B:F,5,0),"")</f>
        <v/>
      </c>
      <c r="N2751" s="22" t="str">
        <f>IFERROR(VLOOKUP(A2751,Sheet1!B:F,4,0),"")</f>
        <v/>
      </c>
      <c r="O2751" s="22" t="str">
        <f t="shared" si="214"/>
        <v xml:space="preserve"> </v>
      </c>
    </row>
    <row r="2752" spans="1:15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218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215"/>
        <v/>
      </c>
      <c r="J2752" s="22" t="str">
        <f t="shared" si="216"/>
        <v/>
      </c>
      <c r="K2752" s="22" t="str">
        <f t="shared" si="217"/>
        <v/>
      </c>
      <c r="M2752" s="22" t="str">
        <f>IFERROR(VLOOKUP(A2752,Sheet1!B:F,5,0),"")</f>
        <v/>
      </c>
      <c r="N2752" s="22" t="str">
        <f>IFERROR(VLOOKUP(A2752,Sheet1!B:F,4,0),"")</f>
        <v/>
      </c>
      <c r="O2752" s="22" t="str">
        <f t="shared" si="214"/>
        <v xml:space="preserve"> </v>
      </c>
    </row>
    <row r="2753" spans="1:15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218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215"/>
        <v/>
      </c>
      <c r="J2753" s="22" t="str">
        <f t="shared" si="216"/>
        <v/>
      </c>
      <c r="K2753" s="22" t="str">
        <f t="shared" si="217"/>
        <v/>
      </c>
      <c r="M2753" s="22" t="str">
        <f>IFERROR(VLOOKUP(A2753,Sheet1!B:F,5,0),"")</f>
        <v/>
      </c>
      <c r="N2753" s="22" t="str">
        <f>IFERROR(VLOOKUP(A2753,Sheet1!B:F,4,0),"")</f>
        <v/>
      </c>
      <c r="O2753" s="22" t="str">
        <f t="shared" si="214"/>
        <v xml:space="preserve"> </v>
      </c>
    </row>
    <row r="2754" spans="1:15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218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215"/>
        <v/>
      </c>
      <c r="J2754" s="22" t="str">
        <f t="shared" si="216"/>
        <v/>
      </c>
      <c r="K2754" s="22" t="str">
        <f t="shared" si="217"/>
        <v/>
      </c>
      <c r="M2754" s="22" t="str">
        <f>IFERROR(VLOOKUP(A2754,Sheet1!B:F,5,0),"")</f>
        <v/>
      </c>
      <c r="N2754" s="22" t="str">
        <f>IFERROR(VLOOKUP(A2754,Sheet1!B:F,4,0),"")</f>
        <v/>
      </c>
      <c r="O2754" s="22" t="str">
        <f t="shared" si="214"/>
        <v xml:space="preserve"> </v>
      </c>
    </row>
    <row r="2755" spans="1:15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218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215"/>
        <v/>
      </c>
      <c r="J2755" s="22" t="str">
        <f t="shared" si="216"/>
        <v/>
      </c>
      <c r="K2755" s="22" t="str">
        <f t="shared" si="217"/>
        <v/>
      </c>
      <c r="M2755" s="22" t="str">
        <f>IFERROR(VLOOKUP(A2755,Sheet1!B:F,5,0),"")</f>
        <v/>
      </c>
      <c r="N2755" s="22" t="str">
        <f>IFERROR(VLOOKUP(A2755,Sheet1!B:F,4,0),"")</f>
        <v/>
      </c>
      <c r="O2755" s="22" t="str">
        <f t="shared" ref="O2755:O2818" si="219">CONCATENATE(M2755," ",N2755)</f>
        <v xml:space="preserve"> </v>
      </c>
    </row>
    <row r="2756" spans="1:15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218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215"/>
        <v/>
      </c>
      <c r="J2756" s="22" t="str">
        <f t="shared" si="216"/>
        <v/>
      </c>
      <c r="K2756" s="22" t="str">
        <f t="shared" si="217"/>
        <v/>
      </c>
      <c r="M2756" s="22" t="str">
        <f>IFERROR(VLOOKUP(A2756,Sheet1!B:F,5,0),"")</f>
        <v/>
      </c>
      <c r="N2756" s="22" t="str">
        <f>IFERROR(VLOOKUP(A2756,Sheet1!B:F,4,0),"")</f>
        <v/>
      </c>
      <c r="O2756" s="22" t="str">
        <f t="shared" si="219"/>
        <v xml:space="preserve"> </v>
      </c>
    </row>
    <row r="2757" spans="1:15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218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215"/>
        <v/>
      </c>
      <c r="J2757" s="22" t="str">
        <f t="shared" si="216"/>
        <v/>
      </c>
      <c r="K2757" s="22" t="str">
        <f t="shared" si="217"/>
        <v/>
      </c>
      <c r="M2757" s="22" t="str">
        <f>IFERROR(VLOOKUP(A2757,Sheet1!B:F,5,0),"")</f>
        <v/>
      </c>
      <c r="N2757" s="22" t="str">
        <f>IFERROR(VLOOKUP(A2757,Sheet1!B:F,4,0),"")</f>
        <v/>
      </c>
      <c r="O2757" s="22" t="str">
        <f t="shared" si="219"/>
        <v xml:space="preserve"> </v>
      </c>
    </row>
    <row r="2758" spans="1:15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218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215"/>
        <v/>
      </c>
      <c r="J2758" s="22" t="str">
        <f t="shared" si="216"/>
        <v/>
      </c>
      <c r="K2758" s="22" t="str">
        <f t="shared" si="217"/>
        <v/>
      </c>
      <c r="M2758" s="22" t="str">
        <f>IFERROR(VLOOKUP(A2758,Sheet1!B:F,5,0),"")</f>
        <v/>
      </c>
      <c r="N2758" s="22" t="str">
        <f>IFERROR(VLOOKUP(A2758,Sheet1!B:F,4,0),"")</f>
        <v/>
      </c>
      <c r="O2758" s="22" t="str">
        <f t="shared" si="219"/>
        <v xml:space="preserve"> </v>
      </c>
    </row>
    <row r="2759" spans="1:15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218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215"/>
        <v/>
      </c>
      <c r="J2759" s="22" t="str">
        <f t="shared" si="216"/>
        <v/>
      </c>
      <c r="K2759" s="22" t="str">
        <f t="shared" si="217"/>
        <v/>
      </c>
      <c r="M2759" s="22" t="str">
        <f>IFERROR(VLOOKUP(A2759,Sheet1!B:F,5,0),"")</f>
        <v/>
      </c>
      <c r="N2759" s="22" t="str">
        <f>IFERROR(VLOOKUP(A2759,Sheet1!B:F,4,0),"")</f>
        <v/>
      </c>
      <c r="O2759" s="22" t="str">
        <f t="shared" si="219"/>
        <v xml:space="preserve"> </v>
      </c>
    </row>
    <row r="2760" spans="1:15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218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215"/>
        <v/>
      </c>
      <c r="J2760" s="22" t="str">
        <f t="shared" si="216"/>
        <v/>
      </c>
      <c r="K2760" s="22" t="str">
        <f t="shared" si="217"/>
        <v/>
      </c>
      <c r="M2760" s="22" t="str">
        <f>IFERROR(VLOOKUP(A2760,Sheet1!B:F,5,0),"")</f>
        <v/>
      </c>
      <c r="N2760" s="22" t="str">
        <f>IFERROR(VLOOKUP(A2760,Sheet1!B:F,4,0),"")</f>
        <v/>
      </c>
      <c r="O2760" s="22" t="str">
        <f t="shared" si="219"/>
        <v xml:space="preserve"> </v>
      </c>
    </row>
    <row r="2761" spans="1:15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218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215"/>
        <v/>
      </c>
      <c r="J2761" s="22" t="str">
        <f t="shared" si="216"/>
        <v/>
      </c>
      <c r="K2761" s="22" t="str">
        <f t="shared" si="217"/>
        <v/>
      </c>
      <c r="M2761" s="22" t="str">
        <f>IFERROR(VLOOKUP(A2761,Sheet1!B:F,5,0),"")</f>
        <v/>
      </c>
      <c r="N2761" s="22" t="str">
        <f>IFERROR(VLOOKUP(A2761,Sheet1!B:F,4,0),"")</f>
        <v/>
      </c>
      <c r="O2761" s="22" t="str">
        <f t="shared" si="219"/>
        <v xml:space="preserve"> </v>
      </c>
    </row>
    <row r="2762" spans="1:15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218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215"/>
        <v/>
      </c>
      <c r="J2762" s="22" t="str">
        <f t="shared" si="216"/>
        <v/>
      </c>
      <c r="K2762" s="22" t="str">
        <f t="shared" si="217"/>
        <v/>
      </c>
      <c r="M2762" s="22" t="str">
        <f>IFERROR(VLOOKUP(A2762,Sheet1!B:F,5,0),"")</f>
        <v/>
      </c>
      <c r="N2762" s="22" t="str">
        <f>IFERROR(VLOOKUP(A2762,Sheet1!B:F,4,0),"")</f>
        <v/>
      </c>
      <c r="O2762" s="22" t="str">
        <f t="shared" si="219"/>
        <v xml:space="preserve"> </v>
      </c>
    </row>
    <row r="2763" spans="1:15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218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215"/>
        <v/>
      </c>
      <c r="J2763" s="22" t="str">
        <f t="shared" si="216"/>
        <v/>
      </c>
      <c r="K2763" s="22" t="str">
        <f t="shared" si="217"/>
        <v/>
      </c>
      <c r="M2763" s="22" t="str">
        <f>IFERROR(VLOOKUP(A2763,Sheet1!B:F,5,0),"")</f>
        <v/>
      </c>
      <c r="N2763" s="22" t="str">
        <f>IFERROR(VLOOKUP(A2763,Sheet1!B:F,4,0),"")</f>
        <v/>
      </c>
      <c r="O2763" s="22" t="str">
        <f t="shared" si="219"/>
        <v xml:space="preserve"> </v>
      </c>
    </row>
    <row r="2764" spans="1:15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218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215"/>
        <v/>
      </c>
      <c r="J2764" s="22" t="str">
        <f t="shared" si="216"/>
        <v/>
      </c>
      <c r="K2764" s="22" t="str">
        <f t="shared" si="217"/>
        <v/>
      </c>
      <c r="M2764" s="22" t="str">
        <f>IFERROR(VLOOKUP(A2764,Sheet1!B:F,5,0),"")</f>
        <v/>
      </c>
      <c r="N2764" s="22" t="str">
        <f>IFERROR(VLOOKUP(A2764,Sheet1!B:F,4,0),"")</f>
        <v/>
      </c>
      <c r="O2764" s="22" t="str">
        <f t="shared" si="219"/>
        <v xml:space="preserve"> </v>
      </c>
    </row>
    <row r="2765" spans="1:15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218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215"/>
        <v/>
      </c>
      <c r="J2765" s="22" t="str">
        <f t="shared" si="216"/>
        <v/>
      </c>
      <c r="K2765" s="22" t="str">
        <f t="shared" si="217"/>
        <v/>
      </c>
      <c r="M2765" s="22" t="str">
        <f>IFERROR(VLOOKUP(A2765,Sheet1!B:F,5,0),"")</f>
        <v/>
      </c>
      <c r="N2765" s="22" t="str">
        <f>IFERROR(VLOOKUP(A2765,Sheet1!B:F,4,0),"")</f>
        <v/>
      </c>
      <c r="O2765" s="22" t="str">
        <f t="shared" si="219"/>
        <v xml:space="preserve"> </v>
      </c>
    </row>
    <row r="2766" spans="1:15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218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215"/>
        <v/>
      </c>
      <c r="J2766" s="22" t="str">
        <f t="shared" si="216"/>
        <v/>
      </c>
      <c r="K2766" s="22" t="str">
        <f t="shared" si="217"/>
        <v/>
      </c>
      <c r="M2766" s="22" t="str">
        <f>IFERROR(VLOOKUP(A2766,Sheet1!B:F,5,0),"")</f>
        <v/>
      </c>
      <c r="N2766" s="22" t="str">
        <f>IFERROR(VLOOKUP(A2766,Sheet1!B:F,4,0),"")</f>
        <v/>
      </c>
      <c r="O2766" s="22" t="str">
        <f t="shared" si="219"/>
        <v xml:space="preserve"> </v>
      </c>
    </row>
    <row r="2767" spans="1:15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218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220">CONCATENATE(E2767,A2767)</f>
        <v/>
      </c>
      <c r="J2767" s="22" t="str">
        <f t="shared" ref="J2767:J2830" si="221">B2767</f>
        <v/>
      </c>
      <c r="K2767" s="22" t="str">
        <f t="shared" ref="K2767:K2830" si="222">C2767</f>
        <v/>
      </c>
      <c r="M2767" s="22" t="str">
        <f>IFERROR(VLOOKUP(A2767,Sheet1!B:F,5,0),"")</f>
        <v/>
      </c>
      <c r="N2767" s="22" t="str">
        <f>IFERROR(VLOOKUP(A2767,Sheet1!B:F,4,0),"")</f>
        <v/>
      </c>
      <c r="O2767" s="22" t="str">
        <f t="shared" si="219"/>
        <v xml:space="preserve"> </v>
      </c>
    </row>
    <row r="2768" spans="1:15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218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220"/>
        <v/>
      </c>
      <c r="J2768" s="22" t="str">
        <f t="shared" si="221"/>
        <v/>
      </c>
      <c r="K2768" s="22" t="str">
        <f t="shared" si="222"/>
        <v/>
      </c>
      <c r="M2768" s="22" t="str">
        <f>IFERROR(VLOOKUP(A2768,Sheet1!B:F,5,0),"")</f>
        <v/>
      </c>
      <c r="N2768" s="22" t="str">
        <f>IFERROR(VLOOKUP(A2768,Sheet1!B:F,4,0),"")</f>
        <v/>
      </c>
      <c r="O2768" s="22" t="str">
        <f t="shared" si="219"/>
        <v xml:space="preserve"> </v>
      </c>
    </row>
    <row r="2769" spans="1:15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218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220"/>
        <v/>
      </c>
      <c r="J2769" s="22" t="str">
        <f t="shared" si="221"/>
        <v/>
      </c>
      <c r="K2769" s="22" t="str">
        <f t="shared" si="222"/>
        <v/>
      </c>
      <c r="M2769" s="22" t="str">
        <f>IFERROR(VLOOKUP(A2769,Sheet1!B:F,5,0),"")</f>
        <v/>
      </c>
      <c r="N2769" s="22" t="str">
        <f>IFERROR(VLOOKUP(A2769,Sheet1!B:F,4,0),"")</f>
        <v/>
      </c>
      <c r="O2769" s="22" t="str">
        <f t="shared" si="219"/>
        <v xml:space="preserve"> </v>
      </c>
    </row>
    <row r="2770" spans="1:15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223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220"/>
        <v/>
      </c>
      <c r="J2770" s="22" t="str">
        <f t="shared" si="221"/>
        <v/>
      </c>
      <c r="K2770" s="22" t="str">
        <f t="shared" si="222"/>
        <v/>
      </c>
      <c r="M2770" s="22" t="str">
        <f>IFERROR(VLOOKUP(A2770,Sheet1!B:F,5,0),"")</f>
        <v/>
      </c>
      <c r="N2770" s="22" t="str">
        <f>IFERROR(VLOOKUP(A2770,Sheet1!B:F,4,0),"")</f>
        <v/>
      </c>
      <c r="O2770" s="22" t="str">
        <f t="shared" si="219"/>
        <v xml:space="preserve"> </v>
      </c>
    </row>
    <row r="2771" spans="1:15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223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220"/>
        <v/>
      </c>
      <c r="J2771" s="22" t="str">
        <f t="shared" si="221"/>
        <v/>
      </c>
      <c r="K2771" s="22" t="str">
        <f t="shared" si="222"/>
        <v/>
      </c>
      <c r="M2771" s="22" t="str">
        <f>IFERROR(VLOOKUP(A2771,Sheet1!B:F,5,0),"")</f>
        <v/>
      </c>
      <c r="N2771" s="22" t="str">
        <f>IFERROR(VLOOKUP(A2771,Sheet1!B:F,4,0),"")</f>
        <v/>
      </c>
      <c r="O2771" s="22" t="str">
        <f t="shared" si="219"/>
        <v xml:space="preserve"> </v>
      </c>
    </row>
    <row r="2772" spans="1:15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223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220"/>
        <v/>
      </c>
      <c r="J2772" s="22" t="str">
        <f t="shared" si="221"/>
        <v/>
      </c>
      <c r="K2772" s="22" t="str">
        <f t="shared" si="222"/>
        <v/>
      </c>
      <c r="M2772" s="22" t="str">
        <f>IFERROR(VLOOKUP(A2772,Sheet1!B:F,5,0),"")</f>
        <v/>
      </c>
      <c r="N2772" s="22" t="str">
        <f>IFERROR(VLOOKUP(A2772,Sheet1!B:F,4,0),"")</f>
        <v/>
      </c>
      <c r="O2772" s="22" t="str">
        <f t="shared" si="219"/>
        <v xml:space="preserve"> </v>
      </c>
    </row>
    <row r="2773" spans="1:15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223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220"/>
        <v/>
      </c>
      <c r="J2773" s="22" t="str">
        <f t="shared" si="221"/>
        <v/>
      </c>
      <c r="K2773" s="22" t="str">
        <f t="shared" si="222"/>
        <v/>
      </c>
      <c r="M2773" s="22" t="str">
        <f>IFERROR(VLOOKUP(A2773,Sheet1!B:F,5,0),"")</f>
        <v/>
      </c>
      <c r="N2773" s="22" t="str">
        <f>IFERROR(VLOOKUP(A2773,Sheet1!B:F,4,0),"")</f>
        <v/>
      </c>
      <c r="O2773" s="22" t="str">
        <f t="shared" si="219"/>
        <v xml:space="preserve"> </v>
      </c>
    </row>
    <row r="2774" spans="1:15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223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220"/>
        <v/>
      </c>
      <c r="J2774" s="22" t="str">
        <f t="shared" si="221"/>
        <v/>
      </c>
      <c r="K2774" s="22" t="str">
        <f t="shared" si="222"/>
        <v/>
      </c>
      <c r="M2774" s="22" t="str">
        <f>IFERROR(VLOOKUP(A2774,Sheet1!B:F,5,0),"")</f>
        <v/>
      </c>
      <c r="N2774" s="22" t="str">
        <f>IFERROR(VLOOKUP(A2774,Sheet1!B:F,4,0),"")</f>
        <v/>
      </c>
      <c r="O2774" s="22" t="str">
        <f t="shared" si="219"/>
        <v xml:space="preserve"> </v>
      </c>
    </row>
    <row r="2775" spans="1:15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223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220"/>
        <v/>
      </c>
      <c r="J2775" s="22" t="str">
        <f t="shared" si="221"/>
        <v/>
      </c>
      <c r="K2775" s="22" t="str">
        <f t="shared" si="222"/>
        <v/>
      </c>
      <c r="M2775" s="22" t="str">
        <f>IFERROR(VLOOKUP(A2775,Sheet1!B:F,5,0),"")</f>
        <v/>
      </c>
      <c r="N2775" s="22" t="str">
        <f>IFERROR(VLOOKUP(A2775,Sheet1!B:F,4,0),"")</f>
        <v/>
      </c>
      <c r="O2775" s="22" t="str">
        <f t="shared" si="219"/>
        <v xml:space="preserve"> </v>
      </c>
    </row>
    <row r="2776" spans="1:15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223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220"/>
        <v/>
      </c>
      <c r="J2776" s="22" t="str">
        <f t="shared" si="221"/>
        <v/>
      </c>
      <c r="K2776" s="22" t="str">
        <f t="shared" si="222"/>
        <v/>
      </c>
      <c r="M2776" s="22" t="str">
        <f>IFERROR(VLOOKUP(A2776,Sheet1!B:F,5,0),"")</f>
        <v/>
      </c>
      <c r="N2776" s="22" t="str">
        <f>IFERROR(VLOOKUP(A2776,Sheet1!B:F,4,0),"")</f>
        <v/>
      </c>
      <c r="O2776" s="22" t="str">
        <f t="shared" si="219"/>
        <v xml:space="preserve"> </v>
      </c>
    </row>
    <row r="2777" spans="1:15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223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220"/>
        <v/>
      </c>
      <c r="J2777" s="22" t="str">
        <f t="shared" si="221"/>
        <v/>
      </c>
      <c r="K2777" s="22" t="str">
        <f t="shared" si="222"/>
        <v/>
      </c>
      <c r="M2777" s="22" t="str">
        <f>IFERROR(VLOOKUP(A2777,Sheet1!B:F,5,0),"")</f>
        <v/>
      </c>
      <c r="N2777" s="22" t="str">
        <f>IFERROR(VLOOKUP(A2777,Sheet1!B:F,4,0),"")</f>
        <v/>
      </c>
      <c r="O2777" s="22" t="str">
        <f t="shared" si="219"/>
        <v xml:space="preserve"> </v>
      </c>
    </row>
    <row r="2778" spans="1:15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223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220"/>
        <v/>
      </c>
      <c r="J2778" s="22" t="str">
        <f t="shared" si="221"/>
        <v/>
      </c>
      <c r="K2778" s="22" t="str">
        <f t="shared" si="222"/>
        <v/>
      </c>
      <c r="M2778" s="22" t="str">
        <f>IFERROR(VLOOKUP(A2778,Sheet1!B:F,5,0),"")</f>
        <v/>
      </c>
      <c r="N2778" s="22" t="str">
        <f>IFERROR(VLOOKUP(A2778,Sheet1!B:F,4,0),"")</f>
        <v/>
      </c>
      <c r="O2778" s="22" t="str">
        <f t="shared" si="219"/>
        <v xml:space="preserve"> </v>
      </c>
    </row>
    <row r="2779" spans="1:15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223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220"/>
        <v/>
      </c>
      <c r="J2779" s="22" t="str">
        <f t="shared" si="221"/>
        <v/>
      </c>
      <c r="K2779" s="22" t="str">
        <f t="shared" si="222"/>
        <v/>
      </c>
      <c r="M2779" s="22" t="str">
        <f>IFERROR(VLOOKUP(A2779,Sheet1!B:F,5,0),"")</f>
        <v/>
      </c>
      <c r="N2779" s="22" t="str">
        <f>IFERROR(VLOOKUP(A2779,Sheet1!B:F,4,0),"")</f>
        <v/>
      </c>
      <c r="O2779" s="22" t="str">
        <f t="shared" si="219"/>
        <v xml:space="preserve"> </v>
      </c>
    </row>
    <row r="2780" spans="1:15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223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220"/>
        <v/>
      </c>
      <c r="J2780" s="22" t="str">
        <f t="shared" si="221"/>
        <v/>
      </c>
      <c r="K2780" s="22" t="str">
        <f t="shared" si="222"/>
        <v/>
      </c>
      <c r="M2780" s="22" t="str">
        <f>IFERROR(VLOOKUP(A2780,Sheet1!B:F,5,0),"")</f>
        <v/>
      </c>
      <c r="N2780" s="22" t="str">
        <f>IFERROR(VLOOKUP(A2780,Sheet1!B:F,4,0),"")</f>
        <v/>
      </c>
      <c r="O2780" s="22" t="str">
        <f t="shared" si="219"/>
        <v xml:space="preserve"> </v>
      </c>
    </row>
    <row r="2781" spans="1:15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223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220"/>
        <v/>
      </c>
      <c r="J2781" s="22" t="str">
        <f t="shared" si="221"/>
        <v/>
      </c>
      <c r="K2781" s="22" t="str">
        <f t="shared" si="222"/>
        <v/>
      </c>
      <c r="M2781" s="22" t="str">
        <f>IFERROR(VLOOKUP(A2781,Sheet1!B:F,5,0),"")</f>
        <v/>
      </c>
      <c r="N2781" s="22" t="str">
        <f>IFERROR(VLOOKUP(A2781,Sheet1!B:F,4,0),"")</f>
        <v/>
      </c>
      <c r="O2781" s="22" t="str">
        <f t="shared" si="219"/>
        <v xml:space="preserve"> </v>
      </c>
    </row>
    <row r="2782" spans="1:15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223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220"/>
        <v/>
      </c>
      <c r="J2782" s="22" t="str">
        <f t="shared" si="221"/>
        <v/>
      </c>
      <c r="K2782" s="22" t="str">
        <f t="shared" si="222"/>
        <v/>
      </c>
      <c r="M2782" s="22" t="str">
        <f>IFERROR(VLOOKUP(A2782,Sheet1!B:F,5,0),"")</f>
        <v/>
      </c>
      <c r="N2782" s="22" t="str">
        <f>IFERROR(VLOOKUP(A2782,Sheet1!B:F,4,0),"")</f>
        <v/>
      </c>
      <c r="O2782" s="22" t="str">
        <f t="shared" si="219"/>
        <v xml:space="preserve"> </v>
      </c>
    </row>
    <row r="2783" spans="1:15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223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220"/>
        <v/>
      </c>
      <c r="J2783" s="22" t="str">
        <f t="shared" si="221"/>
        <v/>
      </c>
      <c r="K2783" s="22" t="str">
        <f t="shared" si="222"/>
        <v/>
      </c>
      <c r="M2783" s="22" t="str">
        <f>IFERROR(VLOOKUP(A2783,Sheet1!B:F,5,0),"")</f>
        <v/>
      </c>
      <c r="N2783" s="22" t="str">
        <f>IFERROR(VLOOKUP(A2783,Sheet1!B:F,4,0),"")</f>
        <v/>
      </c>
      <c r="O2783" s="22" t="str">
        <f t="shared" si="219"/>
        <v xml:space="preserve"> </v>
      </c>
    </row>
    <row r="2784" spans="1:15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223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220"/>
        <v/>
      </c>
      <c r="J2784" s="22" t="str">
        <f t="shared" si="221"/>
        <v/>
      </c>
      <c r="K2784" s="22" t="str">
        <f t="shared" si="222"/>
        <v/>
      </c>
      <c r="M2784" s="22" t="str">
        <f>IFERROR(VLOOKUP(A2784,Sheet1!B:F,5,0),"")</f>
        <v/>
      </c>
      <c r="N2784" s="22" t="str">
        <f>IFERROR(VLOOKUP(A2784,Sheet1!B:F,4,0),"")</f>
        <v/>
      </c>
      <c r="O2784" s="22" t="str">
        <f t="shared" si="219"/>
        <v xml:space="preserve"> </v>
      </c>
    </row>
    <row r="2785" spans="1:15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223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220"/>
        <v/>
      </c>
      <c r="J2785" s="22" t="str">
        <f t="shared" si="221"/>
        <v/>
      </c>
      <c r="K2785" s="22" t="str">
        <f t="shared" si="222"/>
        <v/>
      </c>
      <c r="M2785" s="22" t="str">
        <f>IFERROR(VLOOKUP(A2785,Sheet1!B:F,5,0),"")</f>
        <v/>
      </c>
      <c r="N2785" s="22" t="str">
        <f>IFERROR(VLOOKUP(A2785,Sheet1!B:F,4,0),"")</f>
        <v/>
      </c>
      <c r="O2785" s="22" t="str">
        <f t="shared" si="219"/>
        <v xml:space="preserve"> </v>
      </c>
    </row>
    <row r="2786" spans="1:15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223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220"/>
        <v/>
      </c>
      <c r="J2786" s="22" t="str">
        <f t="shared" si="221"/>
        <v/>
      </c>
      <c r="K2786" s="22" t="str">
        <f t="shared" si="222"/>
        <v/>
      </c>
      <c r="M2786" s="22" t="str">
        <f>IFERROR(VLOOKUP(A2786,Sheet1!B:F,5,0),"")</f>
        <v/>
      </c>
      <c r="N2786" s="22" t="str">
        <f>IFERROR(VLOOKUP(A2786,Sheet1!B:F,4,0),"")</f>
        <v/>
      </c>
      <c r="O2786" s="22" t="str">
        <f t="shared" si="219"/>
        <v xml:space="preserve"> </v>
      </c>
    </row>
    <row r="2787" spans="1:15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223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220"/>
        <v/>
      </c>
      <c r="J2787" s="22" t="str">
        <f t="shared" si="221"/>
        <v/>
      </c>
      <c r="K2787" s="22" t="str">
        <f t="shared" si="222"/>
        <v/>
      </c>
      <c r="M2787" s="22" t="str">
        <f>IFERROR(VLOOKUP(A2787,Sheet1!B:F,5,0),"")</f>
        <v/>
      </c>
      <c r="N2787" s="22" t="str">
        <f>IFERROR(VLOOKUP(A2787,Sheet1!B:F,4,0),"")</f>
        <v/>
      </c>
      <c r="O2787" s="22" t="str">
        <f t="shared" si="219"/>
        <v xml:space="preserve"> </v>
      </c>
    </row>
    <row r="2788" spans="1:15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223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220"/>
        <v/>
      </c>
      <c r="J2788" s="22" t="str">
        <f t="shared" si="221"/>
        <v/>
      </c>
      <c r="K2788" s="22" t="str">
        <f t="shared" si="222"/>
        <v/>
      </c>
      <c r="M2788" s="22" t="str">
        <f>IFERROR(VLOOKUP(A2788,Sheet1!B:F,5,0),"")</f>
        <v/>
      </c>
      <c r="N2788" s="22" t="str">
        <f>IFERROR(VLOOKUP(A2788,Sheet1!B:F,4,0),"")</f>
        <v/>
      </c>
      <c r="O2788" s="22" t="str">
        <f t="shared" si="219"/>
        <v xml:space="preserve"> </v>
      </c>
    </row>
    <row r="2789" spans="1:15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223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220"/>
        <v/>
      </c>
      <c r="J2789" s="22" t="str">
        <f t="shared" si="221"/>
        <v/>
      </c>
      <c r="K2789" s="22" t="str">
        <f t="shared" si="222"/>
        <v/>
      </c>
      <c r="M2789" s="22" t="str">
        <f>IFERROR(VLOOKUP(A2789,Sheet1!B:F,5,0),"")</f>
        <v/>
      </c>
      <c r="N2789" s="22" t="str">
        <f>IFERROR(VLOOKUP(A2789,Sheet1!B:F,4,0),"")</f>
        <v/>
      </c>
      <c r="O2789" s="22" t="str">
        <f t="shared" si="219"/>
        <v xml:space="preserve"> </v>
      </c>
    </row>
    <row r="2790" spans="1:15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223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220"/>
        <v/>
      </c>
      <c r="J2790" s="22" t="str">
        <f t="shared" si="221"/>
        <v/>
      </c>
      <c r="K2790" s="22" t="str">
        <f t="shared" si="222"/>
        <v/>
      </c>
      <c r="M2790" s="22" t="str">
        <f>IFERROR(VLOOKUP(A2790,Sheet1!B:F,5,0),"")</f>
        <v/>
      </c>
      <c r="N2790" s="22" t="str">
        <f>IFERROR(VLOOKUP(A2790,Sheet1!B:F,4,0),"")</f>
        <v/>
      </c>
      <c r="O2790" s="22" t="str">
        <f t="shared" si="219"/>
        <v xml:space="preserve"> </v>
      </c>
    </row>
    <row r="2791" spans="1:15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223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220"/>
        <v/>
      </c>
      <c r="J2791" s="22" t="str">
        <f t="shared" si="221"/>
        <v/>
      </c>
      <c r="K2791" s="22" t="str">
        <f t="shared" si="222"/>
        <v/>
      </c>
      <c r="M2791" s="22" t="str">
        <f>IFERROR(VLOOKUP(A2791,Sheet1!B:F,5,0),"")</f>
        <v/>
      </c>
      <c r="N2791" s="22" t="str">
        <f>IFERROR(VLOOKUP(A2791,Sheet1!B:F,4,0),"")</f>
        <v/>
      </c>
      <c r="O2791" s="22" t="str">
        <f t="shared" si="219"/>
        <v xml:space="preserve"> </v>
      </c>
    </row>
    <row r="2792" spans="1:15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223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220"/>
        <v/>
      </c>
      <c r="J2792" s="22" t="str">
        <f t="shared" si="221"/>
        <v/>
      </c>
      <c r="K2792" s="22" t="str">
        <f t="shared" si="222"/>
        <v/>
      </c>
      <c r="M2792" s="22" t="str">
        <f>IFERROR(VLOOKUP(A2792,Sheet1!B:F,5,0),"")</f>
        <v/>
      </c>
      <c r="N2792" s="22" t="str">
        <f>IFERROR(VLOOKUP(A2792,Sheet1!B:F,4,0),"")</f>
        <v/>
      </c>
      <c r="O2792" s="22" t="str">
        <f t="shared" si="219"/>
        <v xml:space="preserve"> </v>
      </c>
    </row>
    <row r="2793" spans="1:15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223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220"/>
        <v/>
      </c>
      <c r="J2793" s="22" t="str">
        <f t="shared" si="221"/>
        <v/>
      </c>
      <c r="K2793" s="22" t="str">
        <f t="shared" si="222"/>
        <v/>
      </c>
      <c r="M2793" s="22" t="str">
        <f>IFERROR(VLOOKUP(A2793,Sheet1!B:F,5,0),"")</f>
        <v/>
      </c>
      <c r="N2793" s="22" t="str">
        <f>IFERROR(VLOOKUP(A2793,Sheet1!B:F,4,0),"")</f>
        <v/>
      </c>
      <c r="O2793" s="22" t="str">
        <f t="shared" si="219"/>
        <v xml:space="preserve"> </v>
      </c>
    </row>
    <row r="2794" spans="1:15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223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220"/>
        <v/>
      </c>
      <c r="J2794" s="22" t="str">
        <f t="shared" si="221"/>
        <v/>
      </c>
      <c r="K2794" s="22" t="str">
        <f t="shared" si="222"/>
        <v/>
      </c>
      <c r="M2794" s="22" t="str">
        <f>IFERROR(VLOOKUP(A2794,Sheet1!B:F,5,0),"")</f>
        <v/>
      </c>
      <c r="N2794" s="22" t="str">
        <f>IFERROR(VLOOKUP(A2794,Sheet1!B:F,4,0),"")</f>
        <v/>
      </c>
      <c r="O2794" s="22" t="str">
        <f t="shared" si="219"/>
        <v xml:space="preserve"> </v>
      </c>
    </row>
    <row r="2795" spans="1:15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223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220"/>
        <v/>
      </c>
      <c r="J2795" s="22" t="str">
        <f t="shared" si="221"/>
        <v/>
      </c>
      <c r="K2795" s="22" t="str">
        <f t="shared" si="222"/>
        <v/>
      </c>
      <c r="M2795" s="22" t="str">
        <f>IFERROR(VLOOKUP(A2795,Sheet1!B:F,5,0),"")</f>
        <v/>
      </c>
      <c r="N2795" s="22" t="str">
        <f>IFERROR(VLOOKUP(A2795,Sheet1!B:F,4,0),"")</f>
        <v/>
      </c>
      <c r="O2795" s="22" t="str">
        <f t="shared" si="219"/>
        <v xml:space="preserve"> </v>
      </c>
    </row>
    <row r="2796" spans="1:15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223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220"/>
        <v/>
      </c>
      <c r="J2796" s="22" t="str">
        <f t="shared" si="221"/>
        <v/>
      </c>
      <c r="K2796" s="22" t="str">
        <f t="shared" si="222"/>
        <v/>
      </c>
      <c r="M2796" s="22" t="str">
        <f>IFERROR(VLOOKUP(A2796,Sheet1!B:F,5,0),"")</f>
        <v/>
      </c>
      <c r="N2796" s="22" t="str">
        <f>IFERROR(VLOOKUP(A2796,Sheet1!B:F,4,0),"")</f>
        <v/>
      </c>
      <c r="O2796" s="22" t="str">
        <f t="shared" si="219"/>
        <v xml:space="preserve"> </v>
      </c>
    </row>
    <row r="2797" spans="1:15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223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220"/>
        <v/>
      </c>
      <c r="J2797" s="22" t="str">
        <f t="shared" si="221"/>
        <v/>
      </c>
      <c r="K2797" s="22" t="str">
        <f t="shared" si="222"/>
        <v/>
      </c>
      <c r="M2797" s="22" t="str">
        <f>IFERROR(VLOOKUP(A2797,Sheet1!B:F,5,0),"")</f>
        <v/>
      </c>
      <c r="N2797" s="22" t="str">
        <f>IFERROR(VLOOKUP(A2797,Sheet1!B:F,4,0),"")</f>
        <v/>
      </c>
      <c r="O2797" s="22" t="str">
        <f t="shared" si="219"/>
        <v xml:space="preserve"> </v>
      </c>
    </row>
    <row r="2798" spans="1:15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223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220"/>
        <v/>
      </c>
      <c r="J2798" s="22" t="str">
        <f t="shared" si="221"/>
        <v/>
      </c>
      <c r="K2798" s="22" t="str">
        <f t="shared" si="222"/>
        <v/>
      </c>
      <c r="M2798" s="22" t="str">
        <f>IFERROR(VLOOKUP(A2798,Sheet1!B:F,5,0),"")</f>
        <v/>
      </c>
      <c r="N2798" s="22" t="str">
        <f>IFERROR(VLOOKUP(A2798,Sheet1!B:F,4,0),"")</f>
        <v/>
      </c>
      <c r="O2798" s="22" t="str">
        <f t="shared" si="219"/>
        <v xml:space="preserve"> </v>
      </c>
    </row>
    <row r="2799" spans="1:15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223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220"/>
        <v/>
      </c>
      <c r="J2799" s="22" t="str">
        <f t="shared" si="221"/>
        <v/>
      </c>
      <c r="K2799" s="22" t="str">
        <f t="shared" si="222"/>
        <v/>
      </c>
      <c r="M2799" s="22" t="str">
        <f>IFERROR(VLOOKUP(A2799,Sheet1!B:F,5,0),"")</f>
        <v/>
      </c>
      <c r="N2799" s="22" t="str">
        <f>IFERROR(VLOOKUP(A2799,Sheet1!B:F,4,0),"")</f>
        <v/>
      </c>
      <c r="O2799" s="22" t="str">
        <f t="shared" si="219"/>
        <v xml:space="preserve"> </v>
      </c>
    </row>
    <row r="2800" spans="1:15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223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220"/>
        <v/>
      </c>
      <c r="J2800" s="22" t="str">
        <f t="shared" si="221"/>
        <v/>
      </c>
      <c r="K2800" s="22" t="str">
        <f t="shared" si="222"/>
        <v/>
      </c>
      <c r="M2800" s="22" t="str">
        <f>IFERROR(VLOOKUP(A2800,Sheet1!B:F,5,0),"")</f>
        <v/>
      </c>
      <c r="N2800" s="22" t="str">
        <f>IFERROR(VLOOKUP(A2800,Sheet1!B:F,4,0),"")</f>
        <v/>
      </c>
      <c r="O2800" s="22" t="str">
        <f t="shared" si="219"/>
        <v xml:space="preserve"> </v>
      </c>
    </row>
    <row r="2801" spans="1:15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223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220"/>
        <v/>
      </c>
      <c r="J2801" s="22" t="str">
        <f t="shared" si="221"/>
        <v/>
      </c>
      <c r="K2801" s="22" t="str">
        <f t="shared" si="222"/>
        <v/>
      </c>
      <c r="M2801" s="22" t="str">
        <f>IFERROR(VLOOKUP(A2801,Sheet1!B:F,5,0),"")</f>
        <v/>
      </c>
      <c r="N2801" s="22" t="str">
        <f>IFERROR(VLOOKUP(A2801,Sheet1!B:F,4,0),"")</f>
        <v/>
      </c>
      <c r="O2801" s="22" t="str">
        <f t="shared" si="219"/>
        <v xml:space="preserve"> </v>
      </c>
    </row>
    <row r="2802" spans="1:15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223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220"/>
        <v/>
      </c>
      <c r="J2802" s="22" t="str">
        <f t="shared" si="221"/>
        <v/>
      </c>
      <c r="K2802" s="22" t="str">
        <f t="shared" si="222"/>
        <v/>
      </c>
      <c r="M2802" s="22" t="str">
        <f>IFERROR(VLOOKUP(A2802,Sheet1!B:F,5,0),"")</f>
        <v/>
      </c>
      <c r="N2802" s="22" t="str">
        <f>IFERROR(VLOOKUP(A2802,Sheet1!B:F,4,0),"")</f>
        <v/>
      </c>
      <c r="O2802" s="22" t="str">
        <f t="shared" si="219"/>
        <v xml:space="preserve"> </v>
      </c>
    </row>
    <row r="2803" spans="1:15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223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220"/>
        <v/>
      </c>
      <c r="J2803" s="22" t="str">
        <f t="shared" si="221"/>
        <v/>
      </c>
      <c r="K2803" s="22" t="str">
        <f t="shared" si="222"/>
        <v/>
      </c>
      <c r="M2803" s="22" t="str">
        <f>IFERROR(VLOOKUP(A2803,Sheet1!B:F,5,0),"")</f>
        <v/>
      </c>
      <c r="N2803" s="22" t="str">
        <f>IFERROR(VLOOKUP(A2803,Sheet1!B:F,4,0),"")</f>
        <v/>
      </c>
      <c r="O2803" s="22" t="str">
        <f t="shared" si="219"/>
        <v xml:space="preserve"> </v>
      </c>
    </row>
    <row r="2804" spans="1:15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223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220"/>
        <v/>
      </c>
      <c r="J2804" s="22" t="str">
        <f t="shared" si="221"/>
        <v/>
      </c>
      <c r="K2804" s="22" t="str">
        <f t="shared" si="222"/>
        <v/>
      </c>
      <c r="M2804" s="22" t="str">
        <f>IFERROR(VLOOKUP(A2804,Sheet1!B:F,5,0),"")</f>
        <v/>
      </c>
      <c r="N2804" s="22" t="str">
        <f>IFERROR(VLOOKUP(A2804,Sheet1!B:F,4,0),"")</f>
        <v/>
      </c>
      <c r="O2804" s="22" t="str">
        <f t="shared" si="219"/>
        <v xml:space="preserve"> </v>
      </c>
    </row>
    <row r="2805" spans="1:15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223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220"/>
        <v/>
      </c>
      <c r="J2805" s="22" t="str">
        <f t="shared" si="221"/>
        <v/>
      </c>
      <c r="K2805" s="22" t="str">
        <f t="shared" si="222"/>
        <v/>
      </c>
      <c r="M2805" s="22" t="str">
        <f>IFERROR(VLOOKUP(A2805,Sheet1!B:F,5,0),"")</f>
        <v/>
      </c>
      <c r="N2805" s="22" t="str">
        <f>IFERROR(VLOOKUP(A2805,Sheet1!B:F,4,0),"")</f>
        <v/>
      </c>
      <c r="O2805" s="22" t="str">
        <f t="shared" si="219"/>
        <v xml:space="preserve"> </v>
      </c>
    </row>
    <row r="2806" spans="1:15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223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220"/>
        <v/>
      </c>
      <c r="J2806" s="22" t="str">
        <f t="shared" si="221"/>
        <v/>
      </c>
      <c r="K2806" s="22" t="str">
        <f t="shared" si="222"/>
        <v/>
      </c>
      <c r="M2806" s="22" t="str">
        <f>IFERROR(VLOOKUP(A2806,Sheet1!B:F,5,0),"")</f>
        <v/>
      </c>
      <c r="N2806" s="22" t="str">
        <f>IFERROR(VLOOKUP(A2806,Sheet1!B:F,4,0),"")</f>
        <v/>
      </c>
      <c r="O2806" s="22" t="str">
        <f t="shared" si="219"/>
        <v xml:space="preserve"> </v>
      </c>
    </row>
    <row r="2807" spans="1:15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223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220"/>
        <v/>
      </c>
      <c r="J2807" s="22" t="str">
        <f t="shared" si="221"/>
        <v/>
      </c>
      <c r="K2807" s="22" t="str">
        <f t="shared" si="222"/>
        <v/>
      </c>
      <c r="M2807" s="22" t="str">
        <f>IFERROR(VLOOKUP(A2807,Sheet1!B:F,5,0),"")</f>
        <v/>
      </c>
      <c r="N2807" s="22" t="str">
        <f>IFERROR(VLOOKUP(A2807,Sheet1!B:F,4,0),"")</f>
        <v/>
      </c>
      <c r="O2807" s="22" t="str">
        <f t="shared" si="219"/>
        <v xml:space="preserve"> </v>
      </c>
    </row>
    <row r="2808" spans="1:15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223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220"/>
        <v/>
      </c>
      <c r="J2808" s="22" t="str">
        <f t="shared" si="221"/>
        <v/>
      </c>
      <c r="K2808" s="22" t="str">
        <f t="shared" si="222"/>
        <v/>
      </c>
      <c r="M2808" s="22" t="str">
        <f>IFERROR(VLOOKUP(A2808,Sheet1!B:F,5,0),"")</f>
        <v/>
      </c>
      <c r="N2808" s="22" t="str">
        <f>IFERROR(VLOOKUP(A2808,Sheet1!B:F,4,0),"")</f>
        <v/>
      </c>
      <c r="O2808" s="22" t="str">
        <f t="shared" si="219"/>
        <v xml:space="preserve"> </v>
      </c>
    </row>
    <row r="2809" spans="1:15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223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220"/>
        <v/>
      </c>
      <c r="J2809" s="22" t="str">
        <f t="shared" si="221"/>
        <v/>
      </c>
      <c r="K2809" s="22" t="str">
        <f t="shared" si="222"/>
        <v/>
      </c>
      <c r="M2809" s="22" t="str">
        <f>IFERROR(VLOOKUP(A2809,Sheet1!B:F,5,0),"")</f>
        <v/>
      </c>
      <c r="N2809" s="22" t="str">
        <f>IFERROR(VLOOKUP(A2809,Sheet1!B:F,4,0),"")</f>
        <v/>
      </c>
      <c r="O2809" s="22" t="str">
        <f t="shared" si="219"/>
        <v xml:space="preserve"> </v>
      </c>
    </row>
    <row r="2810" spans="1:15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223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220"/>
        <v/>
      </c>
      <c r="J2810" s="22" t="str">
        <f t="shared" si="221"/>
        <v/>
      </c>
      <c r="K2810" s="22" t="str">
        <f t="shared" si="222"/>
        <v/>
      </c>
      <c r="M2810" s="22" t="str">
        <f>IFERROR(VLOOKUP(A2810,Sheet1!B:F,5,0),"")</f>
        <v/>
      </c>
      <c r="N2810" s="22" t="str">
        <f>IFERROR(VLOOKUP(A2810,Sheet1!B:F,4,0),"")</f>
        <v/>
      </c>
      <c r="O2810" s="22" t="str">
        <f t="shared" si="219"/>
        <v xml:space="preserve"> </v>
      </c>
    </row>
    <row r="2811" spans="1:15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223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220"/>
        <v/>
      </c>
      <c r="J2811" s="22" t="str">
        <f t="shared" si="221"/>
        <v/>
      </c>
      <c r="K2811" s="22" t="str">
        <f t="shared" si="222"/>
        <v/>
      </c>
      <c r="M2811" s="22" t="str">
        <f>IFERROR(VLOOKUP(A2811,Sheet1!B:F,5,0),"")</f>
        <v/>
      </c>
      <c r="N2811" s="22" t="str">
        <f>IFERROR(VLOOKUP(A2811,Sheet1!B:F,4,0),"")</f>
        <v/>
      </c>
      <c r="O2811" s="22" t="str">
        <f t="shared" si="219"/>
        <v xml:space="preserve"> </v>
      </c>
    </row>
    <row r="2812" spans="1:15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223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220"/>
        <v/>
      </c>
      <c r="J2812" s="22" t="str">
        <f t="shared" si="221"/>
        <v/>
      </c>
      <c r="K2812" s="22" t="str">
        <f t="shared" si="222"/>
        <v/>
      </c>
      <c r="M2812" s="22" t="str">
        <f>IFERROR(VLOOKUP(A2812,Sheet1!B:F,5,0),"")</f>
        <v/>
      </c>
      <c r="N2812" s="22" t="str">
        <f>IFERROR(VLOOKUP(A2812,Sheet1!B:F,4,0),"")</f>
        <v/>
      </c>
      <c r="O2812" s="22" t="str">
        <f t="shared" si="219"/>
        <v xml:space="preserve"> </v>
      </c>
    </row>
    <row r="2813" spans="1:15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223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220"/>
        <v/>
      </c>
      <c r="J2813" s="22" t="str">
        <f t="shared" si="221"/>
        <v/>
      </c>
      <c r="K2813" s="22" t="str">
        <f t="shared" si="222"/>
        <v/>
      </c>
      <c r="M2813" s="22" t="str">
        <f>IFERROR(VLOOKUP(A2813,Sheet1!B:F,5,0),"")</f>
        <v/>
      </c>
      <c r="N2813" s="22" t="str">
        <f>IFERROR(VLOOKUP(A2813,Sheet1!B:F,4,0),"")</f>
        <v/>
      </c>
      <c r="O2813" s="22" t="str">
        <f t="shared" si="219"/>
        <v xml:space="preserve"> </v>
      </c>
    </row>
    <row r="2814" spans="1:15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223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220"/>
        <v/>
      </c>
      <c r="J2814" s="22" t="str">
        <f t="shared" si="221"/>
        <v/>
      </c>
      <c r="K2814" s="22" t="str">
        <f t="shared" si="222"/>
        <v/>
      </c>
      <c r="M2814" s="22" t="str">
        <f>IFERROR(VLOOKUP(A2814,Sheet1!B:F,5,0),"")</f>
        <v/>
      </c>
      <c r="N2814" s="22" t="str">
        <f>IFERROR(VLOOKUP(A2814,Sheet1!B:F,4,0),"")</f>
        <v/>
      </c>
      <c r="O2814" s="22" t="str">
        <f t="shared" si="219"/>
        <v xml:space="preserve"> </v>
      </c>
    </row>
    <row r="2815" spans="1:15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223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220"/>
        <v/>
      </c>
      <c r="J2815" s="22" t="str">
        <f t="shared" si="221"/>
        <v/>
      </c>
      <c r="K2815" s="22" t="str">
        <f t="shared" si="222"/>
        <v/>
      </c>
      <c r="M2815" s="22" t="str">
        <f>IFERROR(VLOOKUP(A2815,Sheet1!B:F,5,0),"")</f>
        <v/>
      </c>
      <c r="N2815" s="22" t="str">
        <f>IFERROR(VLOOKUP(A2815,Sheet1!B:F,4,0),"")</f>
        <v/>
      </c>
      <c r="O2815" s="22" t="str">
        <f t="shared" si="219"/>
        <v xml:space="preserve"> </v>
      </c>
    </row>
    <row r="2816" spans="1:15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223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220"/>
        <v/>
      </c>
      <c r="J2816" s="22" t="str">
        <f t="shared" si="221"/>
        <v/>
      </c>
      <c r="K2816" s="22" t="str">
        <f t="shared" si="222"/>
        <v/>
      </c>
      <c r="M2816" s="22" t="str">
        <f>IFERROR(VLOOKUP(A2816,Sheet1!B:F,5,0),"")</f>
        <v/>
      </c>
      <c r="N2816" s="22" t="str">
        <f>IFERROR(VLOOKUP(A2816,Sheet1!B:F,4,0),"")</f>
        <v/>
      </c>
      <c r="O2816" s="22" t="str">
        <f t="shared" si="219"/>
        <v xml:space="preserve"> </v>
      </c>
    </row>
    <row r="2817" spans="1:15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223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220"/>
        <v/>
      </c>
      <c r="J2817" s="22" t="str">
        <f t="shared" si="221"/>
        <v/>
      </c>
      <c r="K2817" s="22" t="str">
        <f t="shared" si="222"/>
        <v/>
      </c>
      <c r="M2817" s="22" t="str">
        <f>IFERROR(VLOOKUP(A2817,Sheet1!B:F,5,0),"")</f>
        <v/>
      </c>
      <c r="N2817" s="22" t="str">
        <f>IFERROR(VLOOKUP(A2817,Sheet1!B:F,4,0),"")</f>
        <v/>
      </c>
      <c r="O2817" s="22" t="str">
        <f t="shared" si="219"/>
        <v xml:space="preserve"> </v>
      </c>
    </row>
    <row r="2818" spans="1:15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223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220"/>
        <v/>
      </c>
      <c r="J2818" s="22" t="str">
        <f t="shared" si="221"/>
        <v/>
      </c>
      <c r="K2818" s="22" t="str">
        <f t="shared" si="222"/>
        <v/>
      </c>
      <c r="M2818" s="22" t="str">
        <f>IFERROR(VLOOKUP(A2818,Sheet1!B:F,5,0),"")</f>
        <v/>
      </c>
      <c r="N2818" s="22" t="str">
        <f>IFERROR(VLOOKUP(A2818,Sheet1!B:F,4,0),"")</f>
        <v/>
      </c>
      <c r="O2818" s="22" t="str">
        <f t="shared" si="219"/>
        <v xml:space="preserve"> </v>
      </c>
    </row>
    <row r="2819" spans="1:15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223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220"/>
        <v/>
      </c>
      <c r="J2819" s="22" t="str">
        <f t="shared" si="221"/>
        <v/>
      </c>
      <c r="K2819" s="22" t="str">
        <f t="shared" si="222"/>
        <v/>
      </c>
      <c r="M2819" s="22" t="str">
        <f>IFERROR(VLOOKUP(A2819,Sheet1!B:F,5,0),"")</f>
        <v/>
      </c>
      <c r="N2819" s="22" t="str">
        <f>IFERROR(VLOOKUP(A2819,Sheet1!B:F,4,0),"")</f>
        <v/>
      </c>
      <c r="O2819" s="22" t="str">
        <f t="shared" ref="O2819:O2882" si="224">CONCATENATE(M2819," ",N2819)</f>
        <v xml:space="preserve"> </v>
      </c>
    </row>
    <row r="2820" spans="1:15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223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220"/>
        <v/>
      </c>
      <c r="J2820" s="22" t="str">
        <f t="shared" si="221"/>
        <v/>
      </c>
      <c r="K2820" s="22" t="str">
        <f t="shared" si="222"/>
        <v/>
      </c>
      <c r="M2820" s="22" t="str">
        <f>IFERROR(VLOOKUP(A2820,Sheet1!B:F,5,0),"")</f>
        <v/>
      </c>
      <c r="N2820" s="22" t="str">
        <f>IFERROR(VLOOKUP(A2820,Sheet1!B:F,4,0),"")</f>
        <v/>
      </c>
      <c r="O2820" s="22" t="str">
        <f t="shared" si="224"/>
        <v xml:space="preserve"> </v>
      </c>
    </row>
    <row r="2821" spans="1:15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223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220"/>
        <v/>
      </c>
      <c r="J2821" s="22" t="str">
        <f t="shared" si="221"/>
        <v/>
      </c>
      <c r="K2821" s="22" t="str">
        <f t="shared" si="222"/>
        <v/>
      </c>
      <c r="M2821" s="22" t="str">
        <f>IFERROR(VLOOKUP(A2821,Sheet1!B:F,5,0),"")</f>
        <v/>
      </c>
      <c r="N2821" s="22" t="str">
        <f>IFERROR(VLOOKUP(A2821,Sheet1!B:F,4,0),"")</f>
        <v/>
      </c>
      <c r="O2821" s="22" t="str">
        <f t="shared" si="224"/>
        <v xml:space="preserve"> </v>
      </c>
    </row>
    <row r="2822" spans="1:15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223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220"/>
        <v/>
      </c>
      <c r="J2822" s="22" t="str">
        <f t="shared" si="221"/>
        <v/>
      </c>
      <c r="K2822" s="22" t="str">
        <f t="shared" si="222"/>
        <v/>
      </c>
      <c r="M2822" s="22" t="str">
        <f>IFERROR(VLOOKUP(A2822,Sheet1!B:F,5,0),"")</f>
        <v/>
      </c>
      <c r="N2822" s="22" t="str">
        <f>IFERROR(VLOOKUP(A2822,Sheet1!B:F,4,0),"")</f>
        <v/>
      </c>
      <c r="O2822" s="22" t="str">
        <f t="shared" si="224"/>
        <v xml:space="preserve"> </v>
      </c>
    </row>
    <row r="2823" spans="1:15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223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220"/>
        <v/>
      </c>
      <c r="J2823" s="22" t="str">
        <f t="shared" si="221"/>
        <v/>
      </c>
      <c r="K2823" s="22" t="str">
        <f t="shared" si="222"/>
        <v/>
      </c>
      <c r="M2823" s="22" t="str">
        <f>IFERROR(VLOOKUP(A2823,Sheet1!B:F,5,0),"")</f>
        <v/>
      </c>
      <c r="N2823" s="22" t="str">
        <f>IFERROR(VLOOKUP(A2823,Sheet1!B:F,4,0),"")</f>
        <v/>
      </c>
      <c r="O2823" s="22" t="str">
        <f t="shared" si="224"/>
        <v xml:space="preserve"> </v>
      </c>
    </row>
    <row r="2824" spans="1:15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223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220"/>
        <v/>
      </c>
      <c r="J2824" s="22" t="str">
        <f t="shared" si="221"/>
        <v/>
      </c>
      <c r="K2824" s="22" t="str">
        <f t="shared" si="222"/>
        <v/>
      </c>
      <c r="M2824" s="22" t="str">
        <f>IFERROR(VLOOKUP(A2824,Sheet1!B:F,5,0),"")</f>
        <v/>
      </c>
      <c r="N2824" s="22" t="str">
        <f>IFERROR(VLOOKUP(A2824,Sheet1!B:F,4,0),"")</f>
        <v/>
      </c>
      <c r="O2824" s="22" t="str">
        <f t="shared" si="224"/>
        <v xml:space="preserve"> </v>
      </c>
    </row>
    <row r="2825" spans="1:15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223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220"/>
        <v/>
      </c>
      <c r="J2825" s="22" t="str">
        <f t="shared" si="221"/>
        <v/>
      </c>
      <c r="K2825" s="22" t="str">
        <f t="shared" si="222"/>
        <v/>
      </c>
      <c r="M2825" s="22" t="str">
        <f>IFERROR(VLOOKUP(A2825,Sheet1!B:F,5,0),"")</f>
        <v/>
      </c>
      <c r="N2825" s="22" t="str">
        <f>IFERROR(VLOOKUP(A2825,Sheet1!B:F,4,0),"")</f>
        <v/>
      </c>
      <c r="O2825" s="22" t="str">
        <f t="shared" si="224"/>
        <v xml:space="preserve"> </v>
      </c>
    </row>
    <row r="2826" spans="1:15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223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220"/>
        <v/>
      </c>
      <c r="J2826" s="22" t="str">
        <f t="shared" si="221"/>
        <v/>
      </c>
      <c r="K2826" s="22" t="str">
        <f t="shared" si="222"/>
        <v/>
      </c>
      <c r="M2826" s="22" t="str">
        <f>IFERROR(VLOOKUP(A2826,Sheet1!B:F,5,0),"")</f>
        <v/>
      </c>
      <c r="N2826" s="22" t="str">
        <f>IFERROR(VLOOKUP(A2826,Sheet1!B:F,4,0),"")</f>
        <v/>
      </c>
      <c r="O2826" s="22" t="str">
        <f t="shared" si="224"/>
        <v xml:space="preserve"> </v>
      </c>
    </row>
    <row r="2827" spans="1:15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223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220"/>
        <v/>
      </c>
      <c r="J2827" s="22" t="str">
        <f t="shared" si="221"/>
        <v/>
      </c>
      <c r="K2827" s="22" t="str">
        <f t="shared" si="222"/>
        <v/>
      </c>
      <c r="M2827" s="22" t="str">
        <f>IFERROR(VLOOKUP(A2827,Sheet1!B:F,5,0),"")</f>
        <v/>
      </c>
      <c r="N2827" s="22" t="str">
        <f>IFERROR(VLOOKUP(A2827,Sheet1!B:F,4,0),"")</f>
        <v/>
      </c>
      <c r="O2827" s="22" t="str">
        <f t="shared" si="224"/>
        <v xml:space="preserve"> </v>
      </c>
    </row>
    <row r="2828" spans="1:15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223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220"/>
        <v/>
      </c>
      <c r="J2828" s="22" t="str">
        <f t="shared" si="221"/>
        <v/>
      </c>
      <c r="K2828" s="22" t="str">
        <f t="shared" si="222"/>
        <v/>
      </c>
      <c r="M2828" s="22" t="str">
        <f>IFERROR(VLOOKUP(A2828,Sheet1!B:F,5,0),"")</f>
        <v/>
      </c>
      <c r="N2828" s="22" t="str">
        <f>IFERROR(VLOOKUP(A2828,Sheet1!B:F,4,0),"")</f>
        <v/>
      </c>
      <c r="O2828" s="22" t="str">
        <f t="shared" si="224"/>
        <v xml:space="preserve"> </v>
      </c>
    </row>
    <row r="2829" spans="1:15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223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220"/>
        <v/>
      </c>
      <c r="J2829" s="22" t="str">
        <f t="shared" si="221"/>
        <v/>
      </c>
      <c r="K2829" s="22" t="str">
        <f t="shared" si="222"/>
        <v/>
      </c>
      <c r="M2829" s="22" t="str">
        <f>IFERROR(VLOOKUP(A2829,Sheet1!B:F,5,0),"")</f>
        <v/>
      </c>
      <c r="N2829" s="22" t="str">
        <f>IFERROR(VLOOKUP(A2829,Sheet1!B:F,4,0),"")</f>
        <v/>
      </c>
      <c r="O2829" s="22" t="str">
        <f t="shared" si="224"/>
        <v xml:space="preserve"> </v>
      </c>
    </row>
    <row r="2830" spans="1:15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223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220"/>
        <v/>
      </c>
      <c r="J2830" s="22" t="str">
        <f t="shared" si="221"/>
        <v/>
      </c>
      <c r="K2830" s="22" t="str">
        <f t="shared" si="222"/>
        <v/>
      </c>
      <c r="M2830" s="22" t="str">
        <f>IFERROR(VLOOKUP(A2830,Sheet1!B:F,5,0),"")</f>
        <v/>
      </c>
      <c r="N2830" s="22" t="str">
        <f>IFERROR(VLOOKUP(A2830,Sheet1!B:F,4,0),"")</f>
        <v/>
      </c>
      <c r="O2830" s="22" t="str">
        <f t="shared" si="224"/>
        <v xml:space="preserve"> </v>
      </c>
    </row>
    <row r="2831" spans="1:15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223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225">CONCATENATE(E2831,A2831)</f>
        <v/>
      </c>
      <c r="J2831" s="22" t="str">
        <f t="shared" ref="J2831:J2894" si="226">B2831</f>
        <v/>
      </c>
      <c r="K2831" s="22" t="str">
        <f t="shared" ref="K2831:K2894" si="227">C2831</f>
        <v/>
      </c>
      <c r="M2831" s="22" t="str">
        <f>IFERROR(VLOOKUP(A2831,Sheet1!B:F,5,0),"")</f>
        <v/>
      </c>
      <c r="N2831" s="22" t="str">
        <f>IFERROR(VLOOKUP(A2831,Sheet1!B:F,4,0),"")</f>
        <v/>
      </c>
      <c r="O2831" s="22" t="str">
        <f t="shared" si="224"/>
        <v xml:space="preserve"> </v>
      </c>
    </row>
    <row r="2832" spans="1:15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223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225"/>
        <v/>
      </c>
      <c r="J2832" s="22" t="str">
        <f t="shared" si="226"/>
        <v/>
      </c>
      <c r="K2832" s="22" t="str">
        <f t="shared" si="227"/>
        <v/>
      </c>
      <c r="M2832" s="22" t="str">
        <f>IFERROR(VLOOKUP(A2832,Sheet1!B:F,5,0),"")</f>
        <v/>
      </c>
      <c r="N2832" s="22" t="str">
        <f>IFERROR(VLOOKUP(A2832,Sheet1!B:F,4,0),"")</f>
        <v/>
      </c>
      <c r="O2832" s="22" t="str">
        <f t="shared" si="224"/>
        <v xml:space="preserve"> </v>
      </c>
    </row>
    <row r="2833" spans="1:15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223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225"/>
        <v/>
      </c>
      <c r="J2833" s="22" t="str">
        <f t="shared" si="226"/>
        <v/>
      </c>
      <c r="K2833" s="22" t="str">
        <f t="shared" si="227"/>
        <v/>
      </c>
      <c r="M2833" s="22" t="str">
        <f>IFERROR(VLOOKUP(A2833,Sheet1!B:F,5,0),"")</f>
        <v/>
      </c>
      <c r="N2833" s="22" t="str">
        <f>IFERROR(VLOOKUP(A2833,Sheet1!B:F,4,0),"")</f>
        <v/>
      </c>
      <c r="O2833" s="22" t="str">
        <f t="shared" si="224"/>
        <v xml:space="preserve"> </v>
      </c>
    </row>
    <row r="2834" spans="1:15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228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225"/>
        <v/>
      </c>
      <c r="J2834" s="22" t="str">
        <f t="shared" si="226"/>
        <v/>
      </c>
      <c r="K2834" s="22" t="str">
        <f t="shared" si="227"/>
        <v/>
      </c>
      <c r="M2834" s="22" t="str">
        <f>IFERROR(VLOOKUP(A2834,Sheet1!B:F,5,0),"")</f>
        <v/>
      </c>
      <c r="N2834" s="22" t="str">
        <f>IFERROR(VLOOKUP(A2834,Sheet1!B:F,4,0),"")</f>
        <v/>
      </c>
      <c r="O2834" s="22" t="str">
        <f t="shared" si="224"/>
        <v xml:space="preserve"> </v>
      </c>
    </row>
    <row r="2835" spans="1:15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228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225"/>
        <v/>
      </c>
      <c r="J2835" s="22" t="str">
        <f t="shared" si="226"/>
        <v/>
      </c>
      <c r="K2835" s="22" t="str">
        <f t="shared" si="227"/>
        <v/>
      </c>
      <c r="M2835" s="22" t="str">
        <f>IFERROR(VLOOKUP(A2835,Sheet1!B:F,5,0),"")</f>
        <v/>
      </c>
      <c r="N2835" s="22" t="str">
        <f>IFERROR(VLOOKUP(A2835,Sheet1!B:F,4,0),"")</f>
        <v/>
      </c>
      <c r="O2835" s="22" t="str">
        <f t="shared" si="224"/>
        <v xml:space="preserve"> </v>
      </c>
    </row>
    <row r="2836" spans="1:15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228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225"/>
        <v/>
      </c>
      <c r="J2836" s="22" t="str">
        <f t="shared" si="226"/>
        <v/>
      </c>
      <c r="K2836" s="22" t="str">
        <f t="shared" si="227"/>
        <v/>
      </c>
      <c r="M2836" s="22" t="str">
        <f>IFERROR(VLOOKUP(A2836,Sheet1!B:F,5,0),"")</f>
        <v/>
      </c>
      <c r="N2836" s="22" t="str">
        <f>IFERROR(VLOOKUP(A2836,Sheet1!B:F,4,0),"")</f>
        <v/>
      </c>
      <c r="O2836" s="22" t="str">
        <f t="shared" si="224"/>
        <v xml:space="preserve"> </v>
      </c>
    </row>
    <row r="2837" spans="1:15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228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225"/>
        <v/>
      </c>
      <c r="J2837" s="22" t="str">
        <f t="shared" si="226"/>
        <v/>
      </c>
      <c r="K2837" s="22" t="str">
        <f t="shared" si="227"/>
        <v/>
      </c>
      <c r="M2837" s="22" t="str">
        <f>IFERROR(VLOOKUP(A2837,Sheet1!B:F,5,0),"")</f>
        <v/>
      </c>
      <c r="N2837" s="22" t="str">
        <f>IFERROR(VLOOKUP(A2837,Sheet1!B:F,4,0),"")</f>
        <v/>
      </c>
      <c r="O2837" s="22" t="str">
        <f t="shared" si="224"/>
        <v xml:space="preserve"> </v>
      </c>
    </row>
    <row r="2838" spans="1:15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228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225"/>
        <v/>
      </c>
      <c r="J2838" s="22" t="str">
        <f t="shared" si="226"/>
        <v/>
      </c>
      <c r="K2838" s="22" t="str">
        <f t="shared" si="227"/>
        <v/>
      </c>
      <c r="M2838" s="22" t="str">
        <f>IFERROR(VLOOKUP(A2838,Sheet1!B:F,5,0),"")</f>
        <v/>
      </c>
      <c r="N2838" s="22" t="str">
        <f>IFERROR(VLOOKUP(A2838,Sheet1!B:F,4,0),"")</f>
        <v/>
      </c>
      <c r="O2838" s="22" t="str">
        <f t="shared" si="224"/>
        <v xml:space="preserve"> </v>
      </c>
    </row>
    <row r="2839" spans="1:15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228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225"/>
        <v/>
      </c>
      <c r="J2839" s="22" t="str">
        <f t="shared" si="226"/>
        <v/>
      </c>
      <c r="K2839" s="22" t="str">
        <f t="shared" si="227"/>
        <v/>
      </c>
      <c r="M2839" s="22" t="str">
        <f>IFERROR(VLOOKUP(A2839,Sheet1!B:F,5,0),"")</f>
        <v/>
      </c>
      <c r="N2839" s="22" t="str">
        <f>IFERROR(VLOOKUP(A2839,Sheet1!B:F,4,0),"")</f>
        <v/>
      </c>
      <c r="O2839" s="22" t="str">
        <f t="shared" si="224"/>
        <v xml:space="preserve"> </v>
      </c>
    </row>
    <row r="2840" spans="1:15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228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225"/>
        <v/>
      </c>
      <c r="J2840" s="22" t="str">
        <f t="shared" si="226"/>
        <v/>
      </c>
      <c r="K2840" s="22" t="str">
        <f t="shared" si="227"/>
        <v/>
      </c>
      <c r="M2840" s="22" t="str">
        <f>IFERROR(VLOOKUP(A2840,Sheet1!B:F,5,0),"")</f>
        <v/>
      </c>
      <c r="N2840" s="22" t="str">
        <f>IFERROR(VLOOKUP(A2840,Sheet1!B:F,4,0),"")</f>
        <v/>
      </c>
      <c r="O2840" s="22" t="str">
        <f t="shared" si="224"/>
        <v xml:space="preserve"> </v>
      </c>
    </row>
    <row r="2841" spans="1:15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228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225"/>
        <v/>
      </c>
      <c r="J2841" s="22" t="str">
        <f t="shared" si="226"/>
        <v/>
      </c>
      <c r="K2841" s="22" t="str">
        <f t="shared" si="227"/>
        <v/>
      </c>
      <c r="M2841" s="22" t="str">
        <f>IFERROR(VLOOKUP(A2841,Sheet1!B:F,5,0),"")</f>
        <v/>
      </c>
      <c r="N2841" s="22" t="str">
        <f>IFERROR(VLOOKUP(A2841,Sheet1!B:F,4,0),"")</f>
        <v/>
      </c>
      <c r="O2841" s="22" t="str">
        <f t="shared" si="224"/>
        <v xml:space="preserve"> </v>
      </c>
    </row>
    <row r="2842" spans="1:15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228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225"/>
        <v/>
      </c>
      <c r="J2842" s="22" t="str">
        <f t="shared" si="226"/>
        <v/>
      </c>
      <c r="K2842" s="22" t="str">
        <f t="shared" si="227"/>
        <v/>
      </c>
      <c r="M2842" s="22" t="str">
        <f>IFERROR(VLOOKUP(A2842,Sheet1!B:F,5,0),"")</f>
        <v/>
      </c>
      <c r="N2842" s="22" t="str">
        <f>IFERROR(VLOOKUP(A2842,Sheet1!B:F,4,0),"")</f>
        <v/>
      </c>
      <c r="O2842" s="22" t="str">
        <f t="shared" si="224"/>
        <v xml:space="preserve"> </v>
      </c>
    </row>
    <row r="2843" spans="1:15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228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225"/>
        <v/>
      </c>
      <c r="J2843" s="22" t="str">
        <f t="shared" si="226"/>
        <v/>
      </c>
      <c r="K2843" s="22" t="str">
        <f t="shared" si="227"/>
        <v/>
      </c>
      <c r="M2843" s="22" t="str">
        <f>IFERROR(VLOOKUP(A2843,Sheet1!B:F,5,0),"")</f>
        <v/>
      </c>
      <c r="N2843" s="22" t="str">
        <f>IFERROR(VLOOKUP(A2843,Sheet1!B:F,4,0),"")</f>
        <v/>
      </c>
      <c r="O2843" s="22" t="str">
        <f t="shared" si="224"/>
        <v xml:space="preserve"> </v>
      </c>
    </row>
    <row r="2844" spans="1:15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228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225"/>
        <v/>
      </c>
      <c r="J2844" s="22" t="str">
        <f t="shared" si="226"/>
        <v/>
      </c>
      <c r="K2844" s="22" t="str">
        <f t="shared" si="227"/>
        <v/>
      </c>
      <c r="M2844" s="22" t="str">
        <f>IFERROR(VLOOKUP(A2844,Sheet1!B:F,5,0),"")</f>
        <v/>
      </c>
      <c r="N2844" s="22" t="str">
        <f>IFERROR(VLOOKUP(A2844,Sheet1!B:F,4,0),"")</f>
        <v/>
      </c>
      <c r="O2844" s="22" t="str">
        <f t="shared" si="224"/>
        <v xml:space="preserve"> </v>
      </c>
    </row>
    <row r="2845" spans="1:15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228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225"/>
        <v/>
      </c>
      <c r="J2845" s="22" t="str">
        <f t="shared" si="226"/>
        <v/>
      </c>
      <c r="K2845" s="22" t="str">
        <f t="shared" si="227"/>
        <v/>
      </c>
      <c r="M2845" s="22" t="str">
        <f>IFERROR(VLOOKUP(A2845,Sheet1!B:F,5,0),"")</f>
        <v/>
      </c>
      <c r="N2845" s="22" t="str">
        <f>IFERROR(VLOOKUP(A2845,Sheet1!B:F,4,0),"")</f>
        <v/>
      </c>
      <c r="O2845" s="22" t="str">
        <f t="shared" si="224"/>
        <v xml:space="preserve"> </v>
      </c>
    </row>
    <row r="2846" spans="1:15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228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225"/>
        <v/>
      </c>
      <c r="J2846" s="22" t="str">
        <f t="shared" si="226"/>
        <v/>
      </c>
      <c r="K2846" s="22" t="str">
        <f t="shared" si="227"/>
        <v/>
      </c>
      <c r="M2846" s="22" t="str">
        <f>IFERROR(VLOOKUP(A2846,Sheet1!B:F,5,0),"")</f>
        <v/>
      </c>
      <c r="N2846" s="22" t="str">
        <f>IFERROR(VLOOKUP(A2846,Sheet1!B:F,4,0),"")</f>
        <v/>
      </c>
      <c r="O2846" s="22" t="str">
        <f t="shared" si="224"/>
        <v xml:space="preserve"> </v>
      </c>
    </row>
    <row r="2847" spans="1:15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228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225"/>
        <v/>
      </c>
      <c r="J2847" s="22" t="str">
        <f t="shared" si="226"/>
        <v/>
      </c>
      <c r="K2847" s="22" t="str">
        <f t="shared" si="227"/>
        <v/>
      </c>
      <c r="M2847" s="22" t="str">
        <f>IFERROR(VLOOKUP(A2847,Sheet1!B:F,5,0),"")</f>
        <v/>
      </c>
      <c r="N2847" s="22" t="str">
        <f>IFERROR(VLOOKUP(A2847,Sheet1!B:F,4,0),"")</f>
        <v/>
      </c>
      <c r="O2847" s="22" t="str">
        <f t="shared" si="224"/>
        <v xml:space="preserve"> </v>
      </c>
    </row>
    <row r="2848" spans="1:15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228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225"/>
        <v/>
      </c>
      <c r="J2848" s="22" t="str">
        <f t="shared" si="226"/>
        <v/>
      </c>
      <c r="K2848" s="22" t="str">
        <f t="shared" si="227"/>
        <v/>
      </c>
      <c r="M2848" s="22" t="str">
        <f>IFERROR(VLOOKUP(A2848,Sheet1!B:F,5,0),"")</f>
        <v/>
      </c>
      <c r="N2848" s="22" t="str">
        <f>IFERROR(VLOOKUP(A2848,Sheet1!B:F,4,0),"")</f>
        <v/>
      </c>
      <c r="O2848" s="22" t="str">
        <f t="shared" si="224"/>
        <v xml:space="preserve"> </v>
      </c>
    </row>
    <row r="2849" spans="1:15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228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225"/>
        <v/>
      </c>
      <c r="J2849" s="22" t="str">
        <f t="shared" si="226"/>
        <v/>
      </c>
      <c r="K2849" s="22" t="str">
        <f t="shared" si="227"/>
        <v/>
      </c>
      <c r="M2849" s="22" t="str">
        <f>IFERROR(VLOOKUP(A2849,Sheet1!B:F,5,0),"")</f>
        <v/>
      </c>
      <c r="N2849" s="22" t="str">
        <f>IFERROR(VLOOKUP(A2849,Sheet1!B:F,4,0),"")</f>
        <v/>
      </c>
      <c r="O2849" s="22" t="str">
        <f t="shared" si="224"/>
        <v xml:space="preserve"> </v>
      </c>
    </row>
    <row r="2850" spans="1:15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228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225"/>
        <v/>
      </c>
      <c r="J2850" s="22" t="str">
        <f t="shared" si="226"/>
        <v/>
      </c>
      <c r="K2850" s="22" t="str">
        <f t="shared" si="227"/>
        <v/>
      </c>
      <c r="M2850" s="22" t="str">
        <f>IFERROR(VLOOKUP(A2850,Sheet1!B:F,5,0),"")</f>
        <v/>
      </c>
      <c r="N2850" s="22" t="str">
        <f>IFERROR(VLOOKUP(A2850,Sheet1!B:F,4,0),"")</f>
        <v/>
      </c>
      <c r="O2850" s="22" t="str">
        <f t="shared" si="224"/>
        <v xml:space="preserve"> </v>
      </c>
    </row>
    <row r="2851" spans="1:15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228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225"/>
        <v/>
      </c>
      <c r="J2851" s="22" t="str">
        <f t="shared" si="226"/>
        <v/>
      </c>
      <c r="K2851" s="22" t="str">
        <f t="shared" si="227"/>
        <v/>
      </c>
      <c r="M2851" s="22" t="str">
        <f>IFERROR(VLOOKUP(A2851,Sheet1!B:F,5,0),"")</f>
        <v/>
      </c>
      <c r="N2851" s="22" t="str">
        <f>IFERROR(VLOOKUP(A2851,Sheet1!B:F,4,0),"")</f>
        <v/>
      </c>
      <c r="O2851" s="22" t="str">
        <f t="shared" si="224"/>
        <v xml:space="preserve"> </v>
      </c>
    </row>
    <row r="2852" spans="1:15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228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225"/>
        <v/>
      </c>
      <c r="J2852" s="22" t="str">
        <f t="shared" si="226"/>
        <v/>
      </c>
      <c r="K2852" s="22" t="str">
        <f t="shared" si="227"/>
        <v/>
      </c>
      <c r="M2852" s="22" t="str">
        <f>IFERROR(VLOOKUP(A2852,Sheet1!B:F,5,0),"")</f>
        <v/>
      </c>
      <c r="N2852" s="22" t="str">
        <f>IFERROR(VLOOKUP(A2852,Sheet1!B:F,4,0),"")</f>
        <v/>
      </c>
      <c r="O2852" s="22" t="str">
        <f t="shared" si="224"/>
        <v xml:space="preserve"> </v>
      </c>
    </row>
    <row r="2853" spans="1:15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228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225"/>
        <v/>
      </c>
      <c r="J2853" s="22" t="str">
        <f t="shared" si="226"/>
        <v/>
      </c>
      <c r="K2853" s="22" t="str">
        <f t="shared" si="227"/>
        <v/>
      </c>
      <c r="M2853" s="22" t="str">
        <f>IFERROR(VLOOKUP(A2853,Sheet1!B:F,5,0),"")</f>
        <v/>
      </c>
      <c r="N2853" s="22" t="str">
        <f>IFERROR(VLOOKUP(A2853,Sheet1!B:F,4,0),"")</f>
        <v/>
      </c>
      <c r="O2853" s="22" t="str">
        <f t="shared" si="224"/>
        <v xml:space="preserve"> </v>
      </c>
    </row>
    <row r="2854" spans="1:15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228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225"/>
        <v/>
      </c>
      <c r="J2854" s="22" t="str">
        <f t="shared" si="226"/>
        <v/>
      </c>
      <c r="K2854" s="22" t="str">
        <f t="shared" si="227"/>
        <v/>
      </c>
      <c r="M2854" s="22" t="str">
        <f>IFERROR(VLOOKUP(A2854,Sheet1!B:F,5,0),"")</f>
        <v/>
      </c>
      <c r="N2854" s="22" t="str">
        <f>IFERROR(VLOOKUP(A2854,Sheet1!B:F,4,0),"")</f>
        <v/>
      </c>
      <c r="O2854" s="22" t="str">
        <f t="shared" si="224"/>
        <v xml:space="preserve"> </v>
      </c>
    </row>
    <row r="2855" spans="1:15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228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225"/>
        <v/>
      </c>
      <c r="J2855" s="22" t="str">
        <f t="shared" si="226"/>
        <v/>
      </c>
      <c r="K2855" s="22" t="str">
        <f t="shared" si="227"/>
        <v/>
      </c>
      <c r="M2855" s="22" t="str">
        <f>IFERROR(VLOOKUP(A2855,Sheet1!B:F,5,0),"")</f>
        <v/>
      </c>
      <c r="N2855" s="22" t="str">
        <f>IFERROR(VLOOKUP(A2855,Sheet1!B:F,4,0),"")</f>
        <v/>
      </c>
      <c r="O2855" s="22" t="str">
        <f t="shared" si="224"/>
        <v xml:space="preserve"> </v>
      </c>
    </row>
    <row r="2856" spans="1:15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228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225"/>
        <v/>
      </c>
      <c r="J2856" s="22" t="str">
        <f t="shared" si="226"/>
        <v/>
      </c>
      <c r="K2856" s="22" t="str">
        <f t="shared" si="227"/>
        <v/>
      </c>
      <c r="M2856" s="22" t="str">
        <f>IFERROR(VLOOKUP(A2856,Sheet1!B:F,5,0),"")</f>
        <v/>
      </c>
      <c r="N2856" s="22" t="str">
        <f>IFERROR(VLOOKUP(A2856,Sheet1!B:F,4,0),"")</f>
        <v/>
      </c>
      <c r="O2856" s="22" t="str">
        <f t="shared" si="224"/>
        <v xml:space="preserve"> </v>
      </c>
    </row>
    <row r="2857" spans="1:15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228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225"/>
        <v/>
      </c>
      <c r="J2857" s="22" t="str">
        <f t="shared" si="226"/>
        <v/>
      </c>
      <c r="K2857" s="22" t="str">
        <f t="shared" si="227"/>
        <v/>
      </c>
      <c r="M2857" s="22" t="str">
        <f>IFERROR(VLOOKUP(A2857,Sheet1!B:F,5,0),"")</f>
        <v/>
      </c>
      <c r="N2857" s="22" t="str">
        <f>IFERROR(VLOOKUP(A2857,Sheet1!B:F,4,0),"")</f>
        <v/>
      </c>
      <c r="O2857" s="22" t="str">
        <f t="shared" si="224"/>
        <v xml:space="preserve"> </v>
      </c>
    </row>
    <row r="2858" spans="1:15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228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225"/>
        <v/>
      </c>
      <c r="J2858" s="22" t="str">
        <f t="shared" si="226"/>
        <v/>
      </c>
      <c r="K2858" s="22" t="str">
        <f t="shared" si="227"/>
        <v/>
      </c>
      <c r="M2858" s="22" t="str">
        <f>IFERROR(VLOOKUP(A2858,Sheet1!B:F,5,0),"")</f>
        <v/>
      </c>
      <c r="N2858" s="22" t="str">
        <f>IFERROR(VLOOKUP(A2858,Sheet1!B:F,4,0),"")</f>
        <v/>
      </c>
      <c r="O2858" s="22" t="str">
        <f t="shared" si="224"/>
        <v xml:space="preserve"> </v>
      </c>
    </row>
    <row r="2859" spans="1:15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228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225"/>
        <v/>
      </c>
      <c r="J2859" s="22" t="str">
        <f t="shared" si="226"/>
        <v/>
      </c>
      <c r="K2859" s="22" t="str">
        <f t="shared" si="227"/>
        <v/>
      </c>
      <c r="M2859" s="22" t="str">
        <f>IFERROR(VLOOKUP(A2859,Sheet1!B:F,5,0),"")</f>
        <v/>
      </c>
      <c r="N2859" s="22" t="str">
        <f>IFERROR(VLOOKUP(A2859,Sheet1!B:F,4,0),"")</f>
        <v/>
      </c>
      <c r="O2859" s="22" t="str">
        <f t="shared" si="224"/>
        <v xml:space="preserve"> </v>
      </c>
    </row>
    <row r="2860" spans="1:15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228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225"/>
        <v/>
      </c>
      <c r="J2860" s="22" t="str">
        <f t="shared" si="226"/>
        <v/>
      </c>
      <c r="K2860" s="22" t="str">
        <f t="shared" si="227"/>
        <v/>
      </c>
      <c r="M2860" s="22" t="str">
        <f>IFERROR(VLOOKUP(A2860,Sheet1!B:F,5,0),"")</f>
        <v/>
      </c>
      <c r="N2860" s="22" t="str">
        <f>IFERROR(VLOOKUP(A2860,Sheet1!B:F,4,0),"")</f>
        <v/>
      </c>
      <c r="O2860" s="22" t="str">
        <f t="shared" si="224"/>
        <v xml:space="preserve"> </v>
      </c>
    </row>
    <row r="2861" spans="1:15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228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225"/>
        <v/>
      </c>
      <c r="J2861" s="22" t="str">
        <f t="shared" si="226"/>
        <v/>
      </c>
      <c r="K2861" s="22" t="str">
        <f t="shared" si="227"/>
        <v/>
      </c>
      <c r="M2861" s="22" t="str">
        <f>IFERROR(VLOOKUP(A2861,Sheet1!B:F,5,0),"")</f>
        <v/>
      </c>
      <c r="N2861" s="22" t="str">
        <f>IFERROR(VLOOKUP(A2861,Sheet1!B:F,4,0),"")</f>
        <v/>
      </c>
      <c r="O2861" s="22" t="str">
        <f t="shared" si="224"/>
        <v xml:space="preserve"> </v>
      </c>
    </row>
    <row r="2862" spans="1:15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228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225"/>
        <v/>
      </c>
      <c r="J2862" s="22" t="str">
        <f t="shared" si="226"/>
        <v/>
      </c>
      <c r="K2862" s="22" t="str">
        <f t="shared" si="227"/>
        <v/>
      </c>
      <c r="M2862" s="22" t="str">
        <f>IFERROR(VLOOKUP(A2862,Sheet1!B:F,5,0),"")</f>
        <v/>
      </c>
      <c r="N2862" s="22" t="str">
        <f>IFERROR(VLOOKUP(A2862,Sheet1!B:F,4,0),"")</f>
        <v/>
      </c>
      <c r="O2862" s="22" t="str">
        <f t="shared" si="224"/>
        <v xml:space="preserve"> </v>
      </c>
    </row>
    <row r="2863" spans="1:15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228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225"/>
        <v/>
      </c>
      <c r="J2863" s="22" t="str">
        <f t="shared" si="226"/>
        <v/>
      </c>
      <c r="K2863" s="22" t="str">
        <f t="shared" si="227"/>
        <v/>
      </c>
      <c r="M2863" s="22" t="str">
        <f>IFERROR(VLOOKUP(A2863,Sheet1!B:F,5,0),"")</f>
        <v/>
      </c>
      <c r="N2863" s="22" t="str">
        <f>IFERROR(VLOOKUP(A2863,Sheet1!B:F,4,0),"")</f>
        <v/>
      </c>
      <c r="O2863" s="22" t="str">
        <f t="shared" si="224"/>
        <v xml:space="preserve"> </v>
      </c>
    </row>
    <row r="2864" spans="1:15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228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225"/>
        <v/>
      </c>
      <c r="J2864" s="22" t="str">
        <f t="shared" si="226"/>
        <v/>
      </c>
      <c r="K2864" s="22" t="str">
        <f t="shared" si="227"/>
        <v/>
      </c>
      <c r="M2864" s="22" t="str">
        <f>IFERROR(VLOOKUP(A2864,Sheet1!B:F,5,0),"")</f>
        <v/>
      </c>
      <c r="N2864" s="22" t="str">
        <f>IFERROR(VLOOKUP(A2864,Sheet1!B:F,4,0),"")</f>
        <v/>
      </c>
      <c r="O2864" s="22" t="str">
        <f t="shared" si="224"/>
        <v xml:space="preserve"> </v>
      </c>
    </row>
    <row r="2865" spans="1:15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228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225"/>
        <v/>
      </c>
      <c r="J2865" s="22" t="str">
        <f t="shared" si="226"/>
        <v/>
      </c>
      <c r="K2865" s="22" t="str">
        <f t="shared" si="227"/>
        <v/>
      </c>
      <c r="M2865" s="22" t="str">
        <f>IFERROR(VLOOKUP(A2865,Sheet1!B:F,5,0),"")</f>
        <v/>
      </c>
      <c r="N2865" s="22" t="str">
        <f>IFERROR(VLOOKUP(A2865,Sheet1!B:F,4,0),"")</f>
        <v/>
      </c>
      <c r="O2865" s="22" t="str">
        <f t="shared" si="224"/>
        <v xml:space="preserve"> </v>
      </c>
    </row>
    <row r="2866" spans="1:15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228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225"/>
        <v/>
      </c>
      <c r="J2866" s="22" t="str">
        <f t="shared" si="226"/>
        <v/>
      </c>
      <c r="K2866" s="22" t="str">
        <f t="shared" si="227"/>
        <v/>
      </c>
      <c r="M2866" s="22" t="str">
        <f>IFERROR(VLOOKUP(A2866,Sheet1!B:F,5,0),"")</f>
        <v/>
      </c>
      <c r="N2866" s="22" t="str">
        <f>IFERROR(VLOOKUP(A2866,Sheet1!B:F,4,0),"")</f>
        <v/>
      </c>
      <c r="O2866" s="22" t="str">
        <f t="shared" si="224"/>
        <v xml:space="preserve"> </v>
      </c>
    </row>
    <row r="2867" spans="1:15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228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225"/>
        <v/>
      </c>
      <c r="J2867" s="22" t="str">
        <f t="shared" si="226"/>
        <v/>
      </c>
      <c r="K2867" s="22" t="str">
        <f t="shared" si="227"/>
        <v/>
      </c>
      <c r="M2867" s="22" t="str">
        <f>IFERROR(VLOOKUP(A2867,Sheet1!B:F,5,0),"")</f>
        <v/>
      </c>
      <c r="N2867" s="22" t="str">
        <f>IFERROR(VLOOKUP(A2867,Sheet1!B:F,4,0),"")</f>
        <v/>
      </c>
      <c r="O2867" s="22" t="str">
        <f t="shared" si="224"/>
        <v xml:space="preserve"> </v>
      </c>
    </row>
    <row r="2868" spans="1:15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228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225"/>
        <v/>
      </c>
      <c r="J2868" s="22" t="str">
        <f t="shared" si="226"/>
        <v/>
      </c>
      <c r="K2868" s="22" t="str">
        <f t="shared" si="227"/>
        <v/>
      </c>
      <c r="M2868" s="22" t="str">
        <f>IFERROR(VLOOKUP(A2868,Sheet1!B:F,5,0),"")</f>
        <v/>
      </c>
      <c r="N2868" s="22" t="str">
        <f>IFERROR(VLOOKUP(A2868,Sheet1!B:F,4,0),"")</f>
        <v/>
      </c>
      <c r="O2868" s="22" t="str">
        <f t="shared" si="224"/>
        <v xml:space="preserve"> </v>
      </c>
    </row>
    <row r="2869" spans="1:15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228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225"/>
        <v/>
      </c>
      <c r="J2869" s="22" t="str">
        <f t="shared" si="226"/>
        <v/>
      </c>
      <c r="K2869" s="22" t="str">
        <f t="shared" si="227"/>
        <v/>
      </c>
      <c r="M2869" s="22" t="str">
        <f>IFERROR(VLOOKUP(A2869,Sheet1!B:F,5,0),"")</f>
        <v/>
      </c>
      <c r="N2869" s="22" t="str">
        <f>IFERROR(VLOOKUP(A2869,Sheet1!B:F,4,0),"")</f>
        <v/>
      </c>
      <c r="O2869" s="22" t="str">
        <f t="shared" si="224"/>
        <v xml:space="preserve"> </v>
      </c>
    </row>
    <row r="2870" spans="1:15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228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225"/>
        <v/>
      </c>
      <c r="J2870" s="22" t="str">
        <f t="shared" si="226"/>
        <v/>
      </c>
      <c r="K2870" s="22" t="str">
        <f t="shared" si="227"/>
        <v/>
      </c>
      <c r="M2870" s="22" t="str">
        <f>IFERROR(VLOOKUP(A2870,Sheet1!B:F,5,0),"")</f>
        <v/>
      </c>
      <c r="N2870" s="22" t="str">
        <f>IFERROR(VLOOKUP(A2870,Sheet1!B:F,4,0),"")</f>
        <v/>
      </c>
      <c r="O2870" s="22" t="str">
        <f t="shared" si="224"/>
        <v xml:space="preserve"> </v>
      </c>
    </row>
    <row r="2871" spans="1:15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228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225"/>
        <v/>
      </c>
      <c r="J2871" s="22" t="str">
        <f t="shared" si="226"/>
        <v/>
      </c>
      <c r="K2871" s="22" t="str">
        <f t="shared" si="227"/>
        <v/>
      </c>
      <c r="M2871" s="22" t="str">
        <f>IFERROR(VLOOKUP(A2871,Sheet1!B:F,5,0),"")</f>
        <v/>
      </c>
      <c r="N2871" s="22" t="str">
        <f>IFERROR(VLOOKUP(A2871,Sheet1!B:F,4,0),"")</f>
        <v/>
      </c>
      <c r="O2871" s="22" t="str">
        <f t="shared" si="224"/>
        <v xml:space="preserve"> </v>
      </c>
    </row>
    <row r="2872" spans="1:15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228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225"/>
        <v/>
      </c>
      <c r="J2872" s="22" t="str">
        <f t="shared" si="226"/>
        <v/>
      </c>
      <c r="K2872" s="22" t="str">
        <f t="shared" si="227"/>
        <v/>
      </c>
      <c r="M2872" s="22" t="str">
        <f>IFERROR(VLOOKUP(A2872,Sheet1!B:F,5,0),"")</f>
        <v/>
      </c>
      <c r="N2872" s="22" t="str">
        <f>IFERROR(VLOOKUP(A2872,Sheet1!B:F,4,0),"")</f>
        <v/>
      </c>
      <c r="O2872" s="22" t="str">
        <f t="shared" si="224"/>
        <v xml:space="preserve"> </v>
      </c>
    </row>
    <row r="2873" spans="1:15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228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225"/>
        <v/>
      </c>
      <c r="J2873" s="22" t="str">
        <f t="shared" si="226"/>
        <v/>
      </c>
      <c r="K2873" s="22" t="str">
        <f t="shared" si="227"/>
        <v/>
      </c>
      <c r="M2873" s="22" t="str">
        <f>IFERROR(VLOOKUP(A2873,Sheet1!B:F,5,0),"")</f>
        <v/>
      </c>
      <c r="N2873" s="22" t="str">
        <f>IFERROR(VLOOKUP(A2873,Sheet1!B:F,4,0),"")</f>
        <v/>
      </c>
      <c r="O2873" s="22" t="str">
        <f t="shared" si="224"/>
        <v xml:space="preserve"> </v>
      </c>
    </row>
    <row r="2874" spans="1:15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228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225"/>
        <v/>
      </c>
      <c r="J2874" s="22" t="str">
        <f t="shared" si="226"/>
        <v/>
      </c>
      <c r="K2874" s="22" t="str">
        <f t="shared" si="227"/>
        <v/>
      </c>
      <c r="M2874" s="22" t="str">
        <f>IFERROR(VLOOKUP(A2874,Sheet1!B:F,5,0),"")</f>
        <v/>
      </c>
      <c r="N2874" s="22" t="str">
        <f>IFERROR(VLOOKUP(A2874,Sheet1!B:F,4,0),"")</f>
        <v/>
      </c>
      <c r="O2874" s="22" t="str">
        <f t="shared" si="224"/>
        <v xml:space="preserve"> </v>
      </c>
    </row>
    <row r="2875" spans="1:15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228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225"/>
        <v/>
      </c>
      <c r="J2875" s="22" t="str">
        <f t="shared" si="226"/>
        <v/>
      </c>
      <c r="K2875" s="22" t="str">
        <f t="shared" si="227"/>
        <v/>
      </c>
      <c r="M2875" s="22" t="str">
        <f>IFERROR(VLOOKUP(A2875,Sheet1!B:F,5,0),"")</f>
        <v/>
      </c>
      <c r="N2875" s="22" t="str">
        <f>IFERROR(VLOOKUP(A2875,Sheet1!B:F,4,0),"")</f>
        <v/>
      </c>
      <c r="O2875" s="22" t="str">
        <f t="shared" si="224"/>
        <v xml:space="preserve"> </v>
      </c>
    </row>
    <row r="2876" spans="1:15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228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225"/>
        <v/>
      </c>
      <c r="J2876" s="22" t="str">
        <f t="shared" si="226"/>
        <v/>
      </c>
      <c r="K2876" s="22" t="str">
        <f t="shared" si="227"/>
        <v/>
      </c>
      <c r="M2876" s="22" t="str">
        <f>IFERROR(VLOOKUP(A2876,Sheet1!B:F,5,0),"")</f>
        <v/>
      </c>
      <c r="N2876" s="22" t="str">
        <f>IFERROR(VLOOKUP(A2876,Sheet1!B:F,4,0),"")</f>
        <v/>
      </c>
      <c r="O2876" s="22" t="str">
        <f t="shared" si="224"/>
        <v xml:space="preserve"> </v>
      </c>
    </row>
    <row r="2877" spans="1:15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228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225"/>
        <v/>
      </c>
      <c r="J2877" s="22" t="str">
        <f t="shared" si="226"/>
        <v/>
      </c>
      <c r="K2877" s="22" t="str">
        <f t="shared" si="227"/>
        <v/>
      </c>
      <c r="M2877" s="22" t="str">
        <f>IFERROR(VLOOKUP(A2877,Sheet1!B:F,5,0),"")</f>
        <v/>
      </c>
      <c r="N2877" s="22" t="str">
        <f>IFERROR(VLOOKUP(A2877,Sheet1!B:F,4,0),"")</f>
        <v/>
      </c>
      <c r="O2877" s="22" t="str">
        <f t="shared" si="224"/>
        <v xml:space="preserve"> </v>
      </c>
    </row>
    <row r="2878" spans="1:15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228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225"/>
        <v/>
      </c>
      <c r="J2878" s="22" t="str">
        <f t="shared" si="226"/>
        <v/>
      </c>
      <c r="K2878" s="22" t="str">
        <f t="shared" si="227"/>
        <v/>
      </c>
      <c r="M2878" s="22" t="str">
        <f>IFERROR(VLOOKUP(A2878,Sheet1!B:F,5,0),"")</f>
        <v/>
      </c>
      <c r="N2878" s="22" t="str">
        <f>IFERROR(VLOOKUP(A2878,Sheet1!B:F,4,0),"")</f>
        <v/>
      </c>
      <c r="O2878" s="22" t="str">
        <f t="shared" si="224"/>
        <v xml:space="preserve"> </v>
      </c>
    </row>
    <row r="2879" spans="1:15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228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225"/>
        <v/>
      </c>
      <c r="J2879" s="22" t="str">
        <f t="shared" si="226"/>
        <v/>
      </c>
      <c r="K2879" s="22" t="str">
        <f t="shared" si="227"/>
        <v/>
      </c>
      <c r="M2879" s="22" t="str">
        <f>IFERROR(VLOOKUP(A2879,Sheet1!B:F,5,0),"")</f>
        <v/>
      </c>
      <c r="N2879" s="22" t="str">
        <f>IFERROR(VLOOKUP(A2879,Sheet1!B:F,4,0),"")</f>
        <v/>
      </c>
      <c r="O2879" s="22" t="str">
        <f t="shared" si="224"/>
        <v xml:space="preserve"> </v>
      </c>
    </row>
    <row r="2880" spans="1:15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228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225"/>
        <v/>
      </c>
      <c r="J2880" s="22" t="str">
        <f t="shared" si="226"/>
        <v/>
      </c>
      <c r="K2880" s="22" t="str">
        <f t="shared" si="227"/>
        <v/>
      </c>
      <c r="M2880" s="22" t="str">
        <f>IFERROR(VLOOKUP(A2880,Sheet1!B:F,5,0),"")</f>
        <v/>
      </c>
      <c r="N2880" s="22" t="str">
        <f>IFERROR(VLOOKUP(A2880,Sheet1!B:F,4,0),"")</f>
        <v/>
      </c>
      <c r="O2880" s="22" t="str">
        <f t="shared" si="224"/>
        <v xml:space="preserve"> </v>
      </c>
    </row>
    <row r="2881" spans="1:15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228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225"/>
        <v/>
      </c>
      <c r="J2881" s="22" t="str">
        <f t="shared" si="226"/>
        <v/>
      </c>
      <c r="K2881" s="22" t="str">
        <f t="shared" si="227"/>
        <v/>
      </c>
      <c r="M2881" s="22" t="str">
        <f>IFERROR(VLOOKUP(A2881,Sheet1!B:F,5,0),"")</f>
        <v/>
      </c>
      <c r="N2881" s="22" t="str">
        <f>IFERROR(VLOOKUP(A2881,Sheet1!B:F,4,0),"")</f>
        <v/>
      </c>
      <c r="O2881" s="22" t="str">
        <f t="shared" si="224"/>
        <v xml:space="preserve"> </v>
      </c>
    </row>
    <row r="2882" spans="1:15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228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225"/>
        <v/>
      </c>
      <c r="J2882" s="22" t="str">
        <f t="shared" si="226"/>
        <v/>
      </c>
      <c r="K2882" s="22" t="str">
        <f t="shared" si="227"/>
        <v/>
      </c>
      <c r="M2882" s="22" t="str">
        <f>IFERROR(VLOOKUP(A2882,Sheet1!B:F,5,0),"")</f>
        <v/>
      </c>
      <c r="N2882" s="22" t="str">
        <f>IFERROR(VLOOKUP(A2882,Sheet1!B:F,4,0),"")</f>
        <v/>
      </c>
      <c r="O2882" s="22" t="str">
        <f t="shared" si="224"/>
        <v xml:space="preserve"> </v>
      </c>
    </row>
    <row r="2883" spans="1:15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228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225"/>
        <v/>
      </c>
      <c r="J2883" s="22" t="str">
        <f t="shared" si="226"/>
        <v/>
      </c>
      <c r="K2883" s="22" t="str">
        <f t="shared" si="227"/>
        <v/>
      </c>
      <c r="M2883" s="22" t="str">
        <f>IFERROR(VLOOKUP(A2883,Sheet1!B:F,5,0),"")</f>
        <v/>
      </c>
      <c r="N2883" s="22" t="str">
        <f>IFERROR(VLOOKUP(A2883,Sheet1!B:F,4,0),"")</f>
        <v/>
      </c>
      <c r="O2883" s="22" t="str">
        <f t="shared" ref="O2883:O2946" si="229">CONCATENATE(M2883," ",N2883)</f>
        <v xml:space="preserve"> </v>
      </c>
    </row>
    <row r="2884" spans="1:15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228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225"/>
        <v/>
      </c>
      <c r="J2884" s="22" t="str">
        <f t="shared" si="226"/>
        <v/>
      </c>
      <c r="K2884" s="22" t="str">
        <f t="shared" si="227"/>
        <v/>
      </c>
      <c r="M2884" s="22" t="str">
        <f>IFERROR(VLOOKUP(A2884,Sheet1!B:F,5,0),"")</f>
        <v/>
      </c>
      <c r="N2884" s="22" t="str">
        <f>IFERROR(VLOOKUP(A2884,Sheet1!B:F,4,0),"")</f>
        <v/>
      </c>
      <c r="O2884" s="22" t="str">
        <f t="shared" si="229"/>
        <v xml:space="preserve"> </v>
      </c>
    </row>
    <row r="2885" spans="1:15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228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225"/>
        <v/>
      </c>
      <c r="J2885" s="22" t="str">
        <f t="shared" si="226"/>
        <v/>
      </c>
      <c r="K2885" s="22" t="str">
        <f t="shared" si="227"/>
        <v/>
      </c>
      <c r="M2885" s="22" t="str">
        <f>IFERROR(VLOOKUP(A2885,Sheet1!B:F,5,0),"")</f>
        <v/>
      </c>
      <c r="N2885" s="22" t="str">
        <f>IFERROR(VLOOKUP(A2885,Sheet1!B:F,4,0),"")</f>
        <v/>
      </c>
      <c r="O2885" s="22" t="str">
        <f t="shared" si="229"/>
        <v xml:space="preserve"> </v>
      </c>
    </row>
    <row r="2886" spans="1:15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228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225"/>
        <v/>
      </c>
      <c r="J2886" s="22" t="str">
        <f t="shared" si="226"/>
        <v/>
      </c>
      <c r="K2886" s="22" t="str">
        <f t="shared" si="227"/>
        <v/>
      </c>
      <c r="M2886" s="22" t="str">
        <f>IFERROR(VLOOKUP(A2886,Sheet1!B:F,5,0),"")</f>
        <v/>
      </c>
      <c r="N2886" s="22" t="str">
        <f>IFERROR(VLOOKUP(A2886,Sheet1!B:F,4,0),"")</f>
        <v/>
      </c>
      <c r="O2886" s="22" t="str">
        <f t="shared" si="229"/>
        <v xml:space="preserve"> </v>
      </c>
    </row>
    <row r="2887" spans="1:15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228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225"/>
        <v/>
      </c>
      <c r="J2887" s="22" t="str">
        <f t="shared" si="226"/>
        <v/>
      </c>
      <c r="K2887" s="22" t="str">
        <f t="shared" si="227"/>
        <v/>
      </c>
      <c r="M2887" s="22" t="str">
        <f>IFERROR(VLOOKUP(A2887,Sheet1!B:F,5,0),"")</f>
        <v/>
      </c>
      <c r="N2887" s="22" t="str">
        <f>IFERROR(VLOOKUP(A2887,Sheet1!B:F,4,0),"")</f>
        <v/>
      </c>
      <c r="O2887" s="22" t="str">
        <f t="shared" si="229"/>
        <v xml:space="preserve"> </v>
      </c>
    </row>
    <row r="2888" spans="1:15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228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225"/>
        <v/>
      </c>
      <c r="J2888" s="22" t="str">
        <f t="shared" si="226"/>
        <v/>
      </c>
      <c r="K2888" s="22" t="str">
        <f t="shared" si="227"/>
        <v/>
      </c>
      <c r="M2888" s="22" t="str">
        <f>IFERROR(VLOOKUP(A2888,Sheet1!B:F,5,0),"")</f>
        <v/>
      </c>
      <c r="N2888" s="22" t="str">
        <f>IFERROR(VLOOKUP(A2888,Sheet1!B:F,4,0),"")</f>
        <v/>
      </c>
      <c r="O2888" s="22" t="str">
        <f t="shared" si="229"/>
        <v xml:space="preserve"> </v>
      </c>
    </row>
    <row r="2889" spans="1:15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228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225"/>
        <v/>
      </c>
      <c r="J2889" s="22" t="str">
        <f t="shared" si="226"/>
        <v/>
      </c>
      <c r="K2889" s="22" t="str">
        <f t="shared" si="227"/>
        <v/>
      </c>
      <c r="M2889" s="22" t="str">
        <f>IFERROR(VLOOKUP(A2889,Sheet1!B:F,5,0),"")</f>
        <v/>
      </c>
      <c r="N2889" s="22" t="str">
        <f>IFERROR(VLOOKUP(A2889,Sheet1!B:F,4,0),"")</f>
        <v/>
      </c>
      <c r="O2889" s="22" t="str">
        <f t="shared" si="229"/>
        <v xml:space="preserve"> </v>
      </c>
    </row>
    <row r="2890" spans="1:15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228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225"/>
        <v/>
      </c>
      <c r="J2890" s="22" t="str">
        <f t="shared" si="226"/>
        <v/>
      </c>
      <c r="K2890" s="22" t="str">
        <f t="shared" si="227"/>
        <v/>
      </c>
      <c r="M2890" s="22" t="str">
        <f>IFERROR(VLOOKUP(A2890,Sheet1!B:F,5,0),"")</f>
        <v/>
      </c>
      <c r="N2890" s="22" t="str">
        <f>IFERROR(VLOOKUP(A2890,Sheet1!B:F,4,0),"")</f>
        <v/>
      </c>
      <c r="O2890" s="22" t="str">
        <f t="shared" si="229"/>
        <v xml:space="preserve"> </v>
      </c>
    </row>
    <row r="2891" spans="1:15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228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225"/>
        <v/>
      </c>
      <c r="J2891" s="22" t="str">
        <f t="shared" si="226"/>
        <v/>
      </c>
      <c r="K2891" s="22" t="str">
        <f t="shared" si="227"/>
        <v/>
      </c>
      <c r="M2891" s="22" t="str">
        <f>IFERROR(VLOOKUP(A2891,Sheet1!B:F,5,0),"")</f>
        <v/>
      </c>
      <c r="N2891" s="22" t="str">
        <f>IFERROR(VLOOKUP(A2891,Sheet1!B:F,4,0),"")</f>
        <v/>
      </c>
      <c r="O2891" s="22" t="str">
        <f t="shared" si="229"/>
        <v xml:space="preserve"> </v>
      </c>
    </row>
    <row r="2892" spans="1:15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228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225"/>
        <v/>
      </c>
      <c r="J2892" s="22" t="str">
        <f t="shared" si="226"/>
        <v/>
      </c>
      <c r="K2892" s="22" t="str">
        <f t="shared" si="227"/>
        <v/>
      </c>
      <c r="M2892" s="22" t="str">
        <f>IFERROR(VLOOKUP(A2892,Sheet1!B:F,5,0),"")</f>
        <v/>
      </c>
      <c r="N2892" s="22" t="str">
        <f>IFERROR(VLOOKUP(A2892,Sheet1!B:F,4,0),"")</f>
        <v/>
      </c>
      <c r="O2892" s="22" t="str">
        <f t="shared" si="229"/>
        <v xml:space="preserve"> </v>
      </c>
    </row>
    <row r="2893" spans="1:15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228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225"/>
        <v/>
      </c>
      <c r="J2893" s="22" t="str">
        <f t="shared" si="226"/>
        <v/>
      </c>
      <c r="K2893" s="22" t="str">
        <f t="shared" si="227"/>
        <v/>
      </c>
      <c r="M2893" s="22" t="str">
        <f>IFERROR(VLOOKUP(A2893,Sheet1!B:F,5,0),"")</f>
        <v/>
      </c>
      <c r="N2893" s="22" t="str">
        <f>IFERROR(VLOOKUP(A2893,Sheet1!B:F,4,0),"")</f>
        <v/>
      </c>
      <c r="O2893" s="22" t="str">
        <f t="shared" si="229"/>
        <v xml:space="preserve"> </v>
      </c>
    </row>
    <row r="2894" spans="1:15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228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225"/>
        <v/>
      </c>
      <c r="J2894" s="22" t="str">
        <f t="shared" si="226"/>
        <v/>
      </c>
      <c r="K2894" s="22" t="str">
        <f t="shared" si="227"/>
        <v/>
      </c>
      <c r="M2894" s="22" t="str">
        <f>IFERROR(VLOOKUP(A2894,Sheet1!B:F,5,0),"")</f>
        <v/>
      </c>
      <c r="N2894" s="22" t="str">
        <f>IFERROR(VLOOKUP(A2894,Sheet1!B:F,4,0),"")</f>
        <v/>
      </c>
      <c r="O2894" s="22" t="str">
        <f t="shared" si="229"/>
        <v xml:space="preserve"> </v>
      </c>
    </row>
    <row r="2895" spans="1:15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228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230">CONCATENATE(E2895,A2895)</f>
        <v/>
      </c>
      <c r="J2895" s="22" t="str">
        <f t="shared" ref="J2895:J2958" si="231">B2895</f>
        <v/>
      </c>
      <c r="K2895" s="22" t="str">
        <f t="shared" ref="K2895:K2958" si="232">C2895</f>
        <v/>
      </c>
      <c r="M2895" s="22" t="str">
        <f>IFERROR(VLOOKUP(A2895,Sheet1!B:F,5,0),"")</f>
        <v/>
      </c>
      <c r="N2895" s="22" t="str">
        <f>IFERROR(VLOOKUP(A2895,Sheet1!B:F,4,0),"")</f>
        <v/>
      </c>
      <c r="O2895" s="22" t="str">
        <f t="shared" si="229"/>
        <v xml:space="preserve"> </v>
      </c>
    </row>
    <row r="2896" spans="1:15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228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230"/>
        <v/>
      </c>
      <c r="J2896" s="22" t="str">
        <f t="shared" si="231"/>
        <v/>
      </c>
      <c r="K2896" s="22" t="str">
        <f t="shared" si="232"/>
        <v/>
      </c>
      <c r="M2896" s="22" t="str">
        <f>IFERROR(VLOOKUP(A2896,Sheet1!B:F,5,0),"")</f>
        <v/>
      </c>
      <c r="N2896" s="22" t="str">
        <f>IFERROR(VLOOKUP(A2896,Sheet1!B:F,4,0),"")</f>
        <v/>
      </c>
      <c r="O2896" s="22" t="str">
        <f t="shared" si="229"/>
        <v xml:space="preserve"> </v>
      </c>
    </row>
    <row r="2897" spans="1:15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228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230"/>
        <v/>
      </c>
      <c r="J2897" s="22" t="str">
        <f t="shared" si="231"/>
        <v/>
      </c>
      <c r="K2897" s="22" t="str">
        <f t="shared" si="232"/>
        <v/>
      </c>
      <c r="M2897" s="22" t="str">
        <f>IFERROR(VLOOKUP(A2897,Sheet1!B:F,5,0),"")</f>
        <v/>
      </c>
      <c r="N2897" s="22" t="str">
        <f>IFERROR(VLOOKUP(A2897,Sheet1!B:F,4,0),"")</f>
        <v/>
      </c>
      <c r="O2897" s="22" t="str">
        <f t="shared" si="229"/>
        <v xml:space="preserve"> </v>
      </c>
    </row>
    <row r="2898" spans="1:15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233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230"/>
        <v/>
      </c>
      <c r="J2898" s="22" t="str">
        <f t="shared" si="231"/>
        <v/>
      </c>
      <c r="K2898" s="22" t="str">
        <f t="shared" si="232"/>
        <v/>
      </c>
      <c r="M2898" s="22" t="str">
        <f>IFERROR(VLOOKUP(A2898,Sheet1!B:F,5,0),"")</f>
        <v/>
      </c>
      <c r="N2898" s="22" t="str">
        <f>IFERROR(VLOOKUP(A2898,Sheet1!B:F,4,0),"")</f>
        <v/>
      </c>
      <c r="O2898" s="22" t="str">
        <f t="shared" si="229"/>
        <v xml:space="preserve"> </v>
      </c>
    </row>
    <row r="2899" spans="1:15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233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230"/>
        <v/>
      </c>
      <c r="J2899" s="22" t="str">
        <f t="shared" si="231"/>
        <v/>
      </c>
      <c r="K2899" s="22" t="str">
        <f t="shared" si="232"/>
        <v/>
      </c>
      <c r="M2899" s="22" t="str">
        <f>IFERROR(VLOOKUP(A2899,Sheet1!B:F,5,0),"")</f>
        <v/>
      </c>
      <c r="N2899" s="22" t="str">
        <f>IFERROR(VLOOKUP(A2899,Sheet1!B:F,4,0),"")</f>
        <v/>
      </c>
      <c r="O2899" s="22" t="str">
        <f t="shared" si="229"/>
        <v xml:space="preserve"> </v>
      </c>
    </row>
    <row r="2900" spans="1:15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233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230"/>
        <v/>
      </c>
      <c r="J2900" s="22" t="str">
        <f t="shared" si="231"/>
        <v/>
      </c>
      <c r="K2900" s="22" t="str">
        <f t="shared" si="232"/>
        <v/>
      </c>
      <c r="M2900" s="22" t="str">
        <f>IFERROR(VLOOKUP(A2900,Sheet1!B:F,5,0),"")</f>
        <v/>
      </c>
      <c r="N2900" s="22" t="str">
        <f>IFERROR(VLOOKUP(A2900,Sheet1!B:F,4,0),"")</f>
        <v/>
      </c>
      <c r="O2900" s="22" t="str">
        <f t="shared" si="229"/>
        <v xml:space="preserve"> </v>
      </c>
    </row>
    <row r="2901" spans="1:15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233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230"/>
        <v/>
      </c>
      <c r="J2901" s="22" t="str">
        <f t="shared" si="231"/>
        <v/>
      </c>
      <c r="K2901" s="22" t="str">
        <f t="shared" si="232"/>
        <v/>
      </c>
      <c r="M2901" s="22" t="str">
        <f>IFERROR(VLOOKUP(A2901,Sheet1!B:F,5,0),"")</f>
        <v/>
      </c>
      <c r="N2901" s="22" t="str">
        <f>IFERROR(VLOOKUP(A2901,Sheet1!B:F,4,0),"")</f>
        <v/>
      </c>
      <c r="O2901" s="22" t="str">
        <f t="shared" si="229"/>
        <v xml:space="preserve"> </v>
      </c>
    </row>
    <row r="2902" spans="1:15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233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230"/>
        <v/>
      </c>
      <c r="J2902" s="22" t="str">
        <f t="shared" si="231"/>
        <v/>
      </c>
      <c r="K2902" s="22" t="str">
        <f t="shared" si="232"/>
        <v/>
      </c>
      <c r="M2902" s="22" t="str">
        <f>IFERROR(VLOOKUP(A2902,Sheet1!B:F,5,0),"")</f>
        <v/>
      </c>
      <c r="N2902" s="22" t="str">
        <f>IFERROR(VLOOKUP(A2902,Sheet1!B:F,4,0),"")</f>
        <v/>
      </c>
      <c r="O2902" s="22" t="str">
        <f t="shared" si="229"/>
        <v xml:space="preserve"> </v>
      </c>
    </row>
    <row r="2903" spans="1:15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233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230"/>
        <v/>
      </c>
      <c r="J2903" s="22" t="str">
        <f t="shared" si="231"/>
        <v/>
      </c>
      <c r="K2903" s="22" t="str">
        <f t="shared" si="232"/>
        <v/>
      </c>
      <c r="M2903" s="22" t="str">
        <f>IFERROR(VLOOKUP(A2903,Sheet1!B:F,5,0),"")</f>
        <v/>
      </c>
      <c r="N2903" s="22" t="str">
        <f>IFERROR(VLOOKUP(A2903,Sheet1!B:F,4,0),"")</f>
        <v/>
      </c>
      <c r="O2903" s="22" t="str">
        <f t="shared" si="229"/>
        <v xml:space="preserve"> </v>
      </c>
    </row>
    <row r="2904" spans="1:15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233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230"/>
        <v/>
      </c>
      <c r="J2904" s="22" t="str">
        <f t="shared" si="231"/>
        <v/>
      </c>
      <c r="K2904" s="22" t="str">
        <f t="shared" si="232"/>
        <v/>
      </c>
      <c r="M2904" s="22" t="str">
        <f>IFERROR(VLOOKUP(A2904,Sheet1!B:F,5,0),"")</f>
        <v/>
      </c>
      <c r="N2904" s="22" t="str">
        <f>IFERROR(VLOOKUP(A2904,Sheet1!B:F,4,0),"")</f>
        <v/>
      </c>
      <c r="O2904" s="22" t="str">
        <f t="shared" si="229"/>
        <v xml:space="preserve"> </v>
      </c>
    </row>
    <row r="2905" spans="1:15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233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230"/>
        <v/>
      </c>
      <c r="J2905" s="22" t="str">
        <f t="shared" si="231"/>
        <v/>
      </c>
      <c r="K2905" s="22" t="str">
        <f t="shared" si="232"/>
        <v/>
      </c>
      <c r="M2905" s="22" t="str">
        <f>IFERROR(VLOOKUP(A2905,Sheet1!B:F,5,0),"")</f>
        <v/>
      </c>
      <c r="N2905" s="22" t="str">
        <f>IFERROR(VLOOKUP(A2905,Sheet1!B:F,4,0),"")</f>
        <v/>
      </c>
      <c r="O2905" s="22" t="str">
        <f t="shared" si="229"/>
        <v xml:space="preserve"> </v>
      </c>
    </row>
    <row r="2906" spans="1:15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233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230"/>
        <v/>
      </c>
      <c r="J2906" s="22" t="str">
        <f t="shared" si="231"/>
        <v/>
      </c>
      <c r="K2906" s="22" t="str">
        <f t="shared" si="232"/>
        <v/>
      </c>
      <c r="M2906" s="22" t="str">
        <f>IFERROR(VLOOKUP(A2906,Sheet1!B:F,5,0),"")</f>
        <v/>
      </c>
      <c r="N2906" s="22" t="str">
        <f>IFERROR(VLOOKUP(A2906,Sheet1!B:F,4,0),"")</f>
        <v/>
      </c>
      <c r="O2906" s="22" t="str">
        <f t="shared" si="229"/>
        <v xml:space="preserve"> </v>
      </c>
    </row>
    <row r="2907" spans="1:15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233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230"/>
        <v/>
      </c>
      <c r="J2907" s="22" t="str">
        <f t="shared" si="231"/>
        <v/>
      </c>
      <c r="K2907" s="22" t="str">
        <f t="shared" si="232"/>
        <v/>
      </c>
      <c r="M2907" s="22" t="str">
        <f>IFERROR(VLOOKUP(A2907,Sheet1!B:F,5,0),"")</f>
        <v/>
      </c>
      <c r="N2907" s="22" t="str">
        <f>IFERROR(VLOOKUP(A2907,Sheet1!B:F,4,0),"")</f>
        <v/>
      </c>
      <c r="O2907" s="22" t="str">
        <f t="shared" si="229"/>
        <v xml:space="preserve"> </v>
      </c>
    </row>
    <row r="2908" spans="1:15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233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230"/>
        <v/>
      </c>
      <c r="J2908" s="22" t="str">
        <f t="shared" si="231"/>
        <v/>
      </c>
      <c r="K2908" s="22" t="str">
        <f t="shared" si="232"/>
        <v/>
      </c>
      <c r="M2908" s="22" t="str">
        <f>IFERROR(VLOOKUP(A2908,Sheet1!B:F,5,0),"")</f>
        <v/>
      </c>
      <c r="N2908" s="22" t="str">
        <f>IFERROR(VLOOKUP(A2908,Sheet1!B:F,4,0),"")</f>
        <v/>
      </c>
      <c r="O2908" s="22" t="str">
        <f t="shared" si="229"/>
        <v xml:space="preserve"> </v>
      </c>
    </row>
    <row r="2909" spans="1:15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233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230"/>
        <v/>
      </c>
      <c r="J2909" s="22" t="str">
        <f t="shared" si="231"/>
        <v/>
      </c>
      <c r="K2909" s="22" t="str">
        <f t="shared" si="232"/>
        <v/>
      </c>
      <c r="M2909" s="22" t="str">
        <f>IFERROR(VLOOKUP(A2909,Sheet1!B:F,5,0),"")</f>
        <v/>
      </c>
      <c r="N2909" s="22" t="str">
        <f>IFERROR(VLOOKUP(A2909,Sheet1!B:F,4,0),"")</f>
        <v/>
      </c>
      <c r="O2909" s="22" t="str">
        <f t="shared" si="229"/>
        <v xml:space="preserve"> </v>
      </c>
    </row>
    <row r="2910" spans="1:15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233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230"/>
        <v/>
      </c>
      <c r="J2910" s="22" t="str">
        <f t="shared" si="231"/>
        <v/>
      </c>
      <c r="K2910" s="22" t="str">
        <f t="shared" si="232"/>
        <v/>
      </c>
      <c r="M2910" s="22" t="str">
        <f>IFERROR(VLOOKUP(A2910,Sheet1!B:F,5,0),"")</f>
        <v/>
      </c>
      <c r="N2910" s="22" t="str">
        <f>IFERROR(VLOOKUP(A2910,Sheet1!B:F,4,0),"")</f>
        <v/>
      </c>
      <c r="O2910" s="22" t="str">
        <f t="shared" si="229"/>
        <v xml:space="preserve"> </v>
      </c>
    </row>
    <row r="2911" spans="1:15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233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230"/>
        <v/>
      </c>
      <c r="J2911" s="22" t="str">
        <f t="shared" si="231"/>
        <v/>
      </c>
      <c r="K2911" s="22" t="str">
        <f t="shared" si="232"/>
        <v/>
      </c>
      <c r="M2911" s="22" t="str">
        <f>IFERROR(VLOOKUP(A2911,Sheet1!B:F,5,0),"")</f>
        <v/>
      </c>
      <c r="N2911" s="22" t="str">
        <f>IFERROR(VLOOKUP(A2911,Sheet1!B:F,4,0),"")</f>
        <v/>
      </c>
      <c r="O2911" s="22" t="str">
        <f t="shared" si="229"/>
        <v xml:space="preserve"> </v>
      </c>
    </row>
    <row r="2912" spans="1:15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233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230"/>
        <v/>
      </c>
      <c r="J2912" s="22" t="str">
        <f t="shared" si="231"/>
        <v/>
      </c>
      <c r="K2912" s="22" t="str">
        <f t="shared" si="232"/>
        <v/>
      </c>
      <c r="M2912" s="22" t="str">
        <f>IFERROR(VLOOKUP(A2912,Sheet1!B:F,5,0),"")</f>
        <v/>
      </c>
      <c r="N2912" s="22" t="str">
        <f>IFERROR(VLOOKUP(A2912,Sheet1!B:F,4,0),"")</f>
        <v/>
      </c>
      <c r="O2912" s="22" t="str">
        <f t="shared" si="229"/>
        <v xml:space="preserve"> </v>
      </c>
    </row>
    <row r="2913" spans="1:15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233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230"/>
        <v/>
      </c>
      <c r="J2913" s="22" t="str">
        <f t="shared" si="231"/>
        <v/>
      </c>
      <c r="K2913" s="22" t="str">
        <f t="shared" si="232"/>
        <v/>
      </c>
      <c r="M2913" s="22" t="str">
        <f>IFERROR(VLOOKUP(A2913,Sheet1!B:F,5,0),"")</f>
        <v/>
      </c>
      <c r="N2913" s="22" t="str">
        <f>IFERROR(VLOOKUP(A2913,Sheet1!B:F,4,0),"")</f>
        <v/>
      </c>
      <c r="O2913" s="22" t="str">
        <f t="shared" si="229"/>
        <v xml:space="preserve"> </v>
      </c>
    </row>
    <row r="2914" spans="1:15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233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230"/>
        <v/>
      </c>
      <c r="J2914" s="22" t="str">
        <f t="shared" si="231"/>
        <v/>
      </c>
      <c r="K2914" s="22" t="str">
        <f t="shared" si="232"/>
        <v/>
      </c>
      <c r="M2914" s="22" t="str">
        <f>IFERROR(VLOOKUP(A2914,Sheet1!B:F,5,0),"")</f>
        <v/>
      </c>
      <c r="N2914" s="22" t="str">
        <f>IFERROR(VLOOKUP(A2914,Sheet1!B:F,4,0),"")</f>
        <v/>
      </c>
      <c r="O2914" s="22" t="str">
        <f t="shared" si="229"/>
        <v xml:space="preserve"> </v>
      </c>
    </row>
    <row r="2915" spans="1:15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233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230"/>
        <v/>
      </c>
      <c r="J2915" s="22" t="str">
        <f t="shared" si="231"/>
        <v/>
      </c>
      <c r="K2915" s="22" t="str">
        <f t="shared" si="232"/>
        <v/>
      </c>
      <c r="M2915" s="22" t="str">
        <f>IFERROR(VLOOKUP(A2915,Sheet1!B:F,5,0),"")</f>
        <v/>
      </c>
      <c r="N2915" s="22" t="str">
        <f>IFERROR(VLOOKUP(A2915,Sheet1!B:F,4,0),"")</f>
        <v/>
      </c>
      <c r="O2915" s="22" t="str">
        <f t="shared" si="229"/>
        <v xml:space="preserve"> </v>
      </c>
    </row>
    <row r="2916" spans="1:15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233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230"/>
        <v/>
      </c>
      <c r="J2916" s="22" t="str">
        <f t="shared" si="231"/>
        <v/>
      </c>
      <c r="K2916" s="22" t="str">
        <f t="shared" si="232"/>
        <v/>
      </c>
      <c r="M2916" s="22" t="str">
        <f>IFERROR(VLOOKUP(A2916,Sheet1!B:F,5,0),"")</f>
        <v/>
      </c>
      <c r="N2916" s="22" t="str">
        <f>IFERROR(VLOOKUP(A2916,Sheet1!B:F,4,0),"")</f>
        <v/>
      </c>
      <c r="O2916" s="22" t="str">
        <f t="shared" si="229"/>
        <v xml:space="preserve"> </v>
      </c>
    </row>
    <row r="2917" spans="1:15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233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230"/>
        <v/>
      </c>
      <c r="J2917" s="22" t="str">
        <f t="shared" si="231"/>
        <v/>
      </c>
      <c r="K2917" s="22" t="str">
        <f t="shared" si="232"/>
        <v/>
      </c>
      <c r="M2917" s="22" t="str">
        <f>IFERROR(VLOOKUP(A2917,Sheet1!B:F,5,0),"")</f>
        <v/>
      </c>
      <c r="N2917" s="22" t="str">
        <f>IFERROR(VLOOKUP(A2917,Sheet1!B:F,4,0),"")</f>
        <v/>
      </c>
      <c r="O2917" s="22" t="str">
        <f t="shared" si="229"/>
        <v xml:space="preserve"> </v>
      </c>
    </row>
    <row r="2918" spans="1:15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233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230"/>
        <v/>
      </c>
      <c r="J2918" s="22" t="str">
        <f t="shared" si="231"/>
        <v/>
      </c>
      <c r="K2918" s="22" t="str">
        <f t="shared" si="232"/>
        <v/>
      </c>
      <c r="M2918" s="22" t="str">
        <f>IFERROR(VLOOKUP(A2918,Sheet1!B:F,5,0),"")</f>
        <v/>
      </c>
      <c r="N2918" s="22" t="str">
        <f>IFERROR(VLOOKUP(A2918,Sheet1!B:F,4,0),"")</f>
        <v/>
      </c>
      <c r="O2918" s="22" t="str">
        <f t="shared" si="229"/>
        <v xml:space="preserve"> </v>
      </c>
    </row>
    <row r="2919" spans="1:15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233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230"/>
        <v/>
      </c>
      <c r="J2919" s="22" t="str">
        <f t="shared" si="231"/>
        <v/>
      </c>
      <c r="K2919" s="22" t="str">
        <f t="shared" si="232"/>
        <v/>
      </c>
      <c r="M2919" s="22" t="str">
        <f>IFERROR(VLOOKUP(A2919,Sheet1!B:F,5,0),"")</f>
        <v/>
      </c>
      <c r="N2919" s="22" t="str">
        <f>IFERROR(VLOOKUP(A2919,Sheet1!B:F,4,0),"")</f>
        <v/>
      </c>
      <c r="O2919" s="22" t="str">
        <f t="shared" si="229"/>
        <v xml:space="preserve"> </v>
      </c>
    </row>
    <row r="2920" spans="1:15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233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230"/>
        <v/>
      </c>
      <c r="J2920" s="22" t="str">
        <f t="shared" si="231"/>
        <v/>
      </c>
      <c r="K2920" s="22" t="str">
        <f t="shared" si="232"/>
        <v/>
      </c>
      <c r="M2920" s="22" t="str">
        <f>IFERROR(VLOOKUP(A2920,Sheet1!B:F,5,0),"")</f>
        <v/>
      </c>
      <c r="N2920" s="22" t="str">
        <f>IFERROR(VLOOKUP(A2920,Sheet1!B:F,4,0),"")</f>
        <v/>
      </c>
      <c r="O2920" s="22" t="str">
        <f t="shared" si="229"/>
        <v xml:space="preserve"> </v>
      </c>
    </row>
    <row r="2921" spans="1:15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233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230"/>
        <v/>
      </c>
      <c r="J2921" s="22" t="str">
        <f t="shared" si="231"/>
        <v/>
      </c>
      <c r="K2921" s="22" t="str">
        <f t="shared" si="232"/>
        <v/>
      </c>
      <c r="M2921" s="22" t="str">
        <f>IFERROR(VLOOKUP(A2921,Sheet1!B:F,5,0),"")</f>
        <v/>
      </c>
      <c r="N2921" s="22" t="str">
        <f>IFERROR(VLOOKUP(A2921,Sheet1!B:F,4,0),"")</f>
        <v/>
      </c>
      <c r="O2921" s="22" t="str">
        <f t="shared" si="229"/>
        <v xml:space="preserve"> </v>
      </c>
    </row>
    <row r="2922" spans="1:15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233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230"/>
        <v/>
      </c>
      <c r="J2922" s="22" t="str">
        <f t="shared" si="231"/>
        <v/>
      </c>
      <c r="K2922" s="22" t="str">
        <f t="shared" si="232"/>
        <v/>
      </c>
      <c r="M2922" s="22" t="str">
        <f>IFERROR(VLOOKUP(A2922,Sheet1!B:F,5,0),"")</f>
        <v/>
      </c>
      <c r="N2922" s="22" t="str">
        <f>IFERROR(VLOOKUP(A2922,Sheet1!B:F,4,0),"")</f>
        <v/>
      </c>
      <c r="O2922" s="22" t="str">
        <f t="shared" si="229"/>
        <v xml:space="preserve"> </v>
      </c>
    </row>
    <row r="2923" spans="1:15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233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230"/>
        <v/>
      </c>
      <c r="J2923" s="22" t="str">
        <f t="shared" si="231"/>
        <v/>
      </c>
      <c r="K2923" s="22" t="str">
        <f t="shared" si="232"/>
        <v/>
      </c>
      <c r="M2923" s="22" t="str">
        <f>IFERROR(VLOOKUP(A2923,Sheet1!B:F,5,0),"")</f>
        <v/>
      </c>
      <c r="N2923" s="22" t="str">
        <f>IFERROR(VLOOKUP(A2923,Sheet1!B:F,4,0),"")</f>
        <v/>
      </c>
      <c r="O2923" s="22" t="str">
        <f t="shared" si="229"/>
        <v xml:space="preserve"> </v>
      </c>
    </row>
    <row r="2924" spans="1:15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233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230"/>
        <v/>
      </c>
      <c r="J2924" s="22" t="str">
        <f t="shared" si="231"/>
        <v/>
      </c>
      <c r="K2924" s="22" t="str">
        <f t="shared" si="232"/>
        <v/>
      </c>
      <c r="M2924" s="22" t="str">
        <f>IFERROR(VLOOKUP(A2924,Sheet1!B:F,5,0),"")</f>
        <v/>
      </c>
      <c r="N2924" s="22" t="str">
        <f>IFERROR(VLOOKUP(A2924,Sheet1!B:F,4,0),"")</f>
        <v/>
      </c>
      <c r="O2924" s="22" t="str">
        <f t="shared" si="229"/>
        <v xml:space="preserve"> </v>
      </c>
    </row>
    <row r="2925" spans="1:15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233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230"/>
        <v/>
      </c>
      <c r="J2925" s="22" t="str">
        <f t="shared" si="231"/>
        <v/>
      </c>
      <c r="K2925" s="22" t="str">
        <f t="shared" si="232"/>
        <v/>
      </c>
      <c r="M2925" s="22" t="str">
        <f>IFERROR(VLOOKUP(A2925,Sheet1!B:F,5,0),"")</f>
        <v/>
      </c>
      <c r="N2925" s="22" t="str">
        <f>IFERROR(VLOOKUP(A2925,Sheet1!B:F,4,0),"")</f>
        <v/>
      </c>
      <c r="O2925" s="22" t="str">
        <f t="shared" si="229"/>
        <v xml:space="preserve"> </v>
      </c>
    </row>
    <row r="2926" spans="1:15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233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230"/>
        <v/>
      </c>
      <c r="J2926" s="22" t="str">
        <f t="shared" si="231"/>
        <v/>
      </c>
      <c r="K2926" s="22" t="str">
        <f t="shared" si="232"/>
        <v/>
      </c>
      <c r="M2926" s="22" t="str">
        <f>IFERROR(VLOOKUP(A2926,Sheet1!B:F,5,0),"")</f>
        <v/>
      </c>
      <c r="N2926" s="22" t="str">
        <f>IFERROR(VLOOKUP(A2926,Sheet1!B:F,4,0),"")</f>
        <v/>
      </c>
      <c r="O2926" s="22" t="str">
        <f t="shared" si="229"/>
        <v xml:space="preserve"> </v>
      </c>
    </row>
    <row r="2927" spans="1:15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233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230"/>
        <v/>
      </c>
      <c r="J2927" s="22" t="str">
        <f t="shared" si="231"/>
        <v/>
      </c>
      <c r="K2927" s="22" t="str">
        <f t="shared" si="232"/>
        <v/>
      </c>
      <c r="M2927" s="22" t="str">
        <f>IFERROR(VLOOKUP(A2927,Sheet1!B:F,5,0),"")</f>
        <v/>
      </c>
      <c r="N2927" s="22" t="str">
        <f>IFERROR(VLOOKUP(A2927,Sheet1!B:F,4,0),"")</f>
        <v/>
      </c>
      <c r="O2927" s="22" t="str">
        <f t="shared" si="229"/>
        <v xml:space="preserve"> </v>
      </c>
    </row>
    <row r="2928" spans="1:15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233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230"/>
        <v/>
      </c>
      <c r="J2928" s="22" t="str">
        <f t="shared" si="231"/>
        <v/>
      </c>
      <c r="K2928" s="22" t="str">
        <f t="shared" si="232"/>
        <v/>
      </c>
      <c r="M2928" s="22" t="str">
        <f>IFERROR(VLOOKUP(A2928,Sheet1!B:F,5,0),"")</f>
        <v/>
      </c>
      <c r="N2928" s="22" t="str">
        <f>IFERROR(VLOOKUP(A2928,Sheet1!B:F,4,0),"")</f>
        <v/>
      </c>
      <c r="O2928" s="22" t="str">
        <f t="shared" si="229"/>
        <v xml:space="preserve"> </v>
      </c>
    </row>
    <row r="2929" spans="1:15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233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230"/>
        <v/>
      </c>
      <c r="J2929" s="22" t="str">
        <f t="shared" si="231"/>
        <v/>
      </c>
      <c r="K2929" s="22" t="str">
        <f t="shared" si="232"/>
        <v/>
      </c>
      <c r="M2929" s="22" t="str">
        <f>IFERROR(VLOOKUP(A2929,Sheet1!B:F,5,0),"")</f>
        <v/>
      </c>
      <c r="N2929" s="22" t="str">
        <f>IFERROR(VLOOKUP(A2929,Sheet1!B:F,4,0),"")</f>
        <v/>
      </c>
      <c r="O2929" s="22" t="str">
        <f t="shared" si="229"/>
        <v xml:space="preserve"> </v>
      </c>
    </row>
    <row r="2930" spans="1:15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233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230"/>
        <v/>
      </c>
      <c r="J2930" s="22" t="str">
        <f t="shared" si="231"/>
        <v/>
      </c>
      <c r="K2930" s="22" t="str">
        <f t="shared" si="232"/>
        <v/>
      </c>
      <c r="M2930" s="22" t="str">
        <f>IFERROR(VLOOKUP(A2930,Sheet1!B:F,5,0),"")</f>
        <v/>
      </c>
      <c r="N2930" s="22" t="str">
        <f>IFERROR(VLOOKUP(A2930,Sheet1!B:F,4,0),"")</f>
        <v/>
      </c>
      <c r="O2930" s="22" t="str">
        <f t="shared" si="229"/>
        <v xml:space="preserve"> </v>
      </c>
    </row>
    <row r="2931" spans="1:15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233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230"/>
        <v/>
      </c>
      <c r="J2931" s="22" t="str">
        <f t="shared" si="231"/>
        <v/>
      </c>
      <c r="K2931" s="22" t="str">
        <f t="shared" si="232"/>
        <v/>
      </c>
      <c r="M2931" s="22" t="str">
        <f>IFERROR(VLOOKUP(A2931,Sheet1!B:F,5,0),"")</f>
        <v/>
      </c>
      <c r="N2931" s="22" t="str">
        <f>IFERROR(VLOOKUP(A2931,Sheet1!B:F,4,0),"")</f>
        <v/>
      </c>
      <c r="O2931" s="22" t="str">
        <f t="shared" si="229"/>
        <v xml:space="preserve"> </v>
      </c>
    </row>
    <row r="2932" spans="1:15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233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230"/>
        <v/>
      </c>
      <c r="J2932" s="22" t="str">
        <f t="shared" si="231"/>
        <v/>
      </c>
      <c r="K2932" s="22" t="str">
        <f t="shared" si="232"/>
        <v/>
      </c>
      <c r="M2932" s="22" t="str">
        <f>IFERROR(VLOOKUP(A2932,Sheet1!B:F,5,0),"")</f>
        <v/>
      </c>
      <c r="N2932" s="22" t="str">
        <f>IFERROR(VLOOKUP(A2932,Sheet1!B:F,4,0),"")</f>
        <v/>
      </c>
      <c r="O2932" s="22" t="str">
        <f t="shared" si="229"/>
        <v xml:space="preserve"> </v>
      </c>
    </row>
    <row r="2933" spans="1:15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233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230"/>
        <v/>
      </c>
      <c r="J2933" s="22" t="str">
        <f t="shared" si="231"/>
        <v/>
      </c>
      <c r="K2933" s="22" t="str">
        <f t="shared" si="232"/>
        <v/>
      </c>
      <c r="M2933" s="22" t="str">
        <f>IFERROR(VLOOKUP(A2933,Sheet1!B:F,5,0),"")</f>
        <v/>
      </c>
      <c r="N2933" s="22" t="str">
        <f>IFERROR(VLOOKUP(A2933,Sheet1!B:F,4,0),"")</f>
        <v/>
      </c>
      <c r="O2933" s="22" t="str">
        <f t="shared" si="229"/>
        <v xml:space="preserve"> </v>
      </c>
    </row>
    <row r="2934" spans="1:15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233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230"/>
        <v/>
      </c>
      <c r="J2934" s="22" t="str">
        <f t="shared" si="231"/>
        <v/>
      </c>
      <c r="K2934" s="22" t="str">
        <f t="shared" si="232"/>
        <v/>
      </c>
      <c r="M2934" s="22" t="str">
        <f>IFERROR(VLOOKUP(A2934,Sheet1!B:F,5,0),"")</f>
        <v/>
      </c>
      <c r="N2934" s="22" t="str">
        <f>IFERROR(VLOOKUP(A2934,Sheet1!B:F,4,0),"")</f>
        <v/>
      </c>
      <c r="O2934" s="22" t="str">
        <f t="shared" si="229"/>
        <v xml:space="preserve"> </v>
      </c>
    </row>
    <row r="2935" spans="1:15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233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230"/>
        <v/>
      </c>
      <c r="J2935" s="22" t="str">
        <f t="shared" si="231"/>
        <v/>
      </c>
      <c r="K2935" s="22" t="str">
        <f t="shared" si="232"/>
        <v/>
      </c>
      <c r="M2935" s="22" t="str">
        <f>IFERROR(VLOOKUP(A2935,Sheet1!B:F,5,0),"")</f>
        <v/>
      </c>
      <c r="N2935" s="22" t="str">
        <f>IFERROR(VLOOKUP(A2935,Sheet1!B:F,4,0),"")</f>
        <v/>
      </c>
      <c r="O2935" s="22" t="str">
        <f t="shared" si="229"/>
        <v xml:space="preserve"> </v>
      </c>
    </row>
    <row r="2936" spans="1:15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233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230"/>
        <v/>
      </c>
      <c r="J2936" s="22" t="str">
        <f t="shared" si="231"/>
        <v/>
      </c>
      <c r="K2936" s="22" t="str">
        <f t="shared" si="232"/>
        <v/>
      </c>
      <c r="M2936" s="22" t="str">
        <f>IFERROR(VLOOKUP(A2936,Sheet1!B:F,5,0),"")</f>
        <v/>
      </c>
      <c r="N2936" s="22" t="str">
        <f>IFERROR(VLOOKUP(A2936,Sheet1!B:F,4,0),"")</f>
        <v/>
      </c>
      <c r="O2936" s="22" t="str">
        <f t="shared" si="229"/>
        <v xml:space="preserve"> </v>
      </c>
    </row>
    <row r="2937" spans="1:15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233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230"/>
        <v/>
      </c>
      <c r="J2937" s="22" t="str">
        <f t="shared" si="231"/>
        <v/>
      </c>
      <c r="K2937" s="22" t="str">
        <f t="shared" si="232"/>
        <v/>
      </c>
      <c r="M2937" s="22" t="str">
        <f>IFERROR(VLOOKUP(A2937,Sheet1!B:F,5,0),"")</f>
        <v/>
      </c>
      <c r="N2937" s="22" t="str">
        <f>IFERROR(VLOOKUP(A2937,Sheet1!B:F,4,0),"")</f>
        <v/>
      </c>
      <c r="O2937" s="22" t="str">
        <f t="shared" si="229"/>
        <v xml:space="preserve"> </v>
      </c>
    </row>
    <row r="2938" spans="1:15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233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230"/>
        <v/>
      </c>
      <c r="J2938" s="22" t="str">
        <f t="shared" si="231"/>
        <v/>
      </c>
      <c r="K2938" s="22" t="str">
        <f t="shared" si="232"/>
        <v/>
      </c>
      <c r="M2938" s="22" t="str">
        <f>IFERROR(VLOOKUP(A2938,Sheet1!B:F,5,0),"")</f>
        <v/>
      </c>
      <c r="N2938" s="22" t="str">
        <f>IFERROR(VLOOKUP(A2938,Sheet1!B:F,4,0),"")</f>
        <v/>
      </c>
      <c r="O2938" s="22" t="str">
        <f t="shared" si="229"/>
        <v xml:space="preserve"> </v>
      </c>
    </row>
    <row r="2939" spans="1:15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233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230"/>
        <v/>
      </c>
      <c r="J2939" s="22" t="str">
        <f t="shared" si="231"/>
        <v/>
      </c>
      <c r="K2939" s="22" t="str">
        <f t="shared" si="232"/>
        <v/>
      </c>
      <c r="M2939" s="22" t="str">
        <f>IFERROR(VLOOKUP(A2939,Sheet1!B:F,5,0),"")</f>
        <v/>
      </c>
      <c r="N2939" s="22" t="str">
        <f>IFERROR(VLOOKUP(A2939,Sheet1!B:F,4,0),"")</f>
        <v/>
      </c>
      <c r="O2939" s="22" t="str">
        <f t="shared" si="229"/>
        <v xml:space="preserve"> </v>
      </c>
    </row>
    <row r="2940" spans="1:15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233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230"/>
        <v/>
      </c>
      <c r="J2940" s="22" t="str">
        <f t="shared" si="231"/>
        <v/>
      </c>
      <c r="K2940" s="22" t="str">
        <f t="shared" si="232"/>
        <v/>
      </c>
      <c r="M2940" s="22" t="str">
        <f>IFERROR(VLOOKUP(A2940,Sheet1!B:F,5,0),"")</f>
        <v/>
      </c>
      <c r="N2940" s="22" t="str">
        <f>IFERROR(VLOOKUP(A2940,Sheet1!B:F,4,0),"")</f>
        <v/>
      </c>
      <c r="O2940" s="22" t="str">
        <f t="shared" si="229"/>
        <v xml:space="preserve"> </v>
      </c>
    </row>
    <row r="2941" spans="1:15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233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230"/>
        <v/>
      </c>
      <c r="J2941" s="22" t="str">
        <f t="shared" si="231"/>
        <v/>
      </c>
      <c r="K2941" s="22" t="str">
        <f t="shared" si="232"/>
        <v/>
      </c>
      <c r="M2941" s="22" t="str">
        <f>IFERROR(VLOOKUP(A2941,Sheet1!B:F,5,0),"")</f>
        <v/>
      </c>
      <c r="N2941" s="22" t="str">
        <f>IFERROR(VLOOKUP(A2941,Sheet1!B:F,4,0),"")</f>
        <v/>
      </c>
      <c r="O2941" s="22" t="str">
        <f t="shared" si="229"/>
        <v xml:space="preserve"> </v>
      </c>
    </row>
    <row r="2942" spans="1:15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233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230"/>
        <v/>
      </c>
      <c r="J2942" s="22" t="str">
        <f t="shared" si="231"/>
        <v/>
      </c>
      <c r="K2942" s="22" t="str">
        <f t="shared" si="232"/>
        <v/>
      </c>
      <c r="M2942" s="22" t="str">
        <f>IFERROR(VLOOKUP(A2942,Sheet1!B:F,5,0),"")</f>
        <v/>
      </c>
      <c r="N2942" s="22" t="str">
        <f>IFERROR(VLOOKUP(A2942,Sheet1!B:F,4,0),"")</f>
        <v/>
      </c>
      <c r="O2942" s="22" t="str">
        <f t="shared" si="229"/>
        <v xml:space="preserve"> </v>
      </c>
    </row>
    <row r="2943" spans="1:15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233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230"/>
        <v/>
      </c>
      <c r="J2943" s="22" t="str">
        <f t="shared" si="231"/>
        <v/>
      </c>
      <c r="K2943" s="22" t="str">
        <f t="shared" si="232"/>
        <v/>
      </c>
      <c r="M2943" s="22" t="str">
        <f>IFERROR(VLOOKUP(A2943,Sheet1!B:F,5,0),"")</f>
        <v/>
      </c>
      <c r="N2943" s="22" t="str">
        <f>IFERROR(VLOOKUP(A2943,Sheet1!B:F,4,0),"")</f>
        <v/>
      </c>
      <c r="O2943" s="22" t="str">
        <f t="shared" si="229"/>
        <v xml:space="preserve"> </v>
      </c>
    </row>
    <row r="2944" spans="1:15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233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230"/>
        <v/>
      </c>
      <c r="J2944" s="22" t="str">
        <f t="shared" si="231"/>
        <v/>
      </c>
      <c r="K2944" s="22" t="str">
        <f t="shared" si="232"/>
        <v/>
      </c>
      <c r="M2944" s="22" t="str">
        <f>IFERROR(VLOOKUP(A2944,Sheet1!B:F,5,0),"")</f>
        <v/>
      </c>
      <c r="N2944" s="22" t="str">
        <f>IFERROR(VLOOKUP(A2944,Sheet1!B:F,4,0),"")</f>
        <v/>
      </c>
      <c r="O2944" s="22" t="str">
        <f t="shared" si="229"/>
        <v xml:space="preserve"> </v>
      </c>
    </row>
    <row r="2945" spans="1:15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233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230"/>
        <v/>
      </c>
      <c r="J2945" s="22" t="str">
        <f t="shared" si="231"/>
        <v/>
      </c>
      <c r="K2945" s="22" t="str">
        <f t="shared" si="232"/>
        <v/>
      </c>
      <c r="M2945" s="22" t="str">
        <f>IFERROR(VLOOKUP(A2945,Sheet1!B:F,5,0),"")</f>
        <v/>
      </c>
      <c r="N2945" s="22" t="str">
        <f>IFERROR(VLOOKUP(A2945,Sheet1!B:F,4,0),"")</f>
        <v/>
      </c>
      <c r="O2945" s="22" t="str">
        <f t="shared" si="229"/>
        <v xml:space="preserve"> </v>
      </c>
    </row>
    <row r="2946" spans="1:15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233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230"/>
        <v/>
      </c>
      <c r="J2946" s="22" t="str">
        <f t="shared" si="231"/>
        <v/>
      </c>
      <c r="K2946" s="22" t="str">
        <f t="shared" si="232"/>
        <v/>
      </c>
      <c r="M2946" s="22" t="str">
        <f>IFERROR(VLOOKUP(A2946,Sheet1!B:F,5,0),"")</f>
        <v/>
      </c>
      <c r="N2946" s="22" t="str">
        <f>IFERROR(VLOOKUP(A2946,Sheet1!B:F,4,0),"")</f>
        <v/>
      </c>
      <c r="O2946" s="22" t="str">
        <f t="shared" si="229"/>
        <v xml:space="preserve"> </v>
      </c>
    </row>
    <row r="2947" spans="1:15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233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230"/>
        <v/>
      </c>
      <c r="J2947" s="22" t="str">
        <f t="shared" si="231"/>
        <v/>
      </c>
      <c r="K2947" s="22" t="str">
        <f t="shared" si="232"/>
        <v/>
      </c>
      <c r="M2947" s="22" t="str">
        <f>IFERROR(VLOOKUP(A2947,Sheet1!B:F,5,0),"")</f>
        <v/>
      </c>
      <c r="N2947" s="22" t="str">
        <f>IFERROR(VLOOKUP(A2947,Sheet1!B:F,4,0),"")</f>
        <v/>
      </c>
      <c r="O2947" s="22" t="str">
        <f t="shared" ref="O2947:O3000" si="234">CONCATENATE(M2947," ",N2947)</f>
        <v xml:space="preserve"> </v>
      </c>
    </row>
    <row r="2948" spans="1:15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233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230"/>
        <v/>
      </c>
      <c r="J2948" s="22" t="str">
        <f t="shared" si="231"/>
        <v/>
      </c>
      <c r="K2948" s="22" t="str">
        <f t="shared" si="232"/>
        <v/>
      </c>
      <c r="M2948" s="22" t="str">
        <f>IFERROR(VLOOKUP(A2948,Sheet1!B:F,5,0),"")</f>
        <v/>
      </c>
      <c r="N2948" s="22" t="str">
        <f>IFERROR(VLOOKUP(A2948,Sheet1!B:F,4,0),"")</f>
        <v/>
      </c>
      <c r="O2948" s="22" t="str">
        <f t="shared" si="234"/>
        <v xml:space="preserve"> </v>
      </c>
    </row>
    <row r="2949" spans="1:15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233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230"/>
        <v/>
      </c>
      <c r="J2949" s="22" t="str">
        <f t="shared" si="231"/>
        <v/>
      </c>
      <c r="K2949" s="22" t="str">
        <f t="shared" si="232"/>
        <v/>
      </c>
      <c r="M2949" s="22" t="str">
        <f>IFERROR(VLOOKUP(A2949,Sheet1!B:F,5,0),"")</f>
        <v/>
      </c>
      <c r="N2949" s="22" t="str">
        <f>IFERROR(VLOOKUP(A2949,Sheet1!B:F,4,0),"")</f>
        <v/>
      </c>
      <c r="O2949" s="22" t="str">
        <f t="shared" si="234"/>
        <v xml:space="preserve"> </v>
      </c>
    </row>
    <row r="2950" spans="1:15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233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230"/>
        <v/>
      </c>
      <c r="J2950" s="22" t="str">
        <f t="shared" si="231"/>
        <v/>
      </c>
      <c r="K2950" s="22" t="str">
        <f t="shared" si="232"/>
        <v/>
      </c>
      <c r="M2950" s="22" t="str">
        <f>IFERROR(VLOOKUP(A2950,Sheet1!B:F,5,0),"")</f>
        <v/>
      </c>
      <c r="N2950" s="22" t="str">
        <f>IFERROR(VLOOKUP(A2950,Sheet1!B:F,4,0),"")</f>
        <v/>
      </c>
      <c r="O2950" s="22" t="str">
        <f t="shared" si="234"/>
        <v xml:space="preserve"> </v>
      </c>
    </row>
    <row r="2951" spans="1:15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233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230"/>
        <v/>
      </c>
      <c r="J2951" s="22" t="str">
        <f t="shared" si="231"/>
        <v/>
      </c>
      <c r="K2951" s="22" t="str">
        <f t="shared" si="232"/>
        <v/>
      </c>
      <c r="M2951" s="22" t="str">
        <f>IFERROR(VLOOKUP(A2951,Sheet1!B:F,5,0),"")</f>
        <v/>
      </c>
      <c r="N2951" s="22" t="str">
        <f>IFERROR(VLOOKUP(A2951,Sheet1!B:F,4,0),"")</f>
        <v/>
      </c>
      <c r="O2951" s="22" t="str">
        <f t="shared" si="234"/>
        <v xml:space="preserve"> </v>
      </c>
    </row>
    <row r="2952" spans="1:15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233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230"/>
        <v/>
      </c>
      <c r="J2952" s="22" t="str">
        <f t="shared" si="231"/>
        <v/>
      </c>
      <c r="K2952" s="22" t="str">
        <f t="shared" si="232"/>
        <v/>
      </c>
      <c r="M2952" s="22" t="str">
        <f>IFERROR(VLOOKUP(A2952,Sheet1!B:F,5,0),"")</f>
        <v/>
      </c>
      <c r="N2952" s="22" t="str">
        <f>IFERROR(VLOOKUP(A2952,Sheet1!B:F,4,0),"")</f>
        <v/>
      </c>
      <c r="O2952" s="22" t="str">
        <f t="shared" si="234"/>
        <v xml:space="preserve"> </v>
      </c>
    </row>
    <row r="2953" spans="1:15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233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230"/>
        <v/>
      </c>
      <c r="J2953" s="22" t="str">
        <f t="shared" si="231"/>
        <v/>
      </c>
      <c r="K2953" s="22" t="str">
        <f t="shared" si="232"/>
        <v/>
      </c>
      <c r="M2953" s="22" t="str">
        <f>IFERROR(VLOOKUP(A2953,Sheet1!B:F,5,0),"")</f>
        <v/>
      </c>
      <c r="N2953" s="22" t="str">
        <f>IFERROR(VLOOKUP(A2953,Sheet1!B:F,4,0),"")</f>
        <v/>
      </c>
      <c r="O2953" s="22" t="str">
        <f t="shared" si="234"/>
        <v xml:space="preserve"> </v>
      </c>
    </row>
    <row r="2954" spans="1:15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233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230"/>
        <v/>
      </c>
      <c r="J2954" s="22" t="str">
        <f t="shared" si="231"/>
        <v/>
      </c>
      <c r="K2954" s="22" t="str">
        <f t="shared" si="232"/>
        <v/>
      </c>
      <c r="M2954" s="22" t="str">
        <f>IFERROR(VLOOKUP(A2954,Sheet1!B:F,5,0),"")</f>
        <v/>
      </c>
      <c r="N2954" s="22" t="str">
        <f>IFERROR(VLOOKUP(A2954,Sheet1!B:F,4,0),"")</f>
        <v/>
      </c>
      <c r="O2954" s="22" t="str">
        <f t="shared" si="234"/>
        <v xml:space="preserve"> </v>
      </c>
    </row>
    <row r="2955" spans="1:15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233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230"/>
        <v/>
      </c>
      <c r="J2955" s="22" t="str">
        <f t="shared" si="231"/>
        <v/>
      </c>
      <c r="K2955" s="22" t="str">
        <f t="shared" si="232"/>
        <v/>
      </c>
      <c r="M2955" s="22" t="str">
        <f>IFERROR(VLOOKUP(A2955,Sheet1!B:F,5,0),"")</f>
        <v/>
      </c>
      <c r="N2955" s="22" t="str">
        <f>IFERROR(VLOOKUP(A2955,Sheet1!B:F,4,0),"")</f>
        <v/>
      </c>
      <c r="O2955" s="22" t="str">
        <f t="shared" si="234"/>
        <v xml:space="preserve"> </v>
      </c>
    </row>
    <row r="2956" spans="1:15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233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230"/>
        <v/>
      </c>
      <c r="J2956" s="22" t="str">
        <f t="shared" si="231"/>
        <v/>
      </c>
      <c r="K2956" s="22" t="str">
        <f t="shared" si="232"/>
        <v/>
      </c>
      <c r="M2956" s="22" t="str">
        <f>IFERROR(VLOOKUP(A2956,Sheet1!B:F,5,0),"")</f>
        <v/>
      </c>
      <c r="N2956" s="22" t="str">
        <f>IFERROR(VLOOKUP(A2956,Sheet1!B:F,4,0),"")</f>
        <v/>
      </c>
      <c r="O2956" s="22" t="str">
        <f t="shared" si="234"/>
        <v xml:space="preserve"> </v>
      </c>
    </row>
    <row r="2957" spans="1:15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233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230"/>
        <v/>
      </c>
      <c r="J2957" s="22" t="str">
        <f t="shared" si="231"/>
        <v/>
      </c>
      <c r="K2957" s="22" t="str">
        <f t="shared" si="232"/>
        <v/>
      </c>
      <c r="M2957" s="22" t="str">
        <f>IFERROR(VLOOKUP(A2957,Sheet1!B:F,5,0),"")</f>
        <v/>
      </c>
      <c r="N2957" s="22" t="str">
        <f>IFERROR(VLOOKUP(A2957,Sheet1!B:F,4,0),"")</f>
        <v/>
      </c>
      <c r="O2957" s="22" t="str">
        <f t="shared" si="234"/>
        <v xml:space="preserve"> </v>
      </c>
    </row>
    <row r="2958" spans="1:15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233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230"/>
        <v/>
      </c>
      <c r="J2958" s="22" t="str">
        <f t="shared" si="231"/>
        <v/>
      </c>
      <c r="K2958" s="22" t="str">
        <f t="shared" si="232"/>
        <v/>
      </c>
      <c r="M2958" s="22" t="str">
        <f>IFERROR(VLOOKUP(A2958,Sheet1!B:F,5,0),"")</f>
        <v/>
      </c>
      <c r="N2958" s="22" t="str">
        <f>IFERROR(VLOOKUP(A2958,Sheet1!B:F,4,0),"")</f>
        <v/>
      </c>
      <c r="O2958" s="22" t="str">
        <f t="shared" si="234"/>
        <v xml:space="preserve"> </v>
      </c>
    </row>
    <row r="2959" spans="1:15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233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235">CONCATENATE(E2959,A2959)</f>
        <v/>
      </c>
      <c r="J2959" s="22" t="str">
        <f t="shared" ref="J2959:J3002" si="236">B2959</f>
        <v/>
      </c>
      <c r="K2959" s="22" t="str">
        <f t="shared" ref="K2959:K3002" si="237">C2959</f>
        <v/>
      </c>
      <c r="M2959" s="22" t="str">
        <f>IFERROR(VLOOKUP(A2959,Sheet1!B:F,5,0),"")</f>
        <v/>
      </c>
      <c r="N2959" s="22" t="str">
        <f>IFERROR(VLOOKUP(A2959,Sheet1!B:F,4,0),"")</f>
        <v/>
      </c>
      <c r="O2959" s="22" t="str">
        <f t="shared" si="234"/>
        <v xml:space="preserve"> </v>
      </c>
    </row>
    <row r="2960" spans="1:15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233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235"/>
        <v/>
      </c>
      <c r="J2960" s="22" t="str">
        <f t="shared" si="236"/>
        <v/>
      </c>
      <c r="K2960" s="22" t="str">
        <f t="shared" si="237"/>
        <v/>
      </c>
      <c r="M2960" s="22" t="str">
        <f>IFERROR(VLOOKUP(A2960,Sheet1!B:F,5,0),"")</f>
        <v/>
      </c>
      <c r="N2960" s="22" t="str">
        <f>IFERROR(VLOOKUP(A2960,Sheet1!B:F,4,0),"")</f>
        <v/>
      </c>
      <c r="O2960" s="22" t="str">
        <f t="shared" si="234"/>
        <v xml:space="preserve"> </v>
      </c>
    </row>
    <row r="2961" spans="1:15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233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235"/>
        <v/>
      </c>
      <c r="J2961" s="22" t="str">
        <f t="shared" si="236"/>
        <v/>
      </c>
      <c r="K2961" s="22" t="str">
        <f t="shared" si="237"/>
        <v/>
      </c>
      <c r="M2961" s="22" t="str">
        <f>IFERROR(VLOOKUP(A2961,Sheet1!B:F,5,0),"")</f>
        <v/>
      </c>
      <c r="N2961" s="22" t="str">
        <f>IFERROR(VLOOKUP(A2961,Sheet1!B:F,4,0),"")</f>
        <v/>
      </c>
      <c r="O2961" s="22" t="str">
        <f t="shared" si="234"/>
        <v xml:space="preserve"> </v>
      </c>
    </row>
    <row r="2962" spans="1:15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238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235"/>
        <v/>
      </c>
      <c r="J2962" s="22" t="str">
        <f t="shared" si="236"/>
        <v/>
      </c>
      <c r="K2962" s="22" t="str">
        <f t="shared" si="237"/>
        <v/>
      </c>
      <c r="M2962" s="22" t="str">
        <f>IFERROR(VLOOKUP(A2962,Sheet1!B:F,5,0),"")</f>
        <v/>
      </c>
      <c r="N2962" s="22" t="str">
        <f>IFERROR(VLOOKUP(A2962,Sheet1!B:F,4,0),"")</f>
        <v/>
      </c>
      <c r="O2962" s="22" t="str">
        <f t="shared" si="234"/>
        <v xml:space="preserve"> </v>
      </c>
    </row>
    <row r="2963" spans="1:15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238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235"/>
        <v/>
      </c>
      <c r="J2963" s="22" t="str">
        <f t="shared" si="236"/>
        <v/>
      </c>
      <c r="K2963" s="22" t="str">
        <f t="shared" si="237"/>
        <v/>
      </c>
      <c r="M2963" s="22" t="str">
        <f>IFERROR(VLOOKUP(A2963,Sheet1!B:F,5,0),"")</f>
        <v/>
      </c>
      <c r="N2963" s="22" t="str">
        <f>IFERROR(VLOOKUP(A2963,Sheet1!B:F,4,0),"")</f>
        <v/>
      </c>
      <c r="O2963" s="22" t="str">
        <f t="shared" si="234"/>
        <v xml:space="preserve"> </v>
      </c>
    </row>
    <row r="2964" spans="1:15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238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235"/>
        <v/>
      </c>
      <c r="J2964" s="22" t="str">
        <f t="shared" si="236"/>
        <v/>
      </c>
      <c r="K2964" s="22" t="str">
        <f t="shared" si="237"/>
        <v/>
      </c>
      <c r="M2964" s="22" t="str">
        <f>IFERROR(VLOOKUP(A2964,Sheet1!B:F,5,0),"")</f>
        <v/>
      </c>
      <c r="N2964" s="22" t="str">
        <f>IFERROR(VLOOKUP(A2964,Sheet1!B:F,4,0),"")</f>
        <v/>
      </c>
      <c r="O2964" s="22" t="str">
        <f t="shared" si="234"/>
        <v xml:space="preserve"> </v>
      </c>
    </row>
    <row r="2965" spans="1:15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238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235"/>
        <v/>
      </c>
      <c r="J2965" s="22" t="str">
        <f t="shared" si="236"/>
        <v/>
      </c>
      <c r="K2965" s="22" t="str">
        <f t="shared" si="237"/>
        <v/>
      </c>
      <c r="M2965" s="22" t="str">
        <f>IFERROR(VLOOKUP(A2965,Sheet1!B:F,5,0),"")</f>
        <v/>
      </c>
      <c r="N2965" s="22" t="str">
        <f>IFERROR(VLOOKUP(A2965,Sheet1!B:F,4,0),"")</f>
        <v/>
      </c>
      <c r="O2965" s="22" t="str">
        <f t="shared" si="234"/>
        <v xml:space="preserve"> </v>
      </c>
    </row>
    <row r="2966" spans="1:15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238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235"/>
        <v/>
      </c>
      <c r="J2966" s="22" t="str">
        <f t="shared" si="236"/>
        <v/>
      </c>
      <c r="K2966" s="22" t="str">
        <f t="shared" si="237"/>
        <v/>
      </c>
      <c r="M2966" s="22" t="str">
        <f>IFERROR(VLOOKUP(A2966,Sheet1!B:F,5,0),"")</f>
        <v/>
      </c>
      <c r="N2966" s="22" t="str">
        <f>IFERROR(VLOOKUP(A2966,Sheet1!B:F,4,0),"")</f>
        <v/>
      </c>
      <c r="O2966" s="22" t="str">
        <f t="shared" si="234"/>
        <v xml:space="preserve"> </v>
      </c>
    </row>
    <row r="2967" spans="1:15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238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235"/>
        <v/>
      </c>
      <c r="J2967" s="22" t="str">
        <f t="shared" si="236"/>
        <v/>
      </c>
      <c r="K2967" s="22" t="str">
        <f t="shared" si="237"/>
        <v/>
      </c>
      <c r="M2967" s="22" t="str">
        <f>IFERROR(VLOOKUP(A2967,Sheet1!B:F,5,0),"")</f>
        <v/>
      </c>
      <c r="N2967" s="22" t="str">
        <f>IFERROR(VLOOKUP(A2967,Sheet1!B:F,4,0),"")</f>
        <v/>
      </c>
      <c r="O2967" s="22" t="str">
        <f t="shared" si="234"/>
        <v xml:space="preserve"> </v>
      </c>
    </row>
    <row r="2968" spans="1:15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238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235"/>
        <v/>
      </c>
      <c r="J2968" s="22" t="str">
        <f t="shared" si="236"/>
        <v/>
      </c>
      <c r="K2968" s="22" t="str">
        <f t="shared" si="237"/>
        <v/>
      </c>
      <c r="M2968" s="22" t="str">
        <f>IFERROR(VLOOKUP(A2968,Sheet1!B:F,5,0),"")</f>
        <v/>
      </c>
      <c r="N2968" s="22" t="str">
        <f>IFERROR(VLOOKUP(A2968,Sheet1!B:F,4,0),"")</f>
        <v/>
      </c>
      <c r="O2968" s="22" t="str">
        <f t="shared" si="234"/>
        <v xml:space="preserve"> </v>
      </c>
    </row>
    <row r="2969" spans="1:15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238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235"/>
        <v/>
      </c>
      <c r="J2969" s="22" t="str">
        <f t="shared" si="236"/>
        <v/>
      </c>
      <c r="K2969" s="22" t="str">
        <f t="shared" si="237"/>
        <v/>
      </c>
      <c r="M2969" s="22" t="str">
        <f>IFERROR(VLOOKUP(A2969,Sheet1!B:F,5,0),"")</f>
        <v/>
      </c>
      <c r="N2969" s="22" t="str">
        <f>IFERROR(VLOOKUP(A2969,Sheet1!B:F,4,0),"")</f>
        <v/>
      </c>
      <c r="O2969" s="22" t="str">
        <f t="shared" si="234"/>
        <v xml:space="preserve"> </v>
      </c>
    </row>
    <row r="2970" spans="1:15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238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235"/>
        <v/>
      </c>
      <c r="J2970" s="22" t="str">
        <f t="shared" si="236"/>
        <v/>
      </c>
      <c r="K2970" s="22" t="str">
        <f t="shared" si="237"/>
        <v/>
      </c>
      <c r="M2970" s="22" t="str">
        <f>IFERROR(VLOOKUP(A2970,Sheet1!B:F,5,0),"")</f>
        <v/>
      </c>
      <c r="N2970" s="22" t="str">
        <f>IFERROR(VLOOKUP(A2970,Sheet1!B:F,4,0),"")</f>
        <v/>
      </c>
      <c r="O2970" s="22" t="str">
        <f t="shared" si="234"/>
        <v xml:space="preserve"> </v>
      </c>
    </row>
    <row r="2971" spans="1:15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238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235"/>
        <v/>
      </c>
      <c r="J2971" s="22" t="str">
        <f t="shared" si="236"/>
        <v/>
      </c>
      <c r="K2971" s="22" t="str">
        <f t="shared" si="237"/>
        <v/>
      </c>
      <c r="M2971" s="22" t="str">
        <f>IFERROR(VLOOKUP(A2971,Sheet1!B:F,5,0),"")</f>
        <v/>
      </c>
      <c r="N2971" s="22" t="str">
        <f>IFERROR(VLOOKUP(A2971,Sheet1!B:F,4,0),"")</f>
        <v/>
      </c>
      <c r="O2971" s="22" t="str">
        <f t="shared" si="234"/>
        <v xml:space="preserve"> </v>
      </c>
    </row>
    <row r="2972" spans="1:15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238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235"/>
        <v/>
      </c>
      <c r="J2972" s="22" t="str">
        <f t="shared" si="236"/>
        <v/>
      </c>
      <c r="K2972" s="22" t="str">
        <f t="shared" si="237"/>
        <v/>
      </c>
      <c r="M2972" s="22" t="str">
        <f>IFERROR(VLOOKUP(A2972,Sheet1!B:F,5,0),"")</f>
        <v/>
      </c>
      <c r="N2972" s="22" t="str">
        <f>IFERROR(VLOOKUP(A2972,Sheet1!B:F,4,0),"")</f>
        <v/>
      </c>
      <c r="O2972" s="22" t="str">
        <f t="shared" si="234"/>
        <v xml:space="preserve"> </v>
      </c>
    </row>
    <row r="2973" spans="1:15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238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235"/>
        <v/>
      </c>
      <c r="J2973" s="22" t="str">
        <f t="shared" si="236"/>
        <v/>
      </c>
      <c r="K2973" s="22" t="str">
        <f t="shared" si="237"/>
        <v/>
      </c>
      <c r="M2973" s="22" t="str">
        <f>IFERROR(VLOOKUP(A2973,Sheet1!B:F,5,0),"")</f>
        <v/>
      </c>
      <c r="N2973" s="22" t="str">
        <f>IFERROR(VLOOKUP(A2973,Sheet1!B:F,4,0),"")</f>
        <v/>
      </c>
      <c r="O2973" s="22" t="str">
        <f t="shared" si="234"/>
        <v xml:space="preserve"> </v>
      </c>
    </row>
    <row r="2974" spans="1:15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238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235"/>
        <v/>
      </c>
      <c r="J2974" s="22" t="str">
        <f t="shared" si="236"/>
        <v/>
      </c>
      <c r="K2974" s="22" t="str">
        <f t="shared" si="237"/>
        <v/>
      </c>
      <c r="M2974" s="22" t="str">
        <f>IFERROR(VLOOKUP(A2974,Sheet1!B:F,5,0),"")</f>
        <v/>
      </c>
      <c r="N2974" s="22" t="str">
        <f>IFERROR(VLOOKUP(A2974,Sheet1!B:F,4,0),"")</f>
        <v/>
      </c>
      <c r="O2974" s="22" t="str">
        <f t="shared" si="234"/>
        <v xml:space="preserve"> </v>
      </c>
    </row>
    <row r="2975" spans="1:15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238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235"/>
        <v/>
      </c>
      <c r="J2975" s="22" t="str">
        <f t="shared" si="236"/>
        <v/>
      </c>
      <c r="K2975" s="22" t="str">
        <f t="shared" si="237"/>
        <v/>
      </c>
      <c r="M2975" s="22" t="str">
        <f>IFERROR(VLOOKUP(A2975,Sheet1!B:F,5,0),"")</f>
        <v/>
      </c>
      <c r="N2975" s="22" t="str">
        <f>IFERROR(VLOOKUP(A2975,Sheet1!B:F,4,0),"")</f>
        <v/>
      </c>
      <c r="O2975" s="22" t="str">
        <f t="shared" si="234"/>
        <v xml:space="preserve"> </v>
      </c>
    </row>
    <row r="2976" spans="1:15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238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235"/>
        <v/>
      </c>
      <c r="J2976" s="22" t="str">
        <f t="shared" si="236"/>
        <v/>
      </c>
      <c r="K2976" s="22" t="str">
        <f t="shared" si="237"/>
        <v/>
      </c>
      <c r="M2976" s="22" t="str">
        <f>IFERROR(VLOOKUP(A2976,Sheet1!B:F,5,0),"")</f>
        <v/>
      </c>
      <c r="N2976" s="22" t="str">
        <f>IFERROR(VLOOKUP(A2976,Sheet1!B:F,4,0),"")</f>
        <v/>
      </c>
      <c r="O2976" s="22" t="str">
        <f t="shared" si="234"/>
        <v xml:space="preserve"> </v>
      </c>
    </row>
    <row r="2977" spans="1:15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238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235"/>
        <v/>
      </c>
      <c r="J2977" s="22" t="str">
        <f t="shared" si="236"/>
        <v/>
      </c>
      <c r="K2977" s="22" t="str">
        <f t="shared" si="237"/>
        <v/>
      </c>
      <c r="M2977" s="22" t="str">
        <f>IFERROR(VLOOKUP(A2977,Sheet1!B:F,5,0),"")</f>
        <v/>
      </c>
      <c r="N2977" s="22" t="str">
        <f>IFERROR(VLOOKUP(A2977,Sheet1!B:F,4,0),"")</f>
        <v/>
      </c>
      <c r="O2977" s="22" t="str">
        <f t="shared" si="234"/>
        <v xml:space="preserve"> </v>
      </c>
    </row>
    <row r="2978" spans="1:15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238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235"/>
        <v/>
      </c>
      <c r="J2978" s="22" t="str">
        <f t="shared" si="236"/>
        <v/>
      </c>
      <c r="K2978" s="22" t="str">
        <f t="shared" si="237"/>
        <v/>
      </c>
      <c r="M2978" s="22" t="str">
        <f>IFERROR(VLOOKUP(A2978,Sheet1!B:F,5,0),"")</f>
        <v/>
      </c>
      <c r="N2978" s="22" t="str">
        <f>IFERROR(VLOOKUP(A2978,Sheet1!B:F,4,0),"")</f>
        <v/>
      </c>
      <c r="O2978" s="22" t="str">
        <f t="shared" si="234"/>
        <v xml:space="preserve"> </v>
      </c>
    </row>
    <row r="2979" spans="1:15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238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235"/>
        <v/>
      </c>
      <c r="J2979" s="22" t="str">
        <f t="shared" si="236"/>
        <v/>
      </c>
      <c r="K2979" s="22" t="str">
        <f t="shared" si="237"/>
        <v/>
      </c>
      <c r="M2979" s="22" t="str">
        <f>IFERROR(VLOOKUP(A2979,Sheet1!B:F,5,0),"")</f>
        <v/>
      </c>
      <c r="N2979" s="22" t="str">
        <f>IFERROR(VLOOKUP(A2979,Sheet1!B:F,4,0),"")</f>
        <v/>
      </c>
      <c r="O2979" s="22" t="str">
        <f t="shared" si="234"/>
        <v xml:space="preserve"> </v>
      </c>
    </row>
    <row r="2980" spans="1:15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238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235"/>
        <v/>
      </c>
      <c r="J2980" s="22" t="str">
        <f t="shared" si="236"/>
        <v/>
      </c>
      <c r="K2980" s="22" t="str">
        <f t="shared" si="237"/>
        <v/>
      </c>
      <c r="M2980" s="22" t="str">
        <f>IFERROR(VLOOKUP(A2980,Sheet1!B:F,5,0),"")</f>
        <v/>
      </c>
      <c r="N2980" s="22" t="str">
        <f>IFERROR(VLOOKUP(A2980,Sheet1!B:F,4,0),"")</f>
        <v/>
      </c>
      <c r="O2980" s="22" t="str">
        <f t="shared" si="234"/>
        <v xml:space="preserve"> </v>
      </c>
    </row>
    <row r="2981" spans="1:15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238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235"/>
        <v/>
      </c>
      <c r="J2981" s="22" t="str">
        <f t="shared" si="236"/>
        <v/>
      </c>
      <c r="K2981" s="22" t="str">
        <f t="shared" si="237"/>
        <v/>
      </c>
      <c r="M2981" s="22" t="str">
        <f>IFERROR(VLOOKUP(A2981,Sheet1!B:F,5,0),"")</f>
        <v/>
      </c>
      <c r="N2981" s="22" t="str">
        <f>IFERROR(VLOOKUP(A2981,Sheet1!B:F,4,0),"")</f>
        <v/>
      </c>
      <c r="O2981" s="22" t="str">
        <f t="shared" si="234"/>
        <v xml:space="preserve"> </v>
      </c>
    </row>
    <row r="2982" spans="1:15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238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235"/>
        <v/>
      </c>
      <c r="J2982" s="22" t="str">
        <f t="shared" si="236"/>
        <v/>
      </c>
      <c r="K2982" s="22" t="str">
        <f t="shared" si="237"/>
        <v/>
      </c>
      <c r="M2982" s="22" t="str">
        <f>IFERROR(VLOOKUP(A2982,Sheet1!B:F,5,0),"")</f>
        <v/>
      </c>
      <c r="N2982" s="22" t="str">
        <f>IFERROR(VLOOKUP(A2982,Sheet1!B:F,4,0),"")</f>
        <v/>
      </c>
      <c r="O2982" s="22" t="str">
        <f t="shared" si="234"/>
        <v xml:space="preserve"> </v>
      </c>
    </row>
    <row r="2983" spans="1:15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238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235"/>
        <v/>
      </c>
      <c r="J2983" s="22" t="str">
        <f t="shared" si="236"/>
        <v/>
      </c>
      <c r="K2983" s="22" t="str">
        <f t="shared" si="237"/>
        <v/>
      </c>
      <c r="M2983" s="22" t="str">
        <f>IFERROR(VLOOKUP(A2983,Sheet1!B:F,5,0),"")</f>
        <v/>
      </c>
      <c r="N2983" s="22" t="str">
        <f>IFERROR(VLOOKUP(A2983,Sheet1!B:F,4,0),"")</f>
        <v/>
      </c>
      <c r="O2983" s="22" t="str">
        <f t="shared" si="234"/>
        <v xml:space="preserve"> </v>
      </c>
    </row>
    <row r="2984" spans="1:15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238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235"/>
        <v/>
      </c>
      <c r="J2984" s="22" t="str">
        <f t="shared" si="236"/>
        <v/>
      </c>
      <c r="K2984" s="22" t="str">
        <f t="shared" si="237"/>
        <v/>
      </c>
      <c r="M2984" s="22" t="str">
        <f>IFERROR(VLOOKUP(A2984,Sheet1!B:F,5,0),"")</f>
        <v/>
      </c>
      <c r="N2984" s="22" t="str">
        <f>IFERROR(VLOOKUP(A2984,Sheet1!B:F,4,0),"")</f>
        <v/>
      </c>
      <c r="O2984" s="22" t="str">
        <f t="shared" si="234"/>
        <v xml:space="preserve"> </v>
      </c>
    </row>
    <row r="2985" spans="1:15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238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235"/>
        <v/>
      </c>
      <c r="J2985" s="22" t="str">
        <f t="shared" si="236"/>
        <v/>
      </c>
      <c r="K2985" s="22" t="str">
        <f t="shared" si="237"/>
        <v/>
      </c>
      <c r="M2985" s="22" t="str">
        <f>IFERROR(VLOOKUP(A2985,Sheet1!B:F,5,0),"")</f>
        <v/>
      </c>
      <c r="N2985" s="22" t="str">
        <f>IFERROR(VLOOKUP(A2985,Sheet1!B:F,4,0),"")</f>
        <v/>
      </c>
      <c r="O2985" s="22" t="str">
        <f t="shared" si="234"/>
        <v xml:space="preserve"> </v>
      </c>
    </row>
    <row r="2986" spans="1:15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238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235"/>
        <v/>
      </c>
      <c r="J2986" s="22" t="str">
        <f t="shared" si="236"/>
        <v/>
      </c>
      <c r="K2986" s="22" t="str">
        <f t="shared" si="237"/>
        <v/>
      </c>
      <c r="M2986" s="22" t="str">
        <f>IFERROR(VLOOKUP(A2986,Sheet1!B:F,5,0),"")</f>
        <v/>
      </c>
      <c r="N2986" s="22" t="str">
        <f>IFERROR(VLOOKUP(A2986,Sheet1!B:F,4,0),"")</f>
        <v/>
      </c>
      <c r="O2986" s="22" t="str">
        <f t="shared" si="234"/>
        <v xml:space="preserve"> </v>
      </c>
    </row>
    <row r="2987" spans="1:15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238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235"/>
        <v/>
      </c>
      <c r="J2987" s="22" t="str">
        <f t="shared" si="236"/>
        <v/>
      </c>
      <c r="K2987" s="22" t="str">
        <f t="shared" si="237"/>
        <v/>
      </c>
      <c r="M2987" s="22" t="str">
        <f>IFERROR(VLOOKUP(A2987,Sheet1!B:F,5,0),"")</f>
        <v/>
      </c>
      <c r="N2987" s="22" t="str">
        <f>IFERROR(VLOOKUP(A2987,Sheet1!B:F,4,0),"")</f>
        <v/>
      </c>
      <c r="O2987" s="22" t="str">
        <f t="shared" si="234"/>
        <v xml:space="preserve"> </v>
      </c>
    </row>
    <row r="2988" spans="1:15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238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235"/>
        <v/>
      </c>
      <c r="J2988" s="22" t="str">
        <f t="shared" si="236"/>
        <v/>
      </c>
      <c r="K2988" s="22" t="str">
        <f t="shared" si="237"/>
        <v/>
      </c>
      <c r="M2988" s="22" t="str">
        <f>IFERROR(VLOOKUP(A2988,Sheet1!B:F,5,0),"")</f>
        <v/>
      </c>
      <c r="N2988" s="22" t="str">
        <f>IFERROR(VLOOKUP(A2988,Sheet1!B:F,4,0),"")</f>
        <v/>
      </c>
      <c r="O2988" s="22" t="str">
        <f t="shared" si="234"/>
        <v xml:space="preserve"> </v>
      </c>
    </row>
    <row r="2989" spans="1:15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238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235"/>
        <v/>
      </c>
      <c r="J2989" s="22" t="str">
        <f t="shared" si="236"/>
        <v/>
      </c>
      <c r="K2989" s="22" t="str">
        <f t="shared" si="237"/>
        <v/>
      </c>
      <c r="M2989" s="22" t="str">
        <f>IFERROR(VLOOKUP(A2989,Sheet1!B:F,5,0),"")</f>
        <v/>
      </c>
      <c r="N2989" s="22" t="str">
        <f>IFERROR(VLOOKUP(A2989,Sheet1!B:F,4,0),"")</f>
        <v/>
      </c>
      <c r="O2989" s="22" t="str">
        <f t="shared" si="234"/>
        <v xml:space="preserve"> </v>
      </c>
    </row>
    <row r="2990" spans="1:15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238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235"/>
        <v/>
      </c>
      <c r="J2990" s="22" t="str">
        <f t="shared" si="236"/>
        <v/>
      </c>
      <c r="K2990" s="22" t="str">
        <f t="shared" si="237"/>
        <v/>
      </c>
      <c r="M2990" s="22" t="str">
        <f>IFERROR(VLOOKUP(A2990,Sheet1!B:F,5,0),"")</f>
        <v/>
      </c>
      <c r="N2990" s="22" t="str">
        <f>IFERROR(VLOOKUP(A2990,Sheet1!B:F,4,0),"")</f>
        <v/>
      </c>
      <c r="O2990" s="22" t="str">
        <f t="shared" si="234"/>
        <v xml:space="preserve"> </v>
      </c>
    </row>
    <row r="2991" spans="1:15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238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235"/>
        <v/>
      </c>
      <c r="J2991" s="22" t="str">
        <f t="shared" si="236"/>
        <v/>
      </c>
      <c r="K2991" s="22" t="str">
        <f t="shared" si="237"/>
        <v/>
      </c>
      <c r="M2991" s="22" t="str">
        <f>IFERROR(VLOOKUP(A2991,Sheet1!B:F,5,0),"")</f>
        <v/>
      </c>
      <c r="N2991" s="22" t="str">
        <f>IFERROR(VLOOKUP(A2991,Sheet1!B:F,4,0),"")</f>
        <v/>
      </c>
      <c r="O2991" s="22" t="str">
        <f t="shared" si="234"/>
        <v xml:space="preserve"> </v>
      </c>
    </row>
    <row r="2992" spans="1:15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238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235"/>
        <v/>
      </c>
      <c r="J2992" s="22" t="str">
        <f t="shared" si="236"/>
        <v/>
      </c>
      <c r="K2992" s="22" t="str">
        <f t="shared" si="237"/>
        <v/>
      </c>
      <c r="M2992" s="22" t="str">
        <f>IFERROR(VLOOKUP(A2992,Sheet1!B:F,5,0),"")</f>
        <v/>
      </c>
      <c r="N2992" s="22" t="str">
        <f>IFERROR(VLOOKUP(A2992,Sheet1!B:F,4,0),"")</f>
        <v/>
      </c>
      <c r="O2992" s="22" t="str">
        <f t="shared" si="234"/>
        <v xml:space="preserve"> </v>
      </c>
    </row>
    <row r="2993" spans="1:15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238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235"/>
        <v/>
      </c>
      <c r="J2993" s="22" t="str">
        <f t="shared" si="236"/>
        <v/>
      </c>
      <c r="K2993" s="22" t="str">
        <f t="shared" si="237"/>
        <v/>
      </c>
      <c r="M2993" s="22" t="str">
        <f>IFERROR(VLOOKUP(A2993,Sheet1!B:F,5,0),"")</f>
        <v/>
      </c>
      <c r="N2993" s="22" t="str">
        <f>IFERROR(VLOOKUP(A2993,Sheet1!B:F,4,0),"")</f>
        <v/>
      </c>
      <c r="O2993" s="22" t="str">
        <f t="shared" si="234"/>
        <v xml:space="preserve"> </v>
      </c>
    </row>
    <row r="2994" spans="1:15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238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235"/>
        <v/>
      </c>
      <c r="J2994" s="22" t="str">
        <f t="shared" si="236"/>
        <v/>
      </c>
      <c r="K2994" s="22" t="str">
        <f t="shared" si="237"/>
        <v/>
      </c>
      <c r="M2994" s="22" t="str">
        <f>IFERROR(VLOOKUP(A2994,Sheet1!B:F,5,0),"")</f>
        <v/>
      </c>
      <c r="N2994" s="22" t="str">
        <f>IFERROR(VLOOKUP(A2994,Sheet1!B:F,4,0),"")</f>
        <v/>
      </c>
      <c r="O2994" s="22" t="str">
        <f t="shared" si="234"/>
        <v xml:space="preserve"> </v>
      </c>
    </row>
    <row r="2995" spans="1:15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238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235"/>
        <v/>
      </c>
      <c r="J2995" s="22" t="str">
        <f t="shared" si="236"/>
        <v/>
      </c>
      <c r="K2995" s="22" t="str">
        <f t="shared" si="237"/>
        <v/>
      </c>
      <c r="M2995" s="22" t="str">
        <f>IFERROR(VLOOKUP(A2995,Sheet1!B:F,5,0),"")</f>
        <v/>
      </c>
      <c r="N2995" s="22" t="str">
        <f>IFERROR(VLOOKUP(A2995,Sheet1!B:F,4,0),"")</f>
        <v/>
      </c>
      <c r="O2995" s="22" t="str">
        <f t="shared" si="234"/>
        <v xml:space="preserve"> </v>
      </c>
    </row>
    <row r="2996" spans="1:15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238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235"/>
        <v/>
      </c>
      <c r="J2996" s="22" t="str">
        <f t="shared" si="236"/>
        <v/>
      </c>
      <c r="K2996" s="22" t="str">
        <f t="shared" si="237"/>
        <v/>
      </c>
      <c r="M2996" s="22" t="str">
        <f>IFERROR(VLOOKUP(A2996,Sheet1!B:F,5,0),"")</f>
        <v/>
      </c>
      <c r="N2996" s="22" t="str">
        <f>IFERROR(VLOOKUP(A2996,Sheet1!B:F,4,0),"")</f>
        <v/>
      </c>
      <c r="O2996" s="22" t="str">
        <f t="shared" si="234"/>
        <v xml:space="preserve"> </v>
      </c>
    </row>
    <row r="2997" spans="1:15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238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235"/>
        <v/>
      </c>
      <c r="J2997" s="22" t="str">
        <f t="shared" si="236"/>
        <v/>
      </c>
      <c r="K2997" s="22" t="str">
        <f t="shared" si="237"/>
        <v/>
      </c>
      <c r="M2997" s="22" t="str">
        <f>IFERROR(VLOOKUP(A2997,Sheet1!B:F,5,0),"")</f>
        <v/>
      </c>
      <c r="N2997" s="22" t="str">
        <f>IFERROR(VLOOKUP(A2997,Sheet1!B:F,4,0),"")</f>
        <v/>
      </c>
      <c r="O2997" s="22" t="str">
        <f t="shared" si="234"/>
        <v xml:space="preserve"> </v>
      </c>
    </row>
    <row r="2998" spans="1:15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238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235"/>
        <v/>
      </c>
      <c r="J2998" s="22" t="str">
        <f t="shared" si="236"/>
        <v/>
      </c>
      <c r="K2998" s="22" t="str">
        <f t="shared" si="237"/>
        <v/>
      </c>
      <c r="M2998" s="22" t="str">
        <f>IFERROR(VLOOKUP(A2998,Sheet1!B:F,5,0),"")</f>
        <v/>
      </c>
      <c r="N2998" s="22" t="str">
        <f>IFERROR(VLOOKUP(A2998,Sheet1!B:F,4,0),"")</f>
        <v/>
      </c>
      <c r="O2998" s="22" t="str">
        <f t="shared" si="234"/>
        <v xml:space="preserve"> </v>
      </c>
    </row>
    <row r="2999" spans="1:15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238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235"/>
        <v/>
      </c>
      <c r="J2999" s="22" t="str">
        <f t="shared" si="236"/>
        <v/>
      </c>
      <c r="K2999" s="22" t="str">
        <f t="shared" si="237"/>
        <v/>
      </c>
      <c r="M2999" s="22" t="str">
        <f>IFERROR(VLOOKUP(A2999,Sheet1!B:F,5,0),"")</f>
        <v/>
      </c>
      <c r="N2999" s="22" t="str">
        <f>IFERROR(VLOOKUP(A2999,Sheet1!B:F,4,0),"")</f>
        <v/>
      </c>
      <c r="O2999" s="22" t="str">
        <f t="shared" si="234"/>
        <v xml:space="preserve"> </v>
      </c>
    </row>
    <row r="3000" spans="1:15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238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235"/>
        <v/>
      </c>
      <c r="J3000" s="22" t="str">
        <f t="shared" si="236"/>
        <v/>
      </c>
      <c r="K3000" s="22" t="str">
        <f t="shared" si="237"/>
        <v/>
      </c>
      <c r="M3000" s="22" t="str">
        <f>IFERROR(VLOOKUP(A3000,Sheet1!B:F,5,0),"")</f>
        <v/>
      </c>
      <c r="N3000" s="22" t="str">
        <f>IFERROR(VLOOKUP(A3000,Sheet1!B:F,4,0),"")</f>
        <v/>
      </c>
      <c r="O3000" s="22" t="str">
        <f t="shared" si="234"/>
        <v xml:space="preserve"> </v>
      </c>
    </row>
    <row r="3001" spans="1:15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238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235"/>
        <v/>
      </c>
      <c r="J3001" s="22" t="str">
        <f t="shared" si="236"/>
        <v/>
      </c>
      <c r="K3001" s="22" t="str">
        <f t="shared" si="237"/>
        <v/>
      </c>
    </row>
    <row r="3002" spans="1:15" x14ac:dyDescent="0.15">
      <c r="I3002" s="22" t="str">
        <f t="shared" si="235"/>
        <v/>
      </c>
      <c r="J3002" s="22">
        <f t="shared" si="236"/>
        <v>0</v>
      </c>
      <c r="K3002" s="22">
        <f t="shared" si="237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0.87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166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527</v>
      </c>
      <c r="C2" t="s">
        <v>1276</v>
      </c>
      <c r="D2" t="b">
        <v>0</v>
      </c>
      <c r="E2" t="s">
        <v>24</v>
      </c>
    </row>
    <row r="3" spans="1:5" x14ac:dyDescent="0.15">
      <c r="A3">
        <v>2</v>
      </c>
      <c r="B3" t="s">
        <v>1277</v>
      </c>
      <c r="C3" t="s">
        <v>1278</v>
      </c>
      <c r="D3" t="b">
        <v>0</v>
      </c>
      <c r="E3" t="s">
        <v>24</v>
      </c>
    </row>
    <row r="4" spans="1:5" x14ac:dyDescent="0.15">
      <c r="A4">
        <v>3</v>
      </c>
      <c r="B4" t="s">
        <v>1279</v>
      </c>
      <c r="C4" t="s">
        <v>1280</v>
      </c>
      <c r="D4" t="b">
        <v>0</v>
      </c>
      <c r="E4" t="s">
        <v>24</v>
      </c>
    </row>
    <row r="5" spans="1:5" x14ac:dyDescent="0.15">
      <c r="A5">
        <v>4</v>
      </c>
      <c r="B5" t="s">
        <v>403</v>
      </c>
      <c r="C5" t="s">
        <v>1281</v>
      </c>
      <c r="D5" t="b">
        <v>0</v>
      </c>
      <c r="E5" t="s">
        <v>24</v>
      </c>
    </row>
    <row r="6" spans="1:5" x14ac:dyDescent="0.15">
      <c r="A6">
        <v>5</v>
      </c>
      <c r="B6" t="s">
        <v>931</v>
      </c>
      <c r="C6" t="s">
        <v>1282</v>
      </c>
      <c r="D6" t="b">
        <v>0</v>
      </c>
      <c r="E6" t="s">
        <v>24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85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194</v>
      </c>
      <c r="B2" t="s">
        <v>30</v>
      </c>
      <c r="C2">
        <v>1</v>
      </c>
      <c r="D2">
        <v>696</v>
      </c>
      <c r="E2">
        <v>1</v>
      </c>
      <c r="F2" t="s">
        <v>145</v>
      </c>
      <c r="G2" t="b">
        <v>0</v>
      </c>
      <c r="H2" t="b">
        <v>0</v>
      </c>
    </row>
    <row r="3" spans="1:8" x14ac:dyDescent="0.15">
      <c r="A3" t="s">
        <v>196</v>
      </c>
      <c r="B3" t="s">
        <v>30</v>
      </c>
      <c r="C3">
        <v>1</v>
      </c>
      <c r="D3">
        <v>697</v>
      </c>
      <c r="E3">
        <v>1</v>
      </c>
      <c r="F3" t="s">
        <v>231</v>
      </c>
      <c r="G3" t="b">
        <v>0</v>
      </c>
      <c r="H3" t="b">
        <v>0</v>
      </c>
    </row>
    <row r="4" spans="1:8" x14ac:dyDescent="0.15">
      <c r="A4" t="s">
        <v>196</v>
      </c>
      <c r="B4" t="s">
        <v>27</v>
      </c>
      <c r="C4">
        <v>1</v>
      </c>
      <c r="D4">
        <v>698</v>
      </c>
      <c r="E4">
        <v>1</v>
      </c>
      <c r="F4" t="s">
        <v>168</v>
      </c>
      <c r="G4" t="b">
        <v>0</v>
      </c>
      <c r="H4" t="b">
        <v>0</v>
      </c>
    </row>
    <row r="5" spans="1:8" x14ac:dyDescent="0.15">
      <c r="A5" t="s">
        <v>194</v>
      </c>
      <c r="B5" t="s">
        <v>30</v>
      </c>
      <c r="C5">
        <v>1</v>
      </c>
      <c r="D5">
        <v>699</v>
      </c>
      <c r="E5">
        <v>1</v>
      </c>
      <c r="F5" t="s">
        <v>144</v>
      </c>
      <c r="G5" t="b">
        <v>0</v>
      </c>
      <c r="H5" t="b">
        <v>0</v>
      </c>
    </row>
    <row r="6" spans="1:8" x14ac:dyDescent="0.15">
      <c r="A6" t="s">
        <v>195</v>
      </c>
      <c r="B6" t="s">
        <v>30</v>
      </c>
      <c r="C6">
        <v>1</v>
      </c>
      <c r="D6">
        <v>700</v>
      </c>
      <c r="E6">
        <v>1</v>
      </c>
      <c r="F6" t="s">
        <v>239</v>
      </c>
      <c r="G6" t="b">
        <v>0</v>
      </c>
      <c r="H6" t="b">
        <v>0</v>
      </c>
    </row>
    <row r="7" spans="1:8" x14ac:dyDescent="0.15">
      <c r="A7" t="s">
        <v>195</v>
      </c>
      <c r="B7" t="s">
        <v>27</v>
      </c>
      <c r="C7">
        <v>1</v>
      </c>
      <c r="D7">
        <v>701</v>
      </c>
      <c r="E7">
        <v>1</v>
      </c>
      <c r="F7" t="s">
        <v>272</v>
      </c>
      <c r="G7" t="b">
        <v>0</v>
      </c>
      <c r="H7" t="b">
        <v>0</v>
      </c>
    </row>
    <row r="8" spans="1:8" x14ac:dyDescent="0.15">
      <c r="A8" t="s">
        <v>195</v>
      </c>
      <c r="B8" t="s">
        <v>30</v>
      </c>
      <c r="C8">
        <v>1</v>
      </c>
      <c r="D8">
        <v>702</v>
      </c>
      <c r="E8">
        <v>2</v>
      </c>
      <c r="F8" t="s">
        <v>1069</v>
      </c>
      <c r="G8" t="b">
        <v>0</v>
      </c>
      <c r="H8" t="b">
        <v>0</v>
      </c>
    </row>
    <row r="9" spans="1:8" x14ac:dyDescent="0.15">
      <c r="A9" t="s">
        <v>195</v>
      </c>
      <c r="B9" t="s">
        <v>27</v>
      </c>
      <c r="C9">
        <v>1</v>
      </c>
      <c r="D9">
        <v>703</v>
      </c>
      <c r="E9">
        <v>2</v>
      </c>
      <c r="F9" t="s">
        <v>1254</v>
      </c>
      <c r="G9" t="b">
        <v>0</v>
      </c>
      <c r="H9" t="b">
        <v>0</v>
      </c>
    </row>
    <row r="10" spans="1:8" x14ac:dyDescent="0.15">
      <c r="A10" t="s">
        <v>195</v>
      </c>
      <c r="B10" t="s">
        <v>23</v>
      </c>
      <c r="C10">
        <v>1</v>
      </c>
      <c r="D10">
        <v>704</v>
      </c>
      <c r="E10">
        <v>2</v>
      </c>
      <c r="F10" t="s">
        <v>1082</v>
      </c>
      <c r="G10" t="b">
        <v>0</v>
      </c>
      <c r="H10" t="b">
        <v>0</v>
      </c>
    </row>
    <row r="11" spans="1:8" x14ac:dyDescent="0.15">
      <c r="A11" t="s">
        <v>192</v>
      </c>
      <c r="B11" t="s">
        <v>27</v>
      </c>
      <c r="C11">
        <v>1</v>
      </c>
      <c r="D11">
        <v>705</v>
      </c>
      <c r="E11">
        <v>2</v>
      </c>
      <c r="F11" t="s">
        <v>161</v>
      </c>
      <c r="G11" t="b">
        <v>0</v>
      </c>
      <c r="H11" t="b">
        <v>0</v>
      </c>
    </row>
    <row r="12" spans="1:8" x14ac:dyDescent="0.15">
      <c r="A12" t="s">
        <v>193</v>
      </c>
      <c r="B12" t="s">
        <v>23</v>
      </c>
      <c r="C12">
        <v>1</v>
      </c>
      <c r="D12">
        <v>706</v>
      </c>
      <c r="E12">
        <v>2</v>
      </c>
      <c r="F12" t="s">
        <v>1214</v>
      </c>
      <c r="G12" t="b">
        <v>0</v>
      </c>
      <c r="H12" t="b">
        <v>0</v>
      </c>
    </row>
    <row r="13" spans="1:8" x14ac:dyDescent="0.15">
      <c r="A13" t="s">
        <v>194</v>
      </c>
      <c r="B13" t="s">
        <v>27</v>
      </c>
      <c r="C13">
        <v>1</v>
      </c>
      <c r="D13">
        <v>707</v>
      </c>
      <c r="E13">
        <v>1</v>
      </c>
      <c r="F13" t="s">
        <v>191</v>
      </c>
      <c r="G13" t="b">
        <v>0</v>
      </c>
      <c r="H13" t="b">
        <v>0</v>
      </c>
    </row>
    <row r="14" spans="1:8" x14ac:dyDescent="0.15">
      <c r="A14" t="s">
        <v>192</v>
      </c>
      <c r="B14" t="s">
        <v>27</v>
      </c>
      <c r="C14">
        <v>1</v>
      </c>
      <c r="D14">
        <v>708</v>
      </c>
      <c r="E14">
        <v>1</v>
      </c>
      <c r="F14" t="s">
        <v>1273</v>
      </c>
      <c r="G14" t="b">
        <v>0</v>
      </c>
      <c r="H14" t="b">
        <v>0</v>
      </c>
    </row>
    <row r="15" spans="1:8" x14ac:dyDescent="0.15">
      <c r="A15" t="s">
        <v>192</v>
      </c>
      <c r="B15" t="s">
        <v>23</v>
      </c>
      <c r="C15">
        <v>1</v>
      </c>
      <c r="D15">
        <v>709</v>
      </c>
      <c r="E15">
        <v>1</v>
      </c>
      <c r="F15" t="s">
        <v>1283</v>
      </c>
      <c r="G15" t="b">
        <v>0</v>
      </c>
      <c r="H15" t="b">
        <v>0</v>
      </c>
    </row>
    <row r="16" spans="1:8" x14ac:dyDescent="0.15">
      <c r="A16" t="s">
        <v>192</v>
      </c>
      <c r="B16" t="s">
        <v>27</v>
      </c>
      <c r="C16">
        <v>1</v>
      </c>
      <c r="D16">
        <v>710</v>
      </c>
      <c r="E16">
        <v>1</v>
      </c>
      <c r="F16" t="s">
        <v>148</v>
      </c>
      <c r="G16" t="b">
        <v>0</v>
      </c>
      <c r="H16" t="b">
        <v>0</v>
      </c>
    </row>
    <row r="17" spans="1:8" x14ac:dyDescent="0.15">
      <c r="A17" t="s">
        <v>193</v>
      </c>
      <c r="B17" t="s">
        <v>23</v>
      </c>
      <c r="C17">
        <v>1</v>
      </c>
      <c r="D17">
        <v>711</v>
      </c>
      <c r="E17">
        <v>1</v>
      </c>
      <c r="F17" t="s">
        <v>1230</v>
      </c>
      <c r="G17" t="b">
        <v>0</v>
      </c>
      <c r="H17" t="b">
        <v>0</v>
      </c>
    </row>
    <row r="18" spans="1:8" x14ac:dyDescent="0.15">
      <c r="A18" t="s">
        <v>196</v>
      </c>
      <c r="B18" t="s">
        <v>23</v>
      </c>
      <c r="C18">
        <v>1</v>
      </c>
      <c r="D18">
        <v>712</v>
      </c>
      <c r="E18">
        <v>1</v>
      </c>
      <c r="F18" t="s">
        <v>163</v>
      </c>
      <c r="G18" t="b">
        <v>0</v>
      </c>
      <c r="H18" t="b">
        <v>0</v>
      </c>
    </row>
    <row r="19" spans="1:8" x14ac:dyDescent="0.15">
      <c r="A19" t="s">
        <v>192</v>
      </c>
      <c r="B19" t="s">
        <v>27</v>
      </c>
      <c r="C19">
        <v>1</v>
      </c>
      <c r="D19">
        <v>713</v>
      </c>
      <c r="E19">
        <v>1</v>
      </c>
      <c r="F19" t="s">
        <v>148</v>
      </c>
      <c r="G19" t="b">
        <v>0</v>
      </c>
      <c r="H19" t="b">
        <v>0</v>
      </c>
    </row>
    <row r="20" spans="1:8" x14ac:dyDescent="0.15">
      <c r="A20" t="s">
        <v>193</v>
      </c>
      <c r="B20" t="s">
        <v>23</v>
      </c>
      <c r="C20">
        <v>1</v>
      </c>
      <c r="D20">
        <v>714</v>
      </c>
      <c r="E20">
        <v>1</v>
      </c>
      <c r="F20" t="s">
        <v>1232</v>
      </c>
      <c r="G20" t="b">
        <v>0</v>
      </c>
      <c r="H20" t="b">
        <v>0</v>
      </c>
    </row>
    <row r="21" spans="1:8" x14ac:dyDescent="0.15">
      <c r="A21" t="s">
        <v>194</v>
      </c>
      <c r="B21" t="s">
        <v>30</v>
      </c>
      <c r="C21">
        <v>1</v>
      </c>
      <c r="D21">
        <v>715</v>
      </c>
      <c r="E21">
        <v>1</v>
      </c>
      <c r="F21" t="s">
        <v>1198</v>
      </c>
      <c r="G21" t="b">
        <v>0</v>
      </c>
      <c r="H21" t="b">
        <v>0</v>
      </c>
    </row>
    <row r="22" spans="1:8" x14ac:dyDescent="0.15">
      <c r="A22" t="s">
        <v>195</v>
      </c>
      <c r="B22" t="s">
        <v>27</v>
      </c>
      <c r="C22">
        <v>1</v>
      </c>
      <c r="D22">
        <v>716</v>
      </c>
      <c r="E22">
        <v>1</v>
      </c>
      <c r="F22" t="s">
        <v>152</v>
      </c>
      <c r="G22" t="b">
        <v>0</v>
      </c>
      <c r="H22" t="b">
        <v>0</v>
      </c>
    </row>
    <row r="23" spans="1:8" x14ac:dyDescent="0.15">
      <c r="A23" t="s">
        <v>192</v>
      </c>
      <c r="B23" t="s">
        <v>30</v>
      </c>
      <c r="C23">
        <v>1</v>
      </c>
      <c r="D23">
        <v>717</v>
      </c>
      <c r="E23">
        <v>1</v>
      </c>
      <c r="F23" t="s">
        <v>144</v>
      </c>
      <c r="G23" t="b">
        <v>0</v>
      </c>
      <c r="H23" t="b">
        <v>0</v>
      </c>
    </row>
    <row r="24" spans="1:8" x14ac:dyDescent="0.15">
      <c r="A24" t="s">
        <v>194</v>
      </c>
      <c r="B24" t="s">
        <v>27</v>
      </c>
      <c r="C24">
        <v>1</v>
      </c>
      <c r="D24">
        <v>718</v>
      </c>
      <c r="E24">
        <v>1</v>
      </c>
      <c r="F24" t="s">
        <v>156</v>
      </c>
      <c r="G24" t="b">
        <v>0</v>
      </c>
      <c r="H24" t="b">
        <v>0</v>
      </c>
    </row>
    <row r="25" spans="1:8" x14ac:dyDescent="0.15">
      <c r="A25" t="s">
        <v>196</v>
      </c>
      <c r="B25" t="s">
        <v>30</v>
      </c>
      <c r="C25">
        <v>1</v>
      </c>
      <c r="D25">
        <v>719</v>
      </c>
      <c r="E25">
        <v>1</v>
      </c>
      <c r="F25" t="s">
        <v>239</v>
      </c>
      <c r="G25" t="b">
        <v>0</v>
      </c>
      <c r="H25" t="b">
        <v>0</v>
      </c>
    </row>
    <row r="26" spans="1:8" x14ac:dyDescent="0.15">
      <c r="A26" t="s">
        <v>193</v>
      </c>
      <c r="B26" t="s">
        <v>23</v>
      </c>
      <c r="C26">
        <v>1</v>
      </c>
      <c r="D26">
        <v>720</v>
      </c>
      <c r="E26">
        <v>1</v>
      </c>
      <c r="F26" t="s">
        <v>1225</v>
      </c>
      <c r="G26" t="b">
        <v>0</v>
      </c>
      <c r="H26" t="b">
        <v>0</v>
      </c>
    </row>
    <row r="27" spans="1:8" x14ac:dyDescent="0.15">
      <c r="A27" t="s">
        <v>194</v>
      </c>
      <c r="B27" t="s">
        <v>30</v>
      </c>
      <c r="C27">
        <v>1</v>
      </c>
      <c r="D27">
        <v>721</v>
      </c>
      <c r="E27">
        <v>1</v>
      </c>
      <c r="F27" t="s">
        <v>1203</v>
      </c>
      <c r="G27" t="b">
        <v>0</v>
      </c>
      <c r="H27" t="b">
        <v>0</v>
      </c>
    </row>
    <row r="28" spans="1:8" x14ac:dyDescent="0.15">
      <c r="A28" t="s">
        <v>195</v>
      </c>
      <c r="B28" t="s">
        <v>30</v>
      </c>
      <c r="C28">
        <v>1</v>
      </c>
      <c r="D28">
        <v>722</v>
      </c>
      <c r="E28">
        <v>1</v>
      </c>
      <c r="F28" t="s">
        <v>1080</v>
      </c>
      <c r="G28" t="b">
        <v>0</v>
      </c>
      <c r="H28" t="b">
        <v>0</v>
      </c>
    </row>
    <row r="29" spans="1:8" x14ac:dyDescent="0.15">
      <c r="A29" t="s">
        <v>193</v>
      </c>
      <c r="B29" t="s">
        <v>23</v>
      </c>
      <c r="C29">
        <v>1</v>
      </c>
      <c r="D29">
        <v>723</v>
      </c>
      <c r="E29">
        <v>1</v>
      </c>
      <c r="F29" t="s">
        <v>217</v>
      </c>
      <c r="G29" t="b">
        <v>0</v>
      </c>
      <c r="H29" t="b">
        <v>0</v>
      </c>
    </row>
    <row r="30" spans="1:8" x14ac:dyDescent="0.15">
      <c r="A30" t="s">
        <v>194</v>
      </c>
      <c r="B30" t="s">
        <v>30</v>
      </c>
      <c r="C30">
        <v>1</v>
      </c>
      <c r="D30">
        <v>724</v>
      </c>
      <c r="E30">
        <v>1</v>
      </c>
      <c r="F30" t="s">
        <v>1197</v>
      </c>
      <c r="G30" t="b">
        <v>0</v>
      </c>
      <c r="H30" t="b">
        <v>0</v>
      </c>
    </row>
    <row r="31" spans="1:8" x14ac:dyDescent="0.15">
      <c r="A31" t="s">
        <v>196</v>
      </c>
      <c r="B31" t="s">
        <v>30</v>
      </c>
      <c r="C31">
        <v>1</v>
      </c>
      <c r="D31">
        <v>725</v>
      </c>
      <c r="E31">
        <v>1</v>
      </c>
      <c r="F31" t="s">
        <v>1111</v>
      </c>
      <c r="G31" t="b">
        <v>0</v>
      </c>
      <c r="H31" t="b">
        <v>0</v>
      </c>
    </row>
    <row r="32" spans="1:8" x14ac:dyDescent="0.15">
      <c r="A32" t="s">
        <v>196</v>
      </c>
      <c r="B32" t="s">
        <v>27</v>
      </c>
      <c r="C32">
        <v>1</v>
      </c>
      <c r="D32">
        <v>726</v>
      </c>
      <c r="E32">
        <v>1</v>
      </c>
      <c r="F32" t="s">
        <v>1263</v>
      </c>
      <c r="G32" t="b">
        <v>0</v>
      </c>
      <c r="H32" t="b">
        <v>0</v>
      </c>
    </row>
    <row r="33" spans="1:8" x14ac:dyDescent="0.15">
      <c r="A33" t="s">
        <v>194</v>
      </c>
      <c r="B33" t="s">
        <v>30</v>
      </c>
      <c r="C33">
        <v>1</v>
      </c>
      <c r="D33">
        <v>727</v>
      </c>
      <c r="E33">
        <v>1</v>
      </c>
      <c r="F33" t="s">
        <v>1199</v>
      </c>
      <c r="G33" t="b">
        <v>0</v>
      </c>
      <c r="H33" t="b">
        <v>0</v>
      </c>
    </row>
    <row r="34" spans="1:8" x14ac:dyDescent="0.15">
      <c r="A34" t="s">
        <v>194</v>
      </c>
      <c r="B34" t="s">
        <v>27</v>
      </c>
      <c r="C34">
        <v>1</v>
      </c>
      <c r="D34">
        <v>728</v>
      </c>
      <c r="E34">
        <v>1</v>
      </c>
      <c r="F34" t="s">
        <v>1245</v>
      </c>
      <c r="G34" t="b">
        <v>0</v>
      </c>
      <c r="H34" t="b">
        <v>0</v>
      </c>
    </row>
    <row r="35" spans="1:8" x14ac:dyDescent="0.15">
      <c r="A35" t="s">
        <v>196</v>
      </c>
      <c r="B35" t="s">
        <v>30</v>
      </c>
      <c r="C35">
        <v>1</v>
      </c>
      <c r="D35">
        <v>729</v>
      </c>
      <c r="E35">
        <v>1</v>
      </c>
      <c r="F35" t="s">
        <v>1109</v>
      </c>
      <c r="G35" t="b">
        <v>0</v>
      </c>
      <c r="H35" t="b">
        <v>0</v>
      </c>
    </row>
    <row r="36" spans="1:8" x14ac:dyDescent="0.15">
      <c r="A36" t="s">
        <v>192</v>
      </c>
      <c r="B36" t="s">
        <v>30</v>
      </c>
      <c r="C36">
        <v>1</v>
      </c>
      <c r="D36">
        <v>730</v>
      </c>
      <c r="E36">
        <v>1</v>
      </c>
      <c r="F36" t="s">
        <v>142</v>
      </c>
      <c r="G36" t="b">
        <v>0</v>
      </c>
      <c r="H36" t="b">
        <v>0</v>
      </c>
    </row>
    <row r="37" spans="1:8" x14ac:dyDescent="0.15">
      <c r="A37" t="s">
        <v>193</v>
      </c>
      <c r="B37" t="s">
        <v>23</v>
      </c>
      <c r="C37">
        <v>1</v>
      </c>
      <c r="D37">
        <v>731</v>
      </c>
      <c r="E37">
        <v>1</v>
      </c>
      <c r="F37" t="s">
        <v>217</v>
      </c>
      <c r="G37" t="b">
        <v>0</v>
      </c>
      <c r="H37" t="b">
        <v>0</v>
      </c>
    </row>
    <row r="38" spans="1:8" x14ac:dyDescent="0.15">
      <c r="A38" t="s">
        <v>194</v>
      </c>
      <c r="B38" t="s">
        <v>30</v>
      </c>
      <c r="C38">
        <v>1</v>
      </c>
      <c r="D38">
        <v>732</v>
      </c>
      <c r="E38">
        <v>1</v>
      </c>
      <c r="F38" t="s">
        <v>1200</v>
      </c>
      <c r="G38" t="b">
        <v>0</v>
      </c>
      <c r="H38" t="b">
        <v>0</v>
      </c>
    </row>
    <row r="39" spans="1:8" x14ac:dyDescent="0.15">
      <c r="A39" t="s">
        <v>195</v>
      </c>
      <c r="B39" t="s">
        <v>27</v>
      </c>
      <c r="C39">
        <v>1</v>
      </c>
      <c r="D39">
        <v>733</v>
      </c>
      <c r="E39">
        <v>1</v>
      </c>
      <c r="F39" t="s">
        <v>1255</v>
      </c>
      <c r="G39" t="b">
        <v>0</v>
      </c>
      <c r="H39" t="b">
        <v>0</v>
      </c>
    </row>
    <row r="40" spans="1:8" x14ac:dyDescent="0.15">
      <c r="A40" t="s">
        <v>194</v>
      </c>
      <c r="B40" t="s">
        <v>27</v>
      </c>
      <c r="C40">
        <v>1</v>
      </c>
      <c r="D40">
        <v>734</v>
      </c>
      <c r="E40">
        <v>1</v>
      </c>
      <c r="F40" t="s">
        <v>1240</v>
      </c>
      <c r="G40" t="b">
        <v>0</v>
      </c>
      <c r="H40" t="b">
        <v>0</v>
      </c>
    </row>
    <row r="41" spans="1:8" x14ac:dyDescent="0.15">
      <c r="A41" t="s">
        <v>195</v>
      </c>
      <c r="B41" t="s">
        <v>30</v>
      </c>
      <c r="C41">
        <v>1</v>
      </c>
      <c r="D41">
        <v>735</v>
      </c>
      <c r="E41">
        <v>1</v>
      </c>
      <c r="F41" t="s">
        <v>228</v>
      </c>
      <c r="G41" t="b">
        <v>0</v>
      </c>
      <c r="H41" t="b">
        <v>0</v>
      </c>
    </row>
    <row r="42" spans="1:8" x14ac:dyDescent="0.15">
      <c r="A42" t="s">
        <v>196</v>
      </c>
      <c r="B42" t="s">
        <v>30</v>
      </c>
      <c r="C42">
        <v>1</v>
      </c>
      <c r="D42">
        <v>736</v>
      </c>
      <c r="E42">
        <v>1</v>
      </c>
      <c r="F42" t="s">
        <v>1108</v>
      </c>
      <c r="G42" t="b">
        <v>0</v>
      </c>
      <c r="H42" t="b">
        <v>0</v>
      </c>
    </row>
    <row r="43" spans="1:8" x14ac:dyDescent="0.15">
      <c r="A43" t="s">
        <v>192</v>
      </c>
      <c r="B43" t="s">
        <v>27</v>
      </c>
      <c r="C43">
        <v>1</v>
      </c>
      <c r="D43">
        <v>737</v>
      </c>
      <c r="E43">
        <v>1</v>
      </c>
      <c r="F43" t="s">
        <v>1271</v>
      </c>
      <c r="G43" t="b">
        <v>0</v>
      </c>
      <c r="H43" t="b">
        <v>0</v>
      </c>
    </row>
    <row r="44" spans="1:8" x14ac:dyDescent="0.15">
      <c r="A44" t="s">
        <v>194</v>
      </c>
      <c r="B44" t="s">
        <v>30</v>
      </c>
      <c r="C44">
        <v>1</v>
      </c>
      <c r="D44">
        <v>738</v>
      </c>
      <c r="E44">
        <v>1</v>
      </c>
      <c r="F44" t="s">
        <v>1196</v>
      </c>
      <c r="G44" t="b">
        <v>0</v>
      </c>
      <c r="H44" t="b">
        <v>0</v>
      </c>
    </row>
    <row r="45" spans="1:8" x14ac:dyDescent="0.15">
      <c r="A45" t="s">
        <v>195</v>
      </c>
      <c r="B45" t="s">
        <v>30</v>
      </c>
      <c r="C45">
        <v>1</v>
      </c>
      <c r="D45">
        <v>739</v>
      </c>
      <c r="E45">
        <v>1</v>
      </c>
      <c r="F45" t="s">
        <v>1079</v>
      </c>
      <c r="G45" t="b">
        <v>0</v>
      </c>
      <c r="H45" t="b">
        <v>0</v>
      </c>
    </row>
    <row r="46" spans="1:8" x14ac:dyDescent="0.15">
      <c r="A46" t="s">
        <v>195</v>
      </c>
      <c r="B46" t="s">
        <v>27</v>
      </c>
      <c r="C46">
        <v>1</v>
      </c>
      <c r="D46">
        <v>740</v>
      </c>
      <c r="E46">
        <v>1</v>
      </c>
      <c r="F46" t="s">
        <v>1252</v>
      </c>
      <c r="G46" t="b">
        <v>0</v>
      </c>
      <c r="H46" t="b">
        <v>0</v>
      </c>
    </row>
    <row r="47" spans="1:8" x14ac:dyDescent="0.15">
      <c r="A47" t="s">
        <v>194</v>
      </c>
      <c r="B47" t="s">
        <v>30</v>
      </c>
      <c r="C47">
        <v>1</v>
      </c>
      <c r="D47">
        <v>741</v>
      </c>
      <c r="E47">
        <v>1</v>
      </c>
      <c r="F47" t="s">
        <v>1194</v>
      </c>
      <c r="G47" t="b">
        <v>0</v>
      </c>
      <c r="H47" t="b">
        <v>0</v>
      </c>
    </row>
    <row r="48" spans="1:8" x14ac:dyDescent="0.15">
      <c r="A48" t="s">
        <v>194</v>
      </c>
      <c r="B48" t="s">
        <v>27</v>
      </c>
      <c r="C48">
        <v>1</v>
      </c>
      <c r="D48">
        <v>742</v>
      </c>
      <c r="E48">
        <v>1</v>
      </c>
      <c r="F48" t="s">
        <v>1242</v>
      </c>
      <c r="G48" t="b">
        <v>0</v>
      </c>
      <c r="H48" t="b">
        <v>0</v>
      </c>
    </row>
    <row r="49" spans="1:8" x14ac:dyDescent="0.15">
      <c r="A49" t="s">
        <v>195</v>
      </c>
      <c r="B49" t="s">
        <v>30</v>
      </c>
      <c r="C49">
        <v>1</v>
      </c>
      <c r="D49">
        <v>743</v>
      </c>
      <c r="E49">
        <v>1</v>
      </c>
      <c r="F49" t="s">
        <v>238</v>
      </c>
      <c r="G49" t="b">
        <v>0</v>
      </c>
      <c r="H49" t="b">
        <v>0</v>
      </c>
    </row>
    <row r="50" spans="1:8" x14ac:dyDescent="0.15">
      <c r="A50" t="s">
        <v>194</v>
      </c>
      <c r="B50" t="s">
        <v>30</v>
      </c>
      <c r="C50">
        <v>1</v>
      </c>
      <c r="D50">
        <v>744</v>
      </c>
      <c r="E50">
        <v>1</v>
      </c>
      <c r="F50" t="s">
        <v>1193</v>
      </c>
      <c r="G50" t="b">
        <v>0</v>
      </c>
      <c r="H50" t="b">
        <v>0</v>
      </c>
    </row>
    <row r="51" spans="1:8" x14ac:dyDescent="0.15">
      <c r="A51" t="s">
        <v>194</v>
      </c>
      <c r="B51" t="s">
        <v>27</v>
      </c>
      <c r="C51">
        <v>1</v>
      </c>
      <c r="D51">
        <v>745</v>
      </c>
      <c r="E51">
        <v>1</v>
      </c>
      <c r="F51" t="s">
        <v>229</v>
      </c>
      <c r="G51" t="b">
        <v>0</v>
      </c>
      <c r="H51" t="b">
        <v>0</v>
      </c>
    </row>
    <row r="52" spans="1:8" x14ac:dyDescent="0.15">
      <c r="A52" t="s">
        <v>195</v>
      </c>
      <c r="B52" t="s">
        <v>30</v>
      </c>
      <c r="C52">
        <v>1</v>
      </c>
      <c r="D52">
        <v>746</v>
      </c>
      <c r="E52">
        <v>1</v>
      </c>
      <c r="F52" t="s">
        <v>1076</v>
      </c>
      <c r="G52" t="b">
        <v>0</v>
      </c>
      <c r="H52" t="b">
        <v>0</v>
      </c>
    </row>
    <row r="53" spans="1:8" x14ac:dyDescent="0.15">
      <c r="A53" t="s">
        <v>196</v>
      </c>
      <c r="B53" t="s">
        <v>30</v>
      </c>
      <c r="C53">
        <v>1</v>
      </c>
      <c r="D53">
        <v>747</v>
      </c>
      <c r="E53">
        <v>1</v>
      </c>
      <c r="F53" t="s">
        <v>1101</v>
      </c>
      <c r="G53" t="b">
        <v>0</v>
      </c>
      <c r="H53" t="b">
        <v>0</v>
      </c>
    </row>
    <row r="54" spans="1:8" x14ac:dyDescent="0.15">
      <c r="A54" t="s">
        <v>194</v>
      </c>
      <c r="B54" t="s">
        <v>30</v>
      </c>
      <c r="C54">
        <v>1</v>
      </c>
      <c r="D54">
        <v>748</v>
      </c>
      <c r="E54">
        <v>1</v>
      </c>
      <c r="F54" t="s">
        <v>1189</v>
      </c>
      <c r="G54" t="b">
        <v>0</v>
      </c>
      <c r="H54" t="b">
        <v>0</v>
      </c>
    </row>
    <row r="55" spans="1:8" x14ac:dyDescent="0.15">
      <c r="A55" t="s">
        <v>195</v>
      </c>
      <c r="B55" t="s">
        <v>30</v>
      </c>
      <c r="C55">
        <v>1</v>
      </c>
      <c r="D55">
        <v>749</v>
      </c>
      <c r="E55">
        <v>1</v>
      </c>
      <c r="F55" t="s">
        <v>1077</v>
      </c>
      <c r="G55" t="b">
        <v>0</v>
      </c>
      <c r="H55" t="b">
        <v>0</v>
      </c>
    </row>
    <row r="56" spans="1:8" x14ac:dyDescent="0.15">
      <c r="A56" t="s">
        <v>196</v>
      </c>
      <c r="B56" t="s">
        <v>30</v>
      </c>
      <c r="C56">
        <v>1</v>
      </c>
      <c r="D56">
        <v>750</v>
      </c>
      <c r="E56">
        <v>1</v>
      </c>
      <c r="F56" t="s">
        <v>1102</v>
      </c>
      <c r="G56" t="b">
        <v>0</v>
      </c>
      <c r="H56" t="b">
        <v>0</v>
      </c>
    </row>
    <row r="57" spans="1:8" x14ac:dyDescent="0.15">
      <c r="A57" t="s">
        <v>192</v>
      </c>
      <c r="B57" t="s">
        <v>30</v>
      </c>
      <c r="C57">
        <v>1</v>
      </c>
      <c r="D57">
        <v>751</v>
      </c>
      <c r="E57">
        <v>1</v>
      </c>
      <c r="F57" t="s">
        <v>1122</v>
      </c>
      <c r="G57" t="b">
        <v>0</v>
      </c>
      <c r="H57" t="b">
        <v>0</v>
      </c>
    </row>
    <row r="58" spans="1:8" x14ac:dyDescent="0.15">
      <c r="A58" t="s">
        <v>194</v>
      </c>
      <c r="B58" t="s">
        <v>30</v>
      </c>
      <c r="C58">
        <v>1</v>
      </c>
      <c r="D58">
        <v>752</v>
      </c>
      <c r="E58">
        <v>1</v>
      </c>
      <c r="F58" t="s">
        <v>1186</v>
      </c>
      <c r="G58" t="b">
        <v>0</v>
      </c>
      <c r="H58" t="b">
        <v>0</v>
      </c>
    </row>
    <row r="59" spans="1:8" x14ac:dyDescent="0.15">
      <c r="A59" t="s">
        <v>195</v>
      </c>
      <c r="B59" t="s">
        <v>30</v>
      </c>
      <c r="C59">
        <v>1</v>
      </c>
      <c r="D59">
        <v>753</v>
      </c>
      <c r="E59">
        <v>1</v>
      </c>
      <c r="F59" t="s">
        <v>1074</v>
      </c>
      <c r="G59" t="b">
        <v>0</v>
      </c>
      <c r="H59" t="b">
        <v>0</v>
      </c>
    </row>
    <row r="60" spans="1:8" x14ac:dyDescent="0.15">
      <c r="A60" t="s">
        <v>192</v>
      </c>
      <c r="B60" t="s">
        <v>30</v>
      </c>
      <c r="C60">
        <v>1</v>
      </c>
      <c r="D60">
        <v>754</v>
      </c>
      <c r="E60">
        <v>1</v>
      </c>
      <c r="F60" t="s">
        <v>1138</v>
      </c>
      <c r="G60" t="b">
        <v>0</v>
      </c>
      <c r="H60" t="b">
        <v>0</v>
      </c>
    </row>
    <row r="61" spans="1:8" x14ac:dyDescent="0.15">
      <c r="A61" t="s">
        <v>194</v>
      </c>
      <c r="B61" t="s">
        <v>30</v>
      </c>
      <c r="C61">
        <v>1</v>
      </c>
      <c r="D61">
        <v>755</v>
      </c>
      <c r="E61">
        <v>1</v>
      </c>
      <c r="F61" t="s">
        <v>1190</v>
      </c>
      <c r="G61" t="b">
        <v>0</v>
      </c>
      <c r="H61" t="b">
        <v>0</v>
      </c>
    </row>
    <row r="62" spans="1:8" x14ac:dyDescent="0.15">
      <c r="A62" t="s">
        <v>195</v>
      </c>
      <c r="B62" t="s">
        <v>30</v>
      </c>
      <c r="C62">
        <v>1</v>
      </c>
      <c r="D62">
        <v>756</v>
      </c>
      <c r="E62">
        <v>1</v>
      </c>
      <c r="F62" t="s">
        <v>1075</v>
      </c>
      <c r="G62" t="b">
        <v>0</v>
      </c>
      <c r="H62" t="b">
        <v>0</v>
      </c>
    </row>
    <row r="63" spans="1:8" x14ac:dyDescent="0.15">
      <c r="A63" t="s">
        <v>196</v>
      </c>
      <c r="B63" t="s">
        <v>30</v>
      </c>
      <c r="C63">
        <v>1</v>
      </c>
      <c r="D63">
        <v>757</v>
      </c>
      <c r="E63">
        <v>1</v>
      </c>
      <c r="F63" t="s">
        <v>1105</v>
      </c>
      <c r="G63" t="b">
        <v>0</v>
      </c>
      <c r="H63" t="b">
        <v>0</v>
      </c>
    </row>
    <row r="64" spans="1:8" x14ac:dyDescent="0.15">
      <c r="A64" t="s">
        <v>192</v>
      </c>
      <c r="B64" t="s">
        <v>30</v>
      </c>
      <c r="C64">
        <v>1</v>
      </c>
      <c r="D64">
        <v>758</v>
      </c>
      <c r="E64">
        <v>1</v>
      </c>
      <c r="F64" t="s">
        <v>1139</v>
      </c>
      <c r="G64" t="b">
        <v>0</v>
      </c>
      <c r="H64" t="b">
        <v>0</v>
      </c>
    </row>
    <row r="65" spans="1:8" x14ac:dyDescent="0.15">
      <c r="A65" t="s">
        <v>194</v>
      </c>
      <c r="B65" t="s">
        <v>30</v>
      </c>
      <c r="C65">
        <v>1</v>
      </c>
      <c r="D65">
        <v>759</v>
      </c>
      <c r="E65">
        <v>1</v>
      </c>
      <c r="F65" t="s">
        <v>1187</v>
      </c>
      <c r="G65" t="b">
        <v>0</v>
      </c>
      <c r="H65" t="b">
        <v>0</v>
      </c>
    </row>
    <row r="66" spans="1:8" x14ac:dyDescent="0.15">
      <c r="A66" t="s">
        <v>195</v>
      </c>
      <c r="B66" t="s">
        <v>30</v>
      </c>
      <c r="C66">
        <v>1</v>
      </c>
      <c r="D66">
        <v>760</v>
      </c>
      <c r="E66">
        <v>1</v>
      </c>
      <c r="F66" t="s">
        <v>1073</v>
      </c>
      <c r="G66" t="b">
        <v>0</v>
      </c>
      <c r="H66" t="b">
        <v>0</v>
      </c>
    </row>
    <row r="67" spans="1:8" x14ac:dyDescent="0.15">
      <c r="A67" t="s">
        <v>196</v>
      </c>
      <c r="B67" t="s">
        <v>30</v>
      </c>
      <c r="C67">
        <v>1</v>
      </c>
      <c r="D67">
        <v>761</v>
      </c>
      <c r="E67">
        <v>1</v>
      </c>
      <c r="F67" t="s">
        <v>1103</v>
      </c>
      <c r="G67" t="b">
        <v>0</v>
      </c>
      <c r="H67" t="b">
        <v>0</v>
      </c>
    </row>
    <row r="68" spans="1:8" x14ac:dyDescent="0.15">
      <c r="A68" t="s">
        <v>192</v>
      </c>
      <c r="B68" t="s">
        <v>30</v>
      </c>
      <c r="C68">
        <v>1</v>
      </c>
      <c r="D68">
        <v>762</v>
      </c>
      <c r="E68">
        <v>1</v>
      </c>
      <c r="F68" t="s">
        <v>1141</v>
      </c>
      <c r="G68" t="b">
        <v>0</v>
      </c>
      <c r="H68" t="b">
        <v>0</v>
      </c>
    </row>
    <row r="69" spans="1:8" x14ac:dyDescent="0.15">
      <c r="A69" t="s">
        <v>194</v>
      </c>
      <c r="B69" t="s">
        <v>30</v>
      </c>
      <c r="C69">
        <v>1</v>
      </c>
      <c r="D69">
        <v>763</v>
      </c>
      <c r="E69">
        <v>1</v>
      </c>
      <c r="F69" t="s">
        <v>1185</v>
      </c>
      <c r="G69" t="b">
        <v>0</v>
      </c>
      <c r="H69" t="b">
        <v>0</v>
      </c>
    </row>
    <row r="70" spans="1:8" x14ac:dyDescent="0.15">
      <c r="A70" t="s">
        <v>195</v>
      </c>
      <c r="B70" t="s">
        <v>30</v>
      </c>
      <c r="C70">
        <v>1</v>
      </c>
      <c r="D70">
        <v>764</v>
      </c>
      <c r="E70">
        <v>1</v>
      </c>
      <c r="F70" t="s">
        <v>1072</v>
      </c>
      <c r="G70" t="b">
        <v>0</v>
      </c>
      <c r="H70" t="b">
        <v>0</v>
      </c>
    </row>
    <row r="71" spans="1:8" x14ac:dyDescent="0.15">
      <c r="A71" t="s">
        <v>192</v>
      </c>
      <c r="B71" t="s">
        <v>30</v>
      </c>
      <c r="C71">
        <v>1</v>
      </c>
      <c r="D71">
        <v>765</v>
      </c>
      <c r="E71">
        <v>1</v>
      </c>
      <c r="F71" t="s">
        <v>1136</v>
      </c>
      <c r="G71" t="b">
        <v>0</v>
      </c>
      <c r="H71" t="b">
        <v>0</v>
      </c>
    </row>
    <row r="72" spans="1:8" x14ac:dyDescent="0.15">
      <c r="A72" t="s">
        <v>194</v>
      </c>
      <c r="B72" t="s">
        <v>30</v>
      </c>
      <c r="C72">
        <v>1</v>
      </c>
      <c r="D72">
        <v>766</v>
      </c>
      <c r="E72">
        <v>1</v>
      </c>
      <c r="F72" t="s">
        <v>1184</v>
      </c>
      <c r="G72" t="b">
        <v>0</v>
      </c>
      <c r="H72" t="b">
        <v>0</v>
      </c>
    </row>
    <row r="73" spans="1:8" x14ac:dyDescent="0.15">
      <c r="A73" t="s">
        <v>195</v>
      </c>
      <c r="B73" t="s">
        <v>30</v>
      </c>
      <c r="C73">
        <v>1</v>
      </c>
      <c r="D73">
        <v>767</v>
      </c>
      <c r="E73">
        <v>1</v>
      </c>
      <c r="F73" t="s">
        <v>262</v>
      </c>
      <c r="G73" t="b">
        <v>0</v>
      </c>
      <c r="H73" t="b">
        <v>0</v>
      </c>
    </row>
    <row r="74" spans="1:8" x14ac:dyDescent="0.15">
      <c r="A74" t="s">
        <v>196</v>
      </c>
      <c r="B74" t="s">
        <v>30</v>
      </c>
      <c r="C74">
        <v>1</v>
      </c>
      <c r="D74">
        <v>768</v>
      </c>
      <c r="E74">
        <v>1</v>
      </c>
      <c r="F74" t="s">
        <v>1104</v>
      </c>
      <c r="G74" t="b">
        <v>0</v>
      </c>
      <c r="H74" t="b">
        <v>0</v>
      </c>
    </row>
    <row r="75" spans="1:8" x14ac:dyDescent="0.15">
      <c r="A75" t="s">
        <v>192</v>
      </c>
      <c r="B75" t="s">
        <v>30</v>
      </c>
      <c r="C75">
        <v>1</v>
      </c>
      <c r="D75">
        <v>769</v>
      </c>
      <c r="E75">
        <v>1</v>
      </c>
      <c r="F75" t="s">
        <v>1137</v>
      </c>
      <c r="G75" t="b">
        <v>0</v>
      </c>
      <c r="H75" t="b">
        <v>0</v>
      </c>
    </row>
    <row r="76" spans="1:8" x14ac:dyDescent="0.15">
      <c r="A76" t="s">
        <v>195</v>
      </c>
      <c r="B76" t="s">
        <v>30</v>
      </c>
      <c r="C76">
        <v>1</v>
      </c>
      <c r="D76">
        <v>770</v>
      </c>
      <c r="E76">
        <v>2</v>
      </c>
      <c r="F76" t="s">
        <v>142</v>
      </c>
      <c r="G76" t="b">
        <v>0</v>
      </c>
      <c r="H76" t="b">
        <v>0</v>
      </c>
    </row>
    <row r="77" spans="1:8" x14ac:dyDescent="0.15">
      <c r="A77" t="s">
        <v>193</v>
      </c>
      <c r="B77" t="s">
        <v>23</v>
      </c>
      <c r="C77">
        <v>1</v>
      </c>
      <c r="D77">
        <v>771</v>
      </c>
      <c r="E77">
        <v>2</v>
      </c>
      <c r="F77" t="s">
        <v>188</v>
      </c>
      <c r="G77" t="b">
        <v>0</v>
      </c>
      <c r="H77" t="b">
        <v>0</v>
      </c>
    </row>
    <row r="78" spans="1:8" x14ac:dyDescent="0.15">
      <c r="A78" t="s">
        <v>192</v>
      </c>
      <c r="B78" t="s">
        <v>30</v>
      </c>
      <c r="C78">
        <v>1</v>
      </c>
      <c r="D78">
        <v>772</v>
      </c>
      <c r="E78">
        <v>2</v>
      </c>
      <c r="F78" t="s">
        <v>1133</v>
      </c>
      <c r="G78" t="b">
        <v>0</v>
      </c>
      <c r="H78" t="b">
        <v>0</v>
      </c>
    </row>
    <row r="79" spans="1:8" x14ac:dyDescent="0.15">
      <c r="A79" t="s">
        <v>192</v>
      </c>
      <c r="B79" t="s">
        <v>27</v>
      </c>
      <c r="C79">
        <v>1</v>
      </c>
      <c r="D79">
        <v>773</v>
      </c>
      <c r="E79">
        <v>2</v>
      </c>
      <c r="F79" t="s">
        <v>1268</v>
      </c>
      <c r="G79" t="b">
        <v>0</v>
      </c>
      <c r="H79" t="b">
        <v>0</v>
      </c>
    </row>
    <row r="80" spans="1:8" x14ac:dyDescent="0.15">
      <c r="A80" t="s">
        <v>196</v>
      </c>
      <c r="B80" t="s">
        <v>30</v>
      </c>
      <c r="C80">
        <v>1</v>
      </c>
      <c r="D80">
        <v>112</v>
      </c>
      <c r="E80">
        <v>1</v>
      </c>
      <c r="F80" t="s">
        <v>1110</v>
      </c>
      <c r="G80" t="b">
        <v>0</v>
      </c>
      <c r="H80" t="b">
        <v>0</v>
      </c>
    </row>
    <row r="81" spans="1:8" x14ac:dyDescent="0.15">
      <c r="A81" t="s">
        <v>193</v>
      </c>
      <c r="B81" t="s">
        <v>27</v>
      </c>
      <c r="C81">
        <v>1</v>
      </c>
      <c r="D81">
        <v>113</v>
      </c>
      <c r="E81">
        <v>1</v>
      </c>
      <c r="F81" t="s">
        <v>235</v>
      </c>
      <c r="G81" t="b">
        <v>0</v>
      </c>
      <c r="H81" t="b">
        <v>0</v>
      </c>
    </row>
    <row r="82" spans="1:8" x14ac:dyDescent="0.15">
      <c r="A82" t="s">
        <v>194</v>
      </c>
      <c r="B82" t="s">
        <v>214</v>
      </c>
      <c r="C82">
        <v>1</v>
      </c>
      <c r="D82">
        <v>114</v>
      </c>
      <c r="E82">
        <v>1</v>
      </c>
      <c r="F82" t="s">
        <v>1038</v>
      </c>
      <c r="G82" t="b">
        <v>0</v>
      </c>
      <c r="H82" t="b">
        <v>0</v>
      </c>
    </row>
    <row r="83" spans="1:8" x14ac:dyDescent="0.15">
      <c r="A83" t="s">
        <v>194</v>
      </c>
      <c r="B83" t="s">
        <v>30</v>
      </c>
      <c r="C83">
        <v>1</v>
      </c>
      <c r="D83">
        <v>115</v>
      </c>
      <c r="E83">
        <v>1</v>
      </c>
      <c r="F83" t="s">
        <v>143</v>
      </c>
      <c r="G83" t="b">
        <v>0</v>
      </c>
      <c r="H83" t="b">
        <v>0</v>
      </c>
    </row>
    <row r="84" spans="1:8" x14ac:dyDescent="0.15">
      <c r="A84" t="s">
        <v>196</v>
      </c>
      <c r="B84" t="s">
        <v>30</v>
      </c>
      <c r="C84">
        <v>1</v>
      </c>
      <c r="D84">
        <v>116</v>
      </c>
      <c r="E84">
        <v>1</v>
      </c>
      <c r="F84" t="s">
        <v>153</v>
      </c>
      <c r="G84" t="b">
        <v>0</v>
      </c>
      <c r="H84" t="b">
        <v>0</v>
      </c>
    </row>
    <row r="85" spans="1:8" x14ac:dyDescent="0.15">
      <c r="A85" t="s">
        <v>194</v>
      </c>
      <c r="B85" t="s">
        <v>30</v>
      </c>
      <c r="C85">
        <v>1</v>
      </c>
      <c r="D85">
        <v>117</v>
      </c>
      <c r="E85">
        <v>1</v>
      </c>
      <c r="F85" t="s">
        <v>139</v>
      </c>
      <c r="G85" t="b">
        <v>0</v>
      </c>
      <c r="H85" t="b">
        <v>0</v>
      </c>
    </row>
    <row r="86" spans="1:8" x14ac:dyDescent="0.15">
      <c r="A86" t="s">
        <v>192</v>
      </c>
      <c r="B86" t="s">
        <v>30</v>
      </c>
      <c r="C86">
        <v>1</v>
      </c>
      <c r="D86">
        <v>118</v>
      </c>
      <c r="E86">
        <v>1</v>
      </c>
      <c r="F86" t="s">
        <v>157</v>
      </c>
      <c r="G86" t="b">
        <v>0</v>
      </c>
      <c r="H86" t="b">
        <v>0</v>
      </c>
    </row>
    <row r="87" spans="1:8" x14ac:dyDescent="0.15">
      <c r="A87" t="s">
        <v>194</v>
      </c>
      <c r="B87" t="s">
        <v>30</v>
      </c>
      <c r="C87">
        <v>1</v>
      </c>
      <c r="D87">
        <v>119</v>
      </c>
      <c r="E87">
        <v>1</v>
      </c>
      <c r="F87" t="s">
        <v>233</v>
      </c>
      <c r="G87" t="b">
        <v>0</v>
      </c>
      <c r="H87" t="b">
        <v>0</v>
      </c>
    </row>
    <row r="88" spans="1:8" x14ac:dyDescent="0.15">
      <c r="A88" t="s">
        <v>194</v>
      </c>
      <c r="B88" t="s">
        <v>30</v>
      </c>
      <c r="C88">
        <v>1</v>
      </c>
      <c r="D88">
        <v>120</v>
      </c>
      <c r="E88">
        <v>1</v>
      </c>
      <c r="F88" t="s">
        <v>187</v>
      </c>
      <c r="G88" t="b">
        <v>0</v>
      </c>
      <c r="H88" t="b">
        <v>0</v>
      </c>
    </row>
    <row r="89" spans="1:8" x14ac:dyDescent="0.15">
      <c r="A89" t="s">
        <v>195</v>
      </c>
      <c r="B89" t="s">
        <v>30</v>
      </c>
      <c r="C89">
        <v>1</v>
      </c>
      <c r="D89">
        <v>121</v>
      </c>
      <c r="E89">
        <v>1</v>
      </c>
      <c r="F89" t="s">
        <v>190</v>
      </c>
      <c r="G89" t="b">
        <v>0</v>
      </c>
      <c r="H89" t="b">
        <v>0</v>
      </c>
    </row>
    <row r="90" spans="1:8" x14ac:dyDescent="0.15">
      <c r="A90" t="s">
        <v>196</v>
      </c>
      <c r="B90" t="s">
        <v>30</v>
      </c>
      <c r="C90">
        <v>1</v>
      </c>
      <c r="D90">
        <v>122</v>
      </c>
      <c r="E90">
        <v>1</v>
      </c>
      <c r="F90" t="s">
        <v>236</v>
      </c>
      <c r="G90" t="b">
        <v>0</v>
      </c>
      <c r="H90" t="b">
        <v>0</v>
      </c>
    </row>
    <row r="91" spans="1:8" x14ac:dyDescent="0.15">
      <c r="A91" t="s">
        <v>194</v>
      </c>
      <c r="B91" t="s">
        <v>214</v>
      </c>
      <c r="C91">
        <v>1</v>
      </c>
      <c r="D91">
        <v>123</v>
      </c>
      <c r="E91">
        <v>1</v>
      </c>
      <c r="F91" t="s">
        <v>212</v>
      </c>
      <c r="G91" t="b">
        <v>0</v>
      </c>
      <c r="H91" t="b">
        <v>0</v>
      </c>
    </row>
    <row r="92" spans="1:8" x14ac:dyDescent="0.15">
      <c r="A92" t="s">
        <v>194</v>
      </c>
      <c r="B92" t="s">
        <v>30</v>
      </c>
      <c r="C92">
        <v>1</v>
      </c>
      <c r="D92">
        <v>124</v>
      </c>
      <c r="E92">
        <v>1</v>
      </c>
      <c r="F92" t="s">
        <v>1183</v>
      </c>
      <c r="G92" t="b">
        <v>0</v>
      </c>
      <c r="H92" t="b">
        <v>0</v>
      </c>
    </row>
    <row r="93" spans="1:8" x14ac:dyDescent="0.15">
      <c r="A93" t="s">
        <v>196</v>
      </c>
      <c r="B93" t="s">
        <v>30</v>
      </c>
      <c r="C93">
        <v>1</v>
      </c>
      <c r="D93">
        <v>125</v>
      </c>
      <c r="E93">
        <v>1</v>
      </c>
      <c r="F93" t="s">
        <v>215</v>
      </c>
      <c r="G93" t="b">
        <v>0</v>
      </c>
      <c r="H93" t="b">
        <v>0</v>
      </c>
    </row>
    <row r="94" spans="1:8" x14ac:dyDescent="0.15">
      <c r="A94" t="s">
        <v>194</v>
      </c>
      <c r="B94" t="s">
        <v>30</v>
      </c>
      <c r="C94">
        <v>1</v>
      </c>
      <c r="D94">
        <v>126</v>
      </c>
      <c r="E94">
        <v>1</v>
      </c>
      <c r="F94" t="s">
        <v>187</v>
      </c>
      <c r="G94" t="b">
        <v>0</v>
      </c>
      <c r="H94" t="b">
        <v>0</v>
      </c>
    </row>
    <row r="95" spans="1:8" x14ac:dyDescent="0.15">
      <c r="A95" t="s">
        <v>195</v>
      </c>
      <c r="B95" t="s">
        <v>30</v>
      </c>
      <c r="C95">
        <v>1</v>
      </c>
      <c r="D95">
        <v>127</v>
      </c>
      <c r="E95">
        <v>1</v>
      </c>
      <c r="F95" t="s">
        <v>162</v>
      </c>
      <c r="G95" t="b">
        <v>0</v>
      </c>
      <c r="H95" t="b">
        <v>0</v>
      </c>
    </row>
    <row r="96" spans="1:8" x14ac:dyDescent="0.15">
      <c r="A96" t="s">
        <v>194</v>
      </c>
      <c r="B96" t="s">
        <v>30</v>
      </c>
      <c r="C96">
        <v>1</v>
      </c>
      <c r="D96">
        <v>128</v>
      </c>
      <c r="E96">
        <v>1</v>
      </c>
      <c r="F96" t="s">
        <v>243</v>
      </c>
      <c r="G96" t="b">
        <v>0</v>
      </c>
      <c r="H96" t="b">
        <v>0</v>
      </c>
    </row>
    <row r="97" spans="1:8" x14ac:dyDescent="0.15">
      <c r="A97" t="s">
        <v>195</v>
      </c>
      <c r="B97" t="s">
        <v>30</v>
      </c>
      <c r="C97">
        <v>1</v>
      </c>
      <c r="D97">
        <v>129</v>
      </c>
      <c r="E97">
        <v>1</v>
      </c>
      <c r="F97" t="s">
        <v>127</v>
      </c>
      <c r="G97" t="b">
        <v>0</v>
      </c>
      <c r="H97" t="b">
        <v>0</v>
      </c>
    </row>
    <row r="98" spans="1:8" x14ac:dyDescent="0.15">
      <c r="A98" t="s">
        <v>194</v>
      </c>
      <c r="B98" t="s">
        <v>214</v>
      </c>
      <c r="C98">
        <v>1</v>
      </c>
      <c r="D98">
        <v>130</v>
      </c>
      <c r="E98">
        <v>1</v>
      </c>
      <c r="F98" t="s">
        <v>212</v>
      </c>
      <c r="G98" t="b">
        <v>0</v>
      </c>
      <c r="H98" t="b">
        <v>0</v>
      </c>
    </row>
    <row r="99" spans="1:8" x14ac:dyDescent="0.15">
      <c r="A99" t="s">
        <v>192</v>
      </c>
      <c r="B99" t="s">
        <v>30</v>
      </c>
      <c r="C99">
        <v>1</v>
      </c>
      <c r="D99">
        <v>131</v>
      </c>
      <c r="E99">
        <v>1</v>
      </c>
      <c r="F99" t="s">
        <v>1143</v>
      </c>
      <c r="G99" t="b">
        <v>0</v>
      </c>
      <c r="H99" t="b">
        <v>0</v>
      </c>
    </row>
    <row r="100" spans="1:8" x14ac:dyDescent="0.15">
      <c r="A100" t="s">
        <v>194</v>
      </c>
      <c r="B100" t="s">
        <v>27</v>
      </c>
      <c r="C100">
        <v>1</v>
      </c>
      <c r="D100">
        <v>132</v>
      </c>
      <c r="E100">
        <v>1</v>
      </c>
      <c r="F100" t="s">
        <v>1244</v>
      </c>
      <c r="G100" t="b">
        <v>0</v>
      </c>
      <c r="H100" t="b">
        <v>0</v>
      </c>
    </row>
    <row r="101" spans="1:8" x14ac:dyDescent="0.15">
      <c r="A101" t="s">
        <v>194</v>
      </c>
      <c r="B101" t="s">
        <v>30</v>
      </c>
      <c r="C101">
        <v>1</v>
      </c>
      <c r="D101">
        <v>133</v>
      </c>
      <c r="E101">
        <v>1</v>
      </c>
      <c r="F101" t="s">
        <v>1191</v>
      </c>
      <c r="G101" t="b">
        <v>0</v>
      </c>
      <c r="H101" t="b">
        <v>0</v>
      </c>
    </row>
    <row r="102" spans="1:8" x14ac:dyDescent="0.15">
      <c r="A102" t="s">
        <v>196</v>
      </c>
      <c r="B102" t="s">
        <v>30</v>
      </c>
      <c r="C102">
        <v>1</v>
      </c>
      <c r="D102">
        <v>134</v>
      </c>
      <c r="E102">
        <v>1</v>
      </c>
      <c r="F102" t="s">
        <v>1100</v>
      </c>
      <c r="G102" t="b">
        <v>0</v>
      </c>
      <c r="H102" t="b">
        <v>0</v>
      </c>
    </row>
    <row r="103" spans="1:8" x14ac:dyDescent="0.15">
      <c r="A103" t="s">
        <v>192</v>
      </c>
      <c r="B103" t="s">
        <v>30</v>
      </c>
      <c r="C103">
        <v>1</v>
      </c>
      <c r="D103">
        <v>135</v>
      </c>
      <c r="E103">
        <v>1</v>
      </c>
      <c r="F103" t="s">
        <v>241</v>
      </c>
      <c r="G103" t="b">
        <v>0</v>
      </c>
      <c r="H103" t="b">
        <v>0</v>
      </c>
    </row>
    <row r="104" spans="1:8" x14ac:dyDescent="0.15">
      <c r="A104" t="s">
        <v>194</v>
      </c>
      <c r="B104" t="s">
        <v>214</v>
      </c>
      <c r="C104">
        <v>1</v>
      </c>
      <c r="D104">
        <v>136</v>
      </c>
      <c r="E104">
        <v>1</v>
      </c>
      <c r="F104" t="s">
        <v>142</v>
      </c>
      <c r="G104" t="b">
        <v>0</v>
      </c>
      <c r="H104" t="b">
        <v>0</v>
      </c>
    </row>
    <row r="105" spans="1:8" x14ac:dyDescent="0.15">
      <c r="A105" t="s">
        <v>194</v>
      </c>
      <c r="B105" t="s">
        <v>214</v>
      </c>
      <c r="C105">
        <v>1</v>
      </c>
      <c r="D105">
        <v>137</v>
      </c>
      <c r="E105">
        <v>1</v>
      </c>
      <c r="F105" t="s">
        <v>1037</v>
      </c>
      <c r="G105" t="b">
        <v>0</v>
      </c>
      <c r="H105" t="b">
        <v>0</v>
      </c>
    </row>
    <row r="106" spans="1:8" x14ac:dyDescent="0.15">
      <c r="A106" t="s">
        <v>194</v>
      </c>
      <c r="B106" t="s">
        <v>30</v>
      </c>
      <c r="C106">
        <v>1</v>
      </c>
      <c r="D106">
        <v>138</v>
      </c>
      <c r="E106">
        <v>2</v>
      </c>
      <c r="F106" t="s">
        <v>228</v>
      </c>
      <c r="G106" t="b">
        <v>0</v>
      </c>
      <c r="H106" t="b">
        <v>0</v>
      </c>
    </row>
    <row r="107" spans="1:8" x14ac:dyDescent="0.15">
      <c r="A107" t="s">
        <v>194</v>
      </c>
      <c r="B107" t="s">
        <v>30</v>
      </c>
      <c r="C107">
        <v>1</v>
      </c>
      <c r="D107">
        <v>139</v>
      </c>
      <c r="E107">
        <v>2</v>
      </c>
      <c r="F107" t="s">
        <v>1167</v>
      </c>
      <c r="G107" t="b">
        <v>0</v>
      </c>
      <c r="H107" t="b">
        <v>0</v>
      </c>
    </row>
    <row r="108" spans="1:8" x14ac:dyDescent="0.15">
      <c r="A108" t="s">
        <v>196</v>
      </c>
      <c r="B108" t="s">
        <v>30</v>
      </c>
      <c r="C108">
        <v>1</v>
      </c>
      <c r="D108">
        <v>140</v>
      </c>
      <c r="E108">
        <v>2</v>
      </c>
      <c r="F108" t="s">
        <v>239</v>
      </c>
      <c r="G108" t="b">
        <v>0</v>
      </c>
      <c r="H108" t="b">
        <v>0</v>
      </c>
    </row>
    <row r="109" spans="1:8" x14ac:dyDescent="0.15">
      <c r="A109" t="s">
        <v>194</v>
      </c>
      <c r="B109" t="s">
        <v>30</v>
      </c>
      <c r="C109">
        <v>1</v>
      </c>
      <c r="D109">
        <v>141</v>
      </c>
      <c r="E109">
        <v>2</v>
      </c>
      <c r="F109" t="s">
        <v>234</v>
      </c>
      <c r="G109" t="b">
        <v>0</v>
      </c>
      <c r="H109" t="b">
        <v>0</v>
      </c>
    </row>
    <row r="110" spans="1:8" x14ac:dyDescent="0.15">
      <c r="A110" t="s">
        <v>195</v>
      </c>
      <c r="B110" t="s">
        <v>30</v>
      </c>
      <c r="C110">
        <v>1</v>
      </c>
      <c r="D110">
        <v>142</v>
      </c>
      <c r="E110">
        <v>2</v>
      </c>
      <c r="F110" t="s">
        <v>244</v>
      </c>
      <c r="G110" t="b">
        <v>0</v>
      </c>
      <c r="H110" t="b">
        <v>0</v>
      </c>
    </row>
    <row r="111" spans="1:8" x14ac:dyDescent="0.15">
      <c r="A111" t="s">
        <v>194</v>
      </c>
      <c r="B111" t="s">
        <v>30</v>
      </c>
      <c r="C111">
        <v>1</v>
      </c>
      <c r="D111">
        <v>143</v>
      </c>
      <c r="E111">
        <v>2</v>
      </c>
      <c r="F111" t="s">
        <v>140</v>
      </c>
      <c r="G111" t="b">
        <v>0</v>
      </c>
      <c r="H111" t="b">
        <v>0</v>
      </c>
    </row>
    <row r="112" spans="1:8" x14ac:dyDescent="0.15">
      <c r="A112" t="s">
        <v>195</v>
      </c>
      <c r="B112" t="s">
        <v>30</v>
      </c>
      <c r="C112">
        <v>1</v>
      </c>
      <c r="D112">
        <v>144</v>
      </c>
      <c r="E112">
        <v>2</v>
      </c>
      <c r="F112" t="s">
        <v>244</v>
      </c>
      <c r="G112" t="b">
        <v>0</v>
      </c>
      <c r="H112" t="b">
        <v>0</v>
      </c>
    </row>
    <row r="113" spans="1:8" x14ac:dyDescent="0.15">
      <c r="A113" t="s">
        <v>196</v>
      </c>
      <c r="B113" t="s">
        <v>30</v>
      </c>
      <c r="C113">
        <v>1</v>
      </c>
      <c r="D113">
        <v>145</v>
      </c>
      <c r="E113">
        <v>2</v>
      </c>
      <c r="F113" t="s">
        <v>243</v>
      </c>
      <c r="G113" t="b">
        <v>0</v>
      </c>
      <c r="H113" t="b">
        <v>0</v>
      </c>
    </row>
    <row r="114" spans="1:8" x14ac:dyDescent="0.15">
      <c r="A114" t="s">
        <v>194</v>
      </c>
      <c r="B114" t="s">
        <v>27</v>
      </c>
      <c r="C114">
        <v>1</v>
      </c>
      <c r="D114">
        <v>146</v>
      </c>
      <c r="E114">
        <v>2</v>
      </c>
      <c r="F114" t="s">
        <v>1233</v>
      </c>
      <c r="G114" t="b">
        <v>0</v>
      </c>
      <c r="H114" t="b">
        <v>0</v>
      </c>
    </row>
    <row r="115" spans="1:8" x14ac:dyDescent="0.15">
      <c r="A115" t="s">
        <v>194</v>
      </c>
      <c r="B115" t="s">
        <v>30</v>
      </c>
      <c r="C115">
        <v>1</v>
      </c>
      <c r="D115">
        <v>147</v>
      </c>
      <c r="E115">
        <v>2</v>
      </c>
      <c r="F115" t="s">
        <v>1150</v>
      </c>
      <c r="G115" t="b">
        <v>0</v>
      </c>
      <c r="H115" t="b">
        <v>0</v>
      </c>
    </row>
    <row r="116" spans="1:8" x14ac:dyDescent="0.15">
      <c r="A116" t="s">
        <v>193</v>
      </c>
      <c r="B116" t="s">
        <v>27</v>
      </c>
      <c r="C116">
        <v>1</v>
      </c>
      <c r="D116">
        <v>148</v>
      </c>
      <c r="E116">
        <v>2</v>
      </c>
      <c r="F116" t="s">
        <v>247</v>
      </c>
      <c r="G116" t="b">
        <v>0</v>
      </c>
      <c r="H116" t="b">
        <v>0</v>
      </c>
    </row>
    <row r="117" spans="1:8" x14ac:dyDescent="0.15">
      <c r="A117" t="s">
        <v>194</v>
      </c>
      <c r="B117" t="s">
        <v>30</v>
      </c>
      <c r="C117">
        <v>1</v>
      </c>
      <c r="D117">
        <v>149</v>
      </c>
      <c r="E117">
        <v>2</v>
      </c>
      <c r="F117" t="s">
        <v>141</v>
      </c>
      <c r="G117" t="b">
        <v>0</v>
      </c>
      <c r="H117" t="b">
        <v>0</v>
      </c>
    </row>
    <row r="118" spans="1:8" x14ac:dyDescent="0.15">
      <c r="A118" t="s">
        <v>196</v>
      </c>
      <c r="B118" t="s">
        <v>30</v>
      </c>
      <c r="C118">
        <v>1</v>
      </c>
      <c r="D118">
        <v>150</v>
      </c>
      <c r="E118">
        <v>2</v>
      </c>
      <c r="F118" t="s">
        <v>238</v>
      </c>
      <c r="G118" t="b">
        <v>0</v>
      </c>
      <c r="H118" t="b">
        <v>0</v>
      </c>
    </row>
    <row r="119" spans="1:8" x14ac:dyDescent="0.15">
      <c r="A119" t="s">
        <v>194</v>
      </c>
      <c r="B119" t="s">
        <v>30</v>
      </c>
      <c r="C119">
        <v>1</v>
      </c>
      <c r="D119">
        <v>151</v>
      </c>
      <c r="E119">
        <v>2</v>
      </c>
      <c r="F119" t="s">
        <v>1170</v>
      </c>
      <c r="G119" t="b">
        <v>0</v>
      </c>
      <c r="H119" t="b">
        <v>0</v>
      </c>
    </row>
    <row r="120" spans="1:8" x14ac:dyDescent="0.15">
      <c r="A120" t="s">
        <v>194</v>
      </c>
      <c r="B120" t="s">
        <v>30</v>
      </c>
      <c r="C120">
        <v>1</v>
      </c>
      <c r="D120">
        <v>152</v>
      </c>
      <c r="E120">
        <v>2</v>
      </c>
      <c r="F120" t="s">
        <v>1155</v>
      </c>
      <c r="G120" t="b">
        <v>0</v>
      </c>
      <c r="H120" t="b">
        <v>0</v>
      </c>
    </row>
    <row r="121" spans="1:8" x14ac:dyDescent="0.15">
      <c r="A121" t="s">
        <v>196</v>
      </c>
      <c r="B121" t="s">
        <v>30</v>
      </c>
      <c r="C121">
        <v>1</v>
      </c>
      <c r="D121">
        <v>153</v>
      </c>
      <c r="E121">
        <v>2</v>
      </c>
      <c r="F121" t="s">
        <v>230</v>
      </c>
      <c r="G121" t="b">
        <v>0</v>
      </c>
      <c r="H121" t="b">
        <v>0</v>
      </c>
    </row>
    <row r="122" spans="1:8" x14ac:dyDescent="0.15">
      <c r="A122" t="s">
        <v>193</v>
      </c>
      <c r="B122" t="s">
        <v>27</v>
      </c>
      <c r="C122">
        <v>1</v>
      </c>
      <c r="D122">
        <v>154</v>
      </c>
      <c r="E122">
        <v>2</v>
      </c>
      <c r="F122" t="s">
        <v>1044</v>
      </c>
      <c r="G122" t="b">
        <v>0</v>
      </c>
      <c r="H122" t="b">
        <v>0</v>
      </c>
    </row>
    <row r="123" spans="1:8" x14ac:dyDescent="0.15">
      <c r="A123" t="s">
        <v>194</v>
      </c>
      <c r="B123" t="s">
        <v>30</v>
      </c>
      <c r="C123">
        <v>1</v>
      </c>
      <c r="D123">
        <v>155</v>
      </c>
      <c r="E123">
        <v>2</v>
      </c>
      <c r="F123" t="s">
        <v>1154</v>
      </c>
      <c r="G123" t="b">
        <v>0</v>
      </c>
      <c r="H123" t="b">
        <v>0</v>
      </c>
    </row>
    <row r="124" spans="1:8" x14ac:dyDescent="0.15">
      <c r="A124" t="s">
        <v>196</v>
      </c>
      <c r="B124" t="s">
        <v>30</v>
      </c>
      <c r="C124">
        <v>1</v>
      </c>
      <c r="D124">
        <v>156</v>
      </c>
      <c r="E124">
        <v>2</v>
      </c>
      <c r="F124" t="s">
        <v>1084</v>
      </c>
      <c r="G124" t="b">
        <v>0</v>
      </c>
      <c r="H124" t="b">
        <v>0</v>
      </c>
    </row>
    <row r="125" spans="1:8" x14ac:dyDescent="0.15">
      <c r="A125" t="s">
        <v>194</v>
      </c>
      <c r="B125" t="s">
        <v>30</v>
      </c>
      <c r="C125">
        <v>1</v>
      </c>
      <c r="D125">
        <v>157</v>
      </c>
      <c r="E125">
        <v>2</v>
      </c>
      <c r="F125" t="s">
        <v>162</v>
      </c>
      <c r="G125" t="b">
        <v>0</v>
      </c>
      <c r="H125" t="b">
        <v>0</v>
      </c>
    </row>
    <row r="126" spans="1:8" x14ac:dyDescent="0.15">
      <c r="A126" t="s">
        <v>196</v>
      </c>
      <c r="B126" t="s">
        <v>30</v>
      </c>
      <c r="C126">
        <v>1</v>
      </c>
      <c r="D126">
        <v>158</v>
      </c>
      <c r="E126">
        <v>2</v>
      </c>
      <c r="F126" t="s">
        <v>157</v>
      </c>
      <c r="G126" t="b">
        <v>0</v>
      </c>
      <c r="H126" t="b">
        <v>0</v>
      </c>
    </row>
    <row r="127" spans="1:8" x14ac:dyDescent="0.15">
      <c r="A127" t="s">
        <v>194</v>
      </c>
      <c r="B127" t="s">
        <v>30</v>
      </c>
      <c r="C127">
        <v>1</v>
      </c>
      <c r="D127">
        <v>159</v>
      </c>
      <c r="E127">
        <v>2</v>
      </c>
      <c r="F127" t="s">
        <v>230</v>
      </c>
      <c r="G127" t="b">
        <v>0</v>
      </c>
      <c r="H127" t="b">
        <v>0</v>
      </c>
    </row>
    <row r="128" spans="1:8" x14ac:dyDescent="0.15">
      <c r="A128" t="s">
        <v>195</v>
      </c>
      <c r="B128" t="s">
        <v>30</v>
      </c>
      <c r="C128">
        <v>1</v>
      </c>
      <c r="D128">
        <v>160</v>
      </c>
      <c r="E128">
        <v>2</v>
      </c>
      <c r="F128" t="s">
        <v>1057</v>
      </c>
      <c r="G128" t="b">
        <v>0</v>
      </c>
      <c r="H128" t="b">
        <v>0</v>
      </c>
    </row>
    <row r="129" spans="1:8" x14ac:dyDescent="0.15">
      <c r="A129" t="s">
        <v>194</v>
      </c>
      <c r="B129" t="s">
        <v>214</v>
      </c>
      <c r="C129">
        <v>1</v>
      </c>
      <c r="D129">
        <v>161</v>
      </c>
      <c r="E129">
        <v>2</v>
      </c>
      <c r="F129" t="s">
        <v>171</v>
      </c>
      <c r="G129" t="b">
        <v>0</v>
      </c>
      <c r="H129" t="b">
        <v>0</v>
      </c>
    </row>
    <row r="130" spans="1:8" x14ac:dyDescent="0.15">
      <c r="A130" t="s">
        <v>194</v>
      </c>
      <c r="B130" t="s">
        <v>214</v>
      </c>
      <c r="C130">
        <v>1</v>
      </c>
      <c r="D130">
        <v>162</v>
      </c>
      <c r="E130">
        <v>2</v>
      </c>
      <c r="F130" t="s">
        <v>171</v>
      </c>
      <c r="G130" t="b">
        <v>0</v>
      </c>
      <c r="H130" t="b">
        <v>0</v>
      </c>
    </row>
    <row r="131" spans="1:8" x14ac:dyDescent="0.15">
      <c r="A131" t="s">
        <v>195</v>
      </c>
      <c r="B131" t="s">
        <v>214</v>
      </c>
      <c r="C131">
        <v>1</v>
      </c>
      <c r="D131">
        <v>163</v>
      </c>
      <c r="E131">
        <v>2</v>
      </c>
      <c r="F131" t="s">
        <v>146</v>
      </c>
      <c r="G131" t="b">
        <v>0</v>
      </c>
      <c r="H131" t="b">
        <v>0</v>
      </c>
    </row>
    <row r="132" spans="1:8" x14ac:dyDescent="0.15">
      <c r="A132" t="s">
        <v>194</v>
      </c>
      <c r="B132" t="s">
        <v>214</v>
      </c>
      <c r="C132">
        <v>1</v>
      </c>
      <c r="D132">
        <v>164</v>
      </c>
      <c r="E132">
        <v>2</v>
      </c>
      <c r="F132" t="s">
        <v>171</v>
      </c>
      <c r="G132" t="b">
        <v>0</v>
      </c>
      <c r="H132" t="b">
        <v>0</v>
      </c>
    </row>
    <row r="133" spans="1:8" x14ac:dyDescent="0.15">
      <c r="A133" t="s">
        <v>195</v>
      </c>
      <c r="B133" t="s">
        <v>30</v>
      </c>
      <c r="C133">
        <v>1</v>
      </c>
      <c r="D133">
        <v>165</v>
      </c>
      <c r="E133">
        <v>2</v>
      </c>
      <c r="F133" t="s">
        <v>153</v>
      </c>
      <c r="G133" t="b">
        <v>0</v>
      </c>
      <c r="H133" t="b">
        <v>0</v>
      </c>
    </row>
    <row r="134" spans="1:8" x14ac:dyDescent="0.15">
      <c r="A134" t="s">
        <v>196</v>
      </c>
      <c r="B134" t="s">
        <v>30</v>
      </c>
      <c r="C134">
        <v>1</v>
      </c>
      <c r="D134">
        <v>166</v>
      </c>
      <c r="E134">
        <v>2</v>
      </c>
      <c r="F134" t="s">
        <v>153</v>
      </c>
      <c r="G134" t="b">
        <v>0</v>
      </c>
      <c r="H134" t="b">
        <v>0</v>
      </c>
    </row>
    <row r="135" spans="1:8" x14ac:dyDescent="0.15">
      <c r="A135" t="s">
        <v>194</v>
      </c>
      <c r="B135" t="s">
        <v>214</v>
      </c>
      <c r="C135">
        <v>1</v>
      </c>
      <c r="D135">
        <v>167</v>
      </c>
      <c r="E135">
        <v>2</v>
      </c>
      <c r="F135" t="s">
        <v>1035</v>
      </c>
      <c r="G135" t="b">
        <v>0</v>
      </c>
      <c r="H135" t="b">
        <v>0</v>
      </c>
    </row>
    <row r="136" spans="1:8" x14ac:dyDescent="0.15">
      <c r="A136" t="s">
        <v>194</v>
      </c>
      <c r="B136" t="s">
        <v>214</v>
      </c>
      <c r="C136">
        <v>1</v>
      </c>
      <c r="D136">
        <v>168</v>
      </c>
      <c r="E136">
        <v>2</v>
      </c>
      <c r="F136" t="s">
        <v>149</v>
      </c>
      <c r="G136" t="b">
        <v>0</v>
      </c>
      <c r="H136" t="b">
        <v>0</v>
      </c>
    </row>
    <row r="137" spans="1:8" x14ac:dyDescent="0.15">
      <c r="A137" t="s">
        <v>195</v>
      </c>
      <c r="B137" t="s">
        <v>214</v>
      </c>
      <c r="C137">
        <v>1</v>
      </c>
      <c r="D137">
        <v>169</v>
      </c>
      <c r="E137">
        <v>2</v>
      </c>
      <c r="F137" t="s">
        <v>1039</v>
      </c>
      <c r="G137" t="b">
        <v>0</v>
      </c>
      <c r="H137" t="b">
        <v>0</v>
      </c>
    </row>
    <row r="138" spans="1:8" x14ac:dyDescent="0.15">
      <c r="A138" t="s">
        <v>196</v>
      </c>
      <c r="B138" t="s">
        <v>214</v>
      </c>
      <c r="C138">
        <v>1</v>
      </c>
      <c r="D138">
        <v>170</v>
      </c>
      <c r="E138">
        <v>2</v>
      </c>
      <c r="F138" t="s">
        <v>142</v>
      </c>
      <c r="G138" t="b">
        <v>0</v>
      </c>
      <c r="H138" t="b">
        <v>0</v>
      </c>
    </row>
    <row r="139" spans="1:8" x14ac:dyDescent="0.15">
      <c r="A139" t="s">
        <v>194</v>
      </c>
      <c r="B139" t="s">
        <v>214</v>
      </c>
      <c r="C139">
        <v>1</v>
      </c>
      <c r="D139">
        <v>171</v>
      </c>
      <c r="E139">
        <v>2</v>
      </c>
      <c r="F139" t="s">
        <v>145</v>
      </c>
      <c r="G139" t="b">
        <v>0</v>
      </c>
      <c r="H139" t="b">
        <v>0</v>
      </c>
    </row>
    <row r="140" spans="1:8" x14ac:dyDescent="0.15">
      <c r="A140" t="s">
        <v>195</v>
      </c>
      <c r="B140" t="s">
        <v>30</v>
      </c>
      <c r="C140">
        <v>1</v>
      </c>
      <c r="D140">
        <v>172</v>
      </c>
      <c r="E140">
        <v>1</v>
      </c>
      <c r="F140" t="s">
        <v>265</v>
      </c>
      <c r="G140" t="b">
        <v>0</v>
      </c>
      <c r="H140" t="b">
        <v>0</v>
      </c>
    </row>
    <row r="141" spans="1:8" x14ac:dyDescent="0.15">
      <c r="A141" t="s">
        <v>194</v>
      </c>
      <c r="B141" t="s">
        <v>27</v>
      </c>
      <c r="C141">
        <v>1</v>
      </c>
      <c r="D141">
        <v>173</v>
      </c>
      <c r="E141">
        <v>1</v>
      </c>
      <c r="F141" t="s">
        <v>190</v>
      </c>
      <c r="G141" t="b">
        <v>0</v>
      </c>
      <c r="H141" t="b">
        <v>0</v>
      </c>
    </row>
    <row r="142" spans="1:8" x14ac:dyDescent="0.15">
      <c r="A142" t="s">
        <v>193</v>
      </c>
      <c r="B142" t="s">
        <v>23</v>
      </c>
      <c r="C142">
        <v>1</v>
      </c>
      <c r="D142">
        <v>174</v>
      </c>
      <c r="E142">
        <v>1</v>
      </c>
      <c r="F142" t="s">
        <v>1227</v>
      </c>
      <c r="G142" t="b">
        <v>0</v>
      </c>
      <c r="H142" t="b">
        <v>0</v>
      </c>
    </row>
    <row r="143" spans="1:8" x14ac:dyDescent="0.15">
      <c r="A143" t="s">
        <v>194</v>
      </c>
      <c r="B143" t="s">
        <v>27</v>
      </c>
      <c r="C143">
        <v>1</v>
      </c>
      <c r="D143">
        <v>175</v>
      </c>
      <c r="E143">
        <v>1</v>
      </c>
      <c r="F143" t="s">
        <v>127</v>
      </c>
      <c r="G143" t="b">
        <v>0</v>
      </c>
      <c r="H143" t="b">
        <v>0</v>
      </c>
    </row>
    <row r="144" spans="1:8" x14ac:dyDescent="0.15">
      <c r="A144" t="s">
        <v>194</v>
      </c>
      <c r="B144" t="s">
        <v>23</v>
      </c>
      <c r="C144">
        <v>1</v>
      </c>
      <c r="D144">
        <v>176</v>
      </c>
      <c r="E144">
        <v>1</v>
      </c>
      <c r="F144" t="s">
        <v>1053</v>
      </c>
      <c r="G144" t="b">
        <v>0</v>
      </c>
      <c r="H144" t="b">
        <v>0</v>
      </c>
    </row>
    <row r="145" spans="1:8" x14ac:dyDescent="0.15">
      <c r="A145" t="s">
        <v>194</v>
      </c>
      <c r="B145" t="s">
        <v>30</v>
      </c>
      <c r="C145">
        <v>1</v>
      </c>
      <c r="D145">
        <v>177</v>
      </c>
      <c r="E145">
        <v>1</v>
      </c>
      <c r="F145" t="s">
        <v>1206</v>
      </c>
      <c r="G145" t="b">
        <v>0</v>
      </c>
      <c r="H145" t="b">
        <v>0</v>
      </c>
    </row>
    <row r="146" spans="1:8" x14ac:dyDescent="0.15">
      <c r="A146" t="s">
        <v>196</v>
      </c>
      <c r="B146" t="s">
        <v>30</v>
      </c>
      <c r="C146">
        <v>1</v>
      </c>
      <c r="D146">
        <v>178</v>
      </c>
      <c r="E146">
        <v>1</v>
      </c>
      <c r="F146" t="s">
        <v>1113</v>
      </c>
      <c r="G146" t="b">
        <v>0</v>
      </c>
      <c r="H146" t="b">
        <v>0</v>
      </c>
    </row>
    <row r="147" spans="1:8" x14ac:dyDescent="0.15">
      <c r="A147" t="s">
        <v>193</v>
      </c>
      <c r="B147" t="s">
        <v>23</v>
      </c>
      <c r="C147">
        <v>1</v>
      </c>
      <c r="D147">
        <v>179</v>
      </c>
      <c r="E147">
        <v>1</v>
      </c>
      <c r="F147" t="s">
        <v>1231</v>
      </c>
      <c r="G147" t="b">
        <v>0</v>
      </c>
      <c r="H147" t="b">
        <v>0</v>
      </c>
    </row>
    <row r="148" spans="1:8" x14ac:dyDescent="0.15">
      <c r="A148" t="s">
        <v>194</v>
      </c>
      <c r="B148" t="s">
        <v>27</v>
      </c>
      <c r="C148">
        <v>1</v>
      </c>
      <c r="D148">
        <v>180</v>
      </c>
      <c r="E148">
        <v>1</v>
      </c>
      <c r="F148" t="s">
        <v>230</v>
      </c>
      <c r="G148" t="b">
        <v>0</v>
      </c>
      <c r="H148" t="b">
        <v>0</v>
      </c>
    </row>
    <row r="149" spans="1:8" x14ac:dyDescent="0.15">
      <c r="A149" t="s">
        <v>192</v>
      </c>
      <c r="B149" t="s">
        <v>27</v>
      </c>
      <c r="C149">
        <v>1</v>
      </c>
      <c r="D149">
        <v>181</v>
      </c>
      <c r="E149">
        <v>1</v>
      </c>
      <c r="F149" t="s">
        <v>127</v>
      </c>
      <c r="G149" t="b">
        <v>0</v>
      </c>
      <c r="H149" t="b">
        <v>0</v>
      </c>
    </row>
    <row r="150" spans="1:8" x14ac:dyDescent="0.15">
      <c r="A150" t="s">
        <v>194</v>
      </c>
      <c r="B150" t="s">
        <v>30</v>
      </c>
      <c r="C150">
        <v>1</v>
      </c>
      <c r="D150">
        <v>182</v>
      </c>
      <c r="E150">
        <v>1</v>
      </c>
      <c r="F150" t="s">
        <v>1201</v>
      </c>
      <c r="G150" t="b">
        <v>0</v>
      </c>
      <c r="H150" t="b">
        <v>0</v>
      </c>
    </row>
    <row r="151" spans="1:8" x14ac:dyDescent="0.15">
      <c r="A151" t="s">
        <v>194</v>
      </c>
      <c r="B151" t="s">
        <v>27</v>
      </c>
      <c r="C151">
        <v>1</v>
      </c>
      <c r="D151">
        <v>183</v>
      </c>
      <c r="E151">
        <v>1</v>
      </c>
      <c r="F151" t="s">
        <v>1248</v>
      </c>
      <c r="G151" t="b">
        <v>0</v>
      </c>
      <c r="H151" t="b">
        <v>0</v>
      </c>
    </row>
    <row r="152" spans="1:8" x14ac:dyDescent="0.15">
      <c r="A152" t="s">
        <v>194</v>
      </c>
      <c r="B152" t="s">
        <v>30</v>
      </c>
      <c r="C152">
        <v>1</v>
      </c>
      <c r="D152">
        <v>184</v>
      </c>
      <c r="E152">
        <v>1</v>
      </c>
      <c r="F152" t="s">
        <v>1205</v>
      </c>
      <c r="G152" t="b">
        <v>0</v>
      </c>
      <c r="H152" t="b">
        <v>0</v>
      </c>
    </row>
    <row r="153" spans="1:8" x14ac:dyDescent="0.15">
      <c r="A153" t="s">
        <v>196</v>
      </c>
      <c r="B153" t="s">
        <v>30</v>
      </c>
      <c r="C153">
        <v>1</v>
      </c>
      <c r="D153">
        <v>185</v>
      </c>
      <c r="E153">
        <v>1</v>
      </c>
      <c r="F153" t="s">
        <v>143</v>
      </c>
      <c r="G153" t="b">
        <v>0</v>
      </c>
      <c r="H153" t="b">
        <v>0</v>
      </c>
    </row>
    <row r="154" spans="1:8" x14ac:dyDescent="0.15">
      <c r="A154" t="s">
        <v>192</v>
      </c>
      <c r="B154" t="s">
        <v>30</v>
      </c>
      <c r="C154">
        <v>1</v>
      </c>
      <c r="D154">
        <v>186</v>
      </c>
      <c r="E154">
        <v>1</v>
      </c>
      <c r="F154" t="s">
        <v>1148</v>
      </c>
      <c r="G154" t="b">
        <v>0</v>
      </c>
      <c r="H154" t="b">
        <v>0</v>
      </c>
    </row>
    <row r="155" spans="1:8" x14ac:dyDescent="0.15">
      <c r="A155" t="s">
        <v>194</v>
      </c>
      <c r="B155" t="s">
        <v>30</v>
      </c>
      <c r="C155">
        <v>1</v>
      </c>
      <c r="D155">
        <v>187</v>
      </c>
      <c r="E155">
        <v>1</v>
      </c>
      <c r="F155" t="s">
        <v>1148</v>
      </c>
      <c r="G155" t="b">
        <v>0</v>
      </c>
      <c r="H155" t="b">
        <v>0</v>
      </c>
    </row>
    <row r="156" spans="1:8" x14ac:dyDescent="0.15">
      <c r="A156" t="s">
        <v>196</v>
      </c>
      <c r="B156" t="s">
        <v>30</v>
      </c>
      <c r="C156">
        <v>1</v>
      </c>
      <c r="D156">
        <v>188</v>
      </c>
      <c r="E156">
        <v>1</v>
      </c>
      <c r="F156" t="s">
        <v>149</v>
      </c>
      <c r="G156" t="b">
        <v>0</v>
      </c>
      <c r="H156" t="b">
        <v>0</v>
      </c>
    </row>
    <row r="157" spans="1:8" x14ac:dyDescent="0.15">
      <c r="A157" t="s">
        <v>192</v>
      </c>
      <c r="B157" t="s">
        <v>30</v>
      </c>
      <c r="C157">
        <v>1</v>
      </c>
      <c r="D157">
        <v>189</v>
      </c>
      <c r="E157">
        <v>1</v>
      </c>
      <c r="F157" t="s">
        <v>147</v>
      </c>
      <c r="G157" t="b">
        <v>0</v>
      </c>
      <c r="H157" t="b">
        <v>0</v>
      </c>
    </row>
    <row r="158" spans="1:8" x14ac:dyDescent="0.15">
      <c r="A158" t="s">
        <v>194</v>
      </c>
      <c r="B158" t="s">
        <v>30</v>
      </c>
      <c r="C158">
        <v>1</v>
      </c>
      <c r="D158">
        <v>190</v>
      </c>
      <c r="E158">
        <v>1</v>
      </c>
      <c r="F158" t="s">
        <v>171</v>
      </c>
      <c r="G158" t="b">
        <v>0</v>
      </c>
      <c r="H158" t="b">
        <v>0</v>
      </c>
    </row>
    <row r="159" spans="1:8" x14ac:dyDescent="0.15">
      <c r="A159" t="s">
        <v>196</v>
      </c>
      <c r="B159" t="s">
        <v>30</v>
      </c>
      <c r="C159">
        <v>1</v>
      </c>
      <c r="D159">
        <v>191</v>
      </c>
      <c r="E159">
        <v>1</v>
      </c>
      <c r="F159" t="s">
        <v>142</v>
      </c>
      <c r="G159" t="b">
        <v>0</v>
      </c>
      <c r="H159" t="b">
        <v>0</v>
      </c>
    </row>
    <row r="160" spans="1:8" x14ac:dyDescent="0.15">
      <c r="A160" t="s">
        <v>194</v>
      </c>
      <c r="B160" t="s">
        <v>27</v>
      </c>
      <c r="C160">
        <v>1</v>
      </c>
      <c r="D160">
        <v>192</v>
      </c>
      <c r="E160">
        <v>1</v>
      </c>
      <c r="F160" t="s">
        <v>153</v>
      </c>
      <c r="G160" t="b">
        <v>0</v>
      </c>
      <c r="H160" t="b">
        <v>0</v>
      </c>
    </row>
    <row r="161" spans="1:8" x14ac:dyDescent="0.15">
      <c r="A161" t="s">
        <v>194</v>
      </c>
      <c r="B161" t="s">
        <v>30</v>
      </c>
      <c r="C161">
        <v>1</v>
      </c>
      <c r="D161">
        <v>193</v>
      </c>
      <c r="E161">
        <v>1</v>
      </c>
      <c r="F161" t="s">
        <v>171</v>
      </c>
      <c r="G161" t="b">
        <v>0</v>
      </c>
      <c r="H161" t="b">
        <v>0</v>
      </c>
    </row>
    <row r="162" spans="1:8" x14ac:dyDescent="0.15">
      <c r="A162" t="s">
        <v>196</v>
      </c>
      <c r="B162" t="s">
        <v>30</v>
      </c>
      <c r="C162">
        <v>1</v>
      </c>
      <c r="D162">
        <v>194</v>
      </c>
      <c r="E162">
        <v>1</v>
      </c>
      <c r="F162" t="s">
        <v>140</v>
      </c>
      <c r="G162" t="b">
        <v>0</v>
      </c>
      <c r="H162" t="b">
        <v>0</v>
      </c>
    </row>
    <row r="163" spans="1:8" x14ac:dyDescent="0.15">
      <c r="A163" t="s">
        <v>194</v>
      </c>
      <c r="B163" t="s">
        <v>27</v>
      </c>
      <c r="C163">
        <v>1</v>
      </c>
      <c r="D163">
        <v>195</v>
      </c>
      <c r="E163">
        <v>1</v>
      </c>
      <c r="F163" t="s">
        <v>155</v>
      </c>
      <c r="G163" t="b">
        <v>0</v>
      </c>
      <c r="H163" t="b">
        <v>0</v>
      </c>
    </row>
    <row r="164" spans="1:8" x14ac:dyDescent="0.15">
      <c r="A164" t="s">
        <v>194</v>
      </c>
      <c r="B164" t="s">
        <v>30</v>
      </c>
      <c r="C164">
        <v>1</v>
      </c>
      <c r="D164">
        <v>196</v>
      </c>
      <c r="E164">
        <v>1</v>
      </c>
      <c r="F164" t="s">
        <v>171</v>
      </c>
      <c r="G164" t="b">
        <v>0</v>
      </c>
      <c r="H164" t="b">
        <v>0</v>
      </c>
    </row>
    <row r="165" spans="1:8" x14ac:dyDescent="0.15">
      <c r="A165" t="s">
        <v>194</v>
      </c>
      <c r="B165" t="s">
        <v>27</v>
      </c>
      <c r="C165">
        <v>1</v>
      </c>
      <c r="D165">
        <v>197</v>
      </c>
      <c r="E165">
        <v>1</v>
      </c>
      <c r="F165" t="s">
        <v>158</v>
      </c>
      <c r="G165" t="b">
        <v>0</v>
      </c>
      <c r="H165" t="b">
        <v>0</v>
      </c>
    </row>
    <row r="166" spans="1:8" x14ac:dyDescent="0.15">
      <c r="A166" t="s">
        <v>192</v>
      </c>
      <c r="B166" t="s">
        <v>27</v>
      </c>
      <c r="C166">
        <v>1</v>
      </c>
      <c r="D166">
        <v>198</v>
      </c>
      <c r="E166">
        <v>1</v>
      </c>
      <c r="F166" t="s">
        <v>161</v>
      </c>
      <c r="G166" t="b">
        <v>0</v>
      </c>
      <c r="H166" t="b">
        <v>0</v>
      </c>
    </row>
    <row r="167" spans="1:8" x14ac:dyDescent="0.15">
      <c r="A167" t="s">
        <v>192</v>
      </c>
      <c r="B167" t="s">
        <v>30</v>
      </c>
      <c r="C167">
        <v>1</v>
      </c>
      <c r="D167">
        <v>199</v>
      </c>
      <c r="E167">
        <v>1</v>
      </c>
      <c r="F167" t="s">
        <v>145</v>
      </c>
      <c r="G167" t="b">
        <v>0</v>
      </c>
      <c r="H167" t="b">
        <v>0</v>
      </c>
    </row>
    <row r="168" spans="1:8" x14ac:dyDescent="0.15">
      <c r="A168" t="s">
        <v>194</v>
      </c>
      <c r="B168" t="s">
        <v>27</v>
      </c>
      <c r="C168">
        <v>1</v>
      </c>
      <c r="D168">
        <v>200</v>
      </c>
      <c r="E168">
        <v>1</v>
      </c>
      <c r="F168" t="s">
        <v>160</v>
      </c>
      <c r="G168" t="b">
        <v>0</v>
      </c>
      <c r="H168" t="b">
        <v>0</v>
      </c>
    </row>
    <row r="169" spans="1:8" x14ac:dyDescent="0.15">
      <c r="A169" t="s">
        <v>194</v>
      </c>
      <c r="B169" t="s">
        <v>30</v>
      </c>
      <c r="C169">
        <v>1</v>
      </c>
      <c r="D169">
        <v>201</v>
      </c>
      <c r="E169">
        <v>1</v>
      </c>
      <c r="F169" t="s">
        <v>149</v>
      </c>
      <c r="G169" t="b">
        <v>0</v>
      </c>
      <c r="H169" t="b">
        <v>0</v>
      </c>
    </row>
    <row r="170" spans="1:8" x14ac:dyDescent="0.15">
      <c r="A170" t="s">
        <v>196</v>
      </c>
      <c r="B170" t="s">
        <v>30</v>
      </c>
      <c r="C170">
        <v>1</v>
      </c>
      <c r="D170">
        <v>202</v>
      </c>
      <c r="E170">
        <v>1</v>
      </c>
      <c r="F170" t="s">
        <v>1112</v>
      </c>
      <c r="G170" t="b">
        <v>0</v>
      </c>
      <c r="H170" t="b">
        <v>0</v>
      </c>
    </row>
    <row r="171" spans="1:8" x14ac:dyDescent="0.15">
      <c r="A171" t="s">
        <v>194</v>
      </c>
      <c r="B171" t="s">
        <v>30</v>
      </c>
      <c r="C171">
        <v>1</v>
      </c>
      <c r="D171">
        <v>203</v>
      </c>
      <c r="E171">
        <v>1</v>
      </c>
      <c r="F171" t="s">
        <v>269</v>
      </c>
      <c r="G171" t="b">
        <v>0</v>
      </c>
      <c r="H171" t="b">
        <v>0</v>
      </c>
    </row>
    <row r="172" spans="1:8" x14ac:dyDescent="0.15">
      <c r="A172" t="s">
        <v>194</v>
      </c>
      <c r="B172" t="s">
        <v>30</v>
      </c>
      <c r="C172">
        <v>1</v>
      </c>
      <c r="D172">
        <v>204</v>
      </c>
      <c r="E172">
        <v>1</v>
      </c>
      <c r="F172" t="s">
        <v>145</v>
      </c>
      <c r="G172" t="b">
        <v>0</v>
      </c>
      <c r="H172" t="b">
        <v>0</v>
      </c>
    </row>
    <row r="173" spans="1:8" x14ac:dyDescent="0.15">
      <c r="A173" t="s">
        <v>194</v>
      </c>
      <c r="B173" t="s">
        <v>30</v>
      </c>
      <c r="C173">
        <v>1</v>
      </c>
      <c r="D173">
        <v>205</v>
      </c>
      <c r="E173">
        <v>1</v>
      </c>
      <c r="F173" t="s">
        <v>149</v>
      </c>
      <c r="G173" t="b">
        <v>0</v>
      </c>
      <c r="H173" t="b">
        <v>0</v>
      </c>
    </row>
    <row r="174" spans="1:8" x14ac:dyDescent="0.15">
      <c r="A174" t="s">
        <v>194</v>
      </c>
      <c r="B174" t="s">
        <v>27</v>
      </c>
      <c r="C174">
        <v>1</v>
      </c>
      <c r="D174">
        <v>206</v>
      </c>
      <c r="E174">
        <v>1</v>
      </c>
      <c r="F174" t="s">
        <v>155</v>
      </c>
      <c r="G174" t="b">
        <v>0</v>
      </c>
      <c r="H174" t="b">
        <v>0</v>
      </c>
    </row>
    <row r="175" spans="1:8" x14ac:dyDescent="0.15">
      <c r="A175" t="s">
        <v>194</v>
      </c>
      <c r="B175" t="s">
        <v>30</v>
      </c>
      <c r="C175">
        <v>1</v>
      </c>
      <c r="D175">
        <v>207</v>
      </c>
      <c r="E175">
        <v>1</v>
      </c>
      <c r="F175" t="s">
        <v>149</v>
      </c>
      <c r="G175" t="b">
        <v>0</v>
      </c>
      <c r="H175" t="b">
        <v>0</v>
      </c>
    </row>
    <row r="176" spans="1:8" x14ac:dyDescent="0.15">
      <c r="A176" t="s">
        <v>196</v>
      </c>
      <c r="B176" t="s">
        <v>30</v>
      </c>
      <c r="C176">
        <v>1</v>
      </c>
      <c r="D176">
        <v>208</v>
      </c>
      <c r="E176">
        <v>1</v>
      </c>
      <c r="F176" t="s">
        <v>138</v>
      </c>
      <c r="G176" t="b">
        <v>0</v>
      </c>
      <c r="H176" t="b">
        <v>0</v>
      </c>
    </row>
    <row r="177" spans="1:8" x14ac:dyDescent="0.15">
      <c r="A177" t="s">
        <v>192</v>
      </c>
      <c r="B177" t="s">
        <v>30</v>
      </c>
      <c r="C177">
        <v>1</v>
      </c>
      <c r="D177">
        <v>209</v>
      </c>
      <c r="E177">
        <v>1</v>
      </c>
      <c r="F177" t="s">
        <v>234</v>
      </c>
      <c r="G177" t="b">
        <v>0</v>
      </c>
      <c r="H177" t="b">
        <v>0</v>
      </c>
    </row>
    <row r="178" spans="1:8" x14ac:dyDescent="0.15">
      <c r="A178" t="s">
        <v>194</v>
      </c>
      <c r="B178" t="s">
        <v>27</v>
      </c>
      <c r="C178">
        <v>1</v>
      </c>
      <c r="D178">
        <v>210</v>
      </c>
      <c r="E178">
        <v>1</v>
      </c>
      <c r="F178" t="s">
        <v>130</v>
      </c>
      <c r="G178" t="b">
        <v>0</v>
      </c>
      <c r="H178" t="b">
        <v>0</v>
      </c>
    </row>
    <row r="179" spans="1:8" x14ac:dyDescent="0.15">
      <c r="A179" t="s">
        <v>194</v>
      </c>
      <c r="B179" t="s">
        <v>30</v>
      </c>
      <c r="C179">
        <v>1</v>
      </c>
      <c r="D179">
        <v>211</v>
      </c>
      <c r="E179">
        <v>2</v>
      </c>
      <c r="F179" t="s">
        <v>1148</v>
      </c>
      <c r="G179" t="b">
        <v>0</v>
      </c>
      <c r="H179" t="b">
        <v>0</v>
      </c>
    </row>
    <row r="180" spans="1:8" x14ac:dyDescent="0.15">
      <c r="A180" t="s">
        <v>194</v>
      </c>
      <c r="B180" t="s">
        <v>27</v>
      </c>
      <c r="C180">
        <v>1</v>
      </c>
      <c r="D180">
        <v>212</v>
      </c>
      <c r="E180">
        <v>2</v>
      </c>
      <c r="F180" t="s">
        <v>184</v>
      </c>
      <c r="G180" t="b">
        <v>0</v>
      </c>
      <c r="H180" t="b">
        <v>0</v>
      </c>
    </row>
    <row r="181" spans="1:8" x14ac:dyDescent="0.15">
      <c r="A181" t="s">
        <v>194</v>
      </c>
      <c r="B181" t="s">
        <v>30</v>
      </c>
      <c r="C181">
        <v>1</v>
      </c>
      <c r="D181">
        <v>213</v>
      </c>
      <c r="E181">
        <v>2</v>
      </c>
      <c r="F181" t="s">
        <v>1182</v>
      </c>
      <c r="G181" t="b">
        <v>0</v>
      </c>
      <c r="H181" t="b">
        <v>0</v>
      </c>
    </row>
    <row r="182" spans="1:8" x14ac:dyDescent="0.15">
      <c r="A182" t="s">
        <v>194</v>
      </c>
      <c r="B182" t="s">
        <v>27</v>
      </c>
      <c r="C182">
        <v>1</v>
      </c>
      <c r="D182">
        <v>214</v>
      </c>
      <c r="E182">
        <v>2</v>
      </c>
      <c r="F182" t="s">
        <v>1238</v>
      </c>
      <c r="G182" t="b">
        <v>0</v>
      </c>
      <c r="H182" t="b">
        <v>0</v>
      </c>
    </row>
    <row r="183" spans="1:8" x14ac:dyDescent="0.15">
      <c r="A183" t="s">
        <v>192</v>
      </c>
      <c r="B183" t="s">
        <v>27</v>
      </c>
      <c r="C183">
        <v>1</v>
      </c>
      <c r="D183">
        <v>215</v>
      </c>
      <c r="E183">
        <v>2</v>
      </c>
      <c r="F183" t="s">
        <v>155</v>
      </c>
      <c r="G183" t="b">
        <v>0</v>
      </c>
      <c r="H183" t="b">
        <v>0</v>
      </c>
    </row>
    <row r="184" spans="1:8" x14ac:dyDescent="0.15">
      <c r="A184" t="s">
        <v>193</v>
      </c>
      <c r="B184" t="s">
        <v>23</v>
      </c>
      <c r="C184">
        <v>1</v>
      </c>
      <c r="D184">
        <v>216</v>
      </c>
      <c r="E184">
        <v>2</v>
      </c>
      <c r="F184" t="s">
        <v>1217</v>
      </c>
      <c r="G184" t="b">
        <v>0</v>
      </c>
      <c r="H184" t="b">
        <v>0</v>
      </c>
    </row>
    <row r="185" spans="1:8" x14ac:dyDescent="0.15">
      <c r="A185" t="s">
        <v>196</v>
      </c>
      <c r="B185" t="s">
        <v>27</v>
      </c>
      <c r="C185">
        <v>1</v>
      </c>
      <c r="D185">
        <v>217</v>
      </c>
      <c r="E185">
        <v>2</v>
      </c>
      <c r="F185" t="s">
        <v>1260</v>
      </c>
      <c r="G185" t="b">
        <v>0</v>
      </c>
      <c r="H185" t="b">
        <v>0</v>
      </c>
    </row>
    <row r="186" spans="1:8" x14ac:dyDescent="0.15">
      <c r="A186" t="s">
        <v>193</v>
      </c>
      <c r="B186" t="s">
        <v>23</v>
      </c>
      <c r="C186">
        <v>1</v>
      </c>
      <c r="D186">
        <v>218</v>
      </c>
      <c r="E186">
        <v>2</v>
      </c>
      <c r="F186" t="s">
        <v>1220</v>
      </c>
      <c r="G186" t="b">
        <v>0</v>
      </c>
      <c r="H186" t="b">
        <v>0</v>
      </c>
    </row>
    <row r="187" spans="1:8" x14ac:dyDescent="0.15">
      <c r="A187" t="s">
        <v>194</v>
      </c>
      <c r="B187" t="s">
        <v>27</v>
      </c>
      <c r="C187">
        <v>1</v>
      </c>
      <c r="D187">
        <v>569</v>
      </c>
      <c r="E187">
        <v>2</v>
      </c>
      <c r="F187" t="s">
        <v>1234</v>
      </c>
      <c r="G187" t="b">
        <v>0</v>
      </c>
      <c r="H187" t="b">
        <v>0</v>
      </c>
    </row>
    <row r="188" spans="1:8" x14ac:dyDescent="0.15">
      <c r="A188" t="s">
        <v>194</v>
      </c>
      <c r="B188" t="s">
        <v>23</v>
      </c>
      <c r="C188">
        <v>1</v>
      </c>
      <c r="D188">
        <v>570</v>
      </c>
      <c r="E188">
        <v>2</v>
      </c>
      <c r="F188" t="s">
        <v>1047</v>
      </c>
      <c r="G188" t="b">
        <v>0</v>
      </c>
      <c r="H188" t="b">
        <v>0</v>
      </c>
    </row>
    <row r="189" spans="1:8" x14ac:dyDescent="0.15">
      <c r="A189" t="s">
        <v>193</v>
      </c>
      <c r="B189" t="s">
        <v>23</v>
      </c>
      <c r="C189">
        <v>1</v>
      </c>
      <c r="D189">
        <v>571</v>
      </c>
      <c r="E189">
        <v>2</v>
      </c>
      <c r="F189" t="s">
        <v>1221</v>
      </c>
      <c r="G189" t="b">
        <v>0</v>
      </c>
      <c r="H189" t="b">
        <v>0</v>
      </c>
    </row>
    <row r="190" spans="1:8" x14ac:dyDescent="0.15">
      <c r="A190" t="s">
        <v>192</v>
      </c>
      <c r="B190" t="s">
        <v>30</v>
      </c>
      <c r="C190">
        <v>1</v>
      </c>
      <c r="D190">
        <v>572</v>
      </c>
      <c r="E190">
        <v>2</v>
      </c>
      <c r="F190" t="s">
        <v>141</v>
      </c>
      <c r="G190" t="b">
        <v>0</v>
      </c>
      <c r="H190" t="b">
        <v>0</v>
      </c>
    </row>
    <row r="191" spans="1:8" x14ac:dyDescent="0.15">
      <c r="A191" t="s">
        <v>196</v>
      </c>
      <c r="B191" t="s">
        <v>27</v>
      </c>
      <c r="C191">
        <v>1</v>
      </c>
      <c r="D191">
        <v>573</v>
      </c>
      <c r="E191">
        <v>2</v>
      </c>
      <c r="F191" t="s">
        <v>232</v>
      </c>
      <c r="G191" t="b">
        <v>0</v>
      </c>
      <c r="H191" t="b">
        <v>0</v>
      </c>
    </row>
    <row r="192" spans="1:8" x14ac:dyDescent="0.15">
      <c r="A192" t="s">
        <v>192</v>
      </c>
      <c r="B192" t="s">
        <v>30</v>
      </c>
      <c r="C192">
        <v>1</v>
      </c>
      <c r="D192">
        <v>574</v>
      </c>
      <c r="E192">
        <v>2</v>
      </c>
      <c r="F192" t="s">
        <v>1134</v>
      </c>
      <c r="G192" t="b">
        <v>0</v>
      </c>
      <c r="H192" t="b">
        <v>0</v>
      </c>
    </row>
    <row r="193" spans="1:8" x14ac:dyDescent="0.15">
      <c r="A193" t="s">
        <v>192</v>
      </c>
      <c r="B193" t="s">
        <v>27</v>
      </c>
      <c r="C193">
        <v>1</v>
      </c>
      <c r="D193">
        <v>575</v>
      </c>
      <c r="E193">
        <v>2</v>
      </c>
      <c r="F193" t="s">
        <v>151</v>
      </c>
      <c r="G193" t="b">
        <v>0</v>
      </c>
      <c r="H193" t="b">
        <v>0</v>
      </c>
    </row>
    <row r="194" spans="1:8" x14ac:dyDescent="0.15">
      <c r="A194" t="s">
        <v>194</v>
      </c>
      <c r="B194" t="s">
        <v>30</v>
      </c>
      <c r="C194">
        <v>1</v>
      </c>
      <c r="D194">
        <v>576</v>
      </c>
      <c r="E194">
        <v>2</v>
      </c>
      <c r="F194" t="s">
        <v>231</v>
      </c>
      <c r="G194" t="b">
        <v>0</v>
      </c>
      <c r="H194" t="b">
        <v>0</v>
      </c>
    </row>
    <row r="195" spans="1:8" x14ac:dyDescent="0.15">
      <c r="A195" t="s">
        <v>195</v>
      </c>
      <c r="B195" t="s">
        <v>30</v>
      </c>
      <c r="C195">
        <v>1</v>
      </c>
      <c r="D195">
        <v>577</v>
      </c>
      <c r="E195">
        <v>2</v>
      </c>
      <c r="F195" t="s">
        <v>187</v>
      </c>
      <c r="G195" t="b">
        <v>0</v>
      </c>
      <c r="H195" t="b">
        <v>0</v>
      </c>
    </row>
    <row r="196" spans="1:8" x14ac:dyDescent="0.15">
      <c r="A196" t="s">
        <v>196</v>
      </c>
      <c r="B196" t="s">
        <v>30</v>
      </c>
      <c r="C196">
        <v>1</v>
      </c>
      <c r="D196">
        <v>578</v>
      </c>
      <c r="E196">
        <v>2</v>
      </c>
      <c r="F196" t="s">
        <v>236</v>
      </c>
      <c r="G196" t="b">
        <v>0</v>
      </c>
      <c r="H196" t="b">
        <v>0</v>
      </c>
    </row>
    <row r="197" spans="1:8" x14ac:dyDescent="0.15">
      <c r="A197" t="s">
        <v>194</v>
      </c>
      <c r="B197" t="s">
        <v>30</v>
      </c>
      <c r="C197">
        <v>1</v>
      </c>
      <c r="D197">
        <v>579</v>
      </c>
      <c r="E197">
        <v>2</v>
      </c>
      <c r="F197" t="s">
        <v>141</v>
      </c>
      <c r="G197" t="b">
        <v>0</v>
      </c>
      <c r="H197" t="b">
        <v>0</v>
      </c>
    </row>
    <row r="198" spans="1:8" x14ac:dyDescent="0.15">
      <c r="A198" t="s">
        <v>195</v>
      </c>
      <c r="B198" t="s">
        <v>30</v>
      </c>
      <c r="C198">
        <v>1</v>
      </c>
      <c r="D198">
        <v>580</v>
      </c>
      <c r="E198">
        <v>2</v>
      </c>
      <c r="F198" t="s">
        <v>138</v>
      </c>
      <c r="G198" t="b">
        <v>0</v>
      </c>
      <c r="H198" t="b">
        <v>0</v>
      </c>
    </row>
    <row r="199" spans="1:8" x14ac:dyDescent="0.15">
      <c r="A199" t="s">
        <v>193</v>
      </c>
      <c r="B199" t="s">
        <v>23</v>
      </c>
      <c r="C199">
        <v>1</v>
      </c>
      <c r="D199">
        <v>581</v>
      </c>
      <c r="E199">
        <v>2</v>
      </c>
      <c r="F199" t="s">
        <v>246</v>
      </c>
      <c r="G199" t="b">
        <v>0</v>
      </c>
      <c r="H199" t="b">
        <v>0</v>
      </c>
    </row>
    <row r="200" spans="1:8" x14ac:dyDescent="0.15">
      <c r="A200" t="s">
        <v>196</v>
      </c>
      <c r="B200" t="s">
        <v>30</v>
      </c>
      <c r="C200">
        <v>1</v>
      </c>
      <c r="D200">
        <v>582</v>
      </c>
      <c r="E200">
        <v>2</v>
      </c>
      <c r="F200" t="s">
        <v>243</v>
      </c>
      <c r="G200" t="b">
        <v>0</v>
      </c>
      <c r="H200" t="b">
        <v>0</v>
      </c>
    </row>
    <row r="201" spans="1:8" x14ac:dyDescent="0.15">
      <c r="A201" t="s">
        <v>194</v>
      </c>
      <c r="B201" t="s">
        <v>30</v>
      </c>
      <c r="C201">
        <v>1</v>
      </c>
      <c r="D201">
        <v>583</v>
      </c>
      <c r="E201">
        <v>2</v>
      </c>
      <c r="F201" t="s">
        <v>142</v>
      </c>
      <c r="G201" t="b">
        <v>0</v>
      </c>
      <c r="H201" t="b">
        <v>0</v>
      </c>
    </row>
    <row r="202" spans="1:8" x14ac:dyDescent="0.15">
      <c r="A202" t="s">
        <v>196</v>
      </c>
      <c r="B202" t="s">
        <v>30</v>
      </c>
      <c r="C202">
        <v>1</v>
      </c>
      <c r="D202">
        <v>584</v>
      </c>
      <c r="E202">
        <v>2</v>
      </c>
      <c r="F202" t="s">
        <v>244</v>
      </c>
      <c r="G202" t="b">
        <v>0</v>
      </c>
      <c r="H202" t="b">
        <v>0</v>
      </c>
    </row>
    <row r="203" spans="1:8" x14ac:dyDescent="0.15">
      <c r="A203" t="s">
        <v>193</v>
      </c>
      <c r="B203" t="s">
        <v>23</v>
      </c>
      <c r="C203">
        <v>1</v>
      </c>
      <c r="D203">
        <v>585</v>
      </c>
      <c r="E203">
        <v>2</v>
      </c>
      <c r="F203" t="s">
        <v>217</v>
      </c>
      <c r="G203" t="b">
        <v>0</v>
      </c>
      <c r="H203" t="b">
        <v>0</v>
      </c>
    </row>
    <row r="204" spans="1:8" x14ac:dyDescent="0.15">
      <c r="A204" t="s">
        <v>192</v>
      </c>
      <c r="B204" t="s">
        <v>30</v>
      </c>
      <c r="C204">
        <v>1</v>
      </c>
      <c r="D204">
        <v>586</v>
      </c>
      <c r="E204">
        <v>2</v>
      </c>
      <c r="F204" t="s">
        <v>153</v>
      </c>
      <c r="G204" t="b">
        <v>0</v>
      </c>
      <c r="H204" t="b">
        <v>0</v>
      </c>
    </row>
    <row r="205" spans="1:8" x14ac:dyDescent="0.15">
      <c r="A205" t="s">
        <v>195</v>
      </c>
      <c r="B205" t="s">
        <v>30</v>
      </c>
      <c r="C205">
        <v>1</v>
      </c>
      <c r="D205">
        <v>587</v>
      </c>
      <c r="E205">
        <v>2</v>
      </c>
      <c r="F205" t="s">
        <v>1067</v>
      </c>
      <c r="G205" t="b">
        <v>0</v>
      </c>
      <c r="H205" t="b">
        <v>0</v>
      </c>
    </row>
    <row r="206" spans="1:8" x14ac:dyDescent="0.15">
      <c r="A206" t="s">
        <v>195</v>
      </c>
      <c r="B206" t="s">
        <v>27</v>
      </c>
      <c r="C206">
        <v>1</v>
      </c>
      <c r="D206">
        <v>588</v>
      </c>
      <c r="E206">
        <v>2</v>
      </c>
      <c r="F206" t="s">
        <v>232</v>
      </c>
      <c r="G206" t="b">
        <v>0</v>
      </c>
      <c r="H206" t="b">
        <v>0</v>
      </c>
    </row>
    <row r="207" spans="1:8" x14ac:dyDescent="0.15">
      <c r="A207" t="s">
        <v>194</v>
      </c>
      <c r="B207" t="s">
        <v>30</v>
      </c>
      <c r="C207">
        <v>1</v>
      </c>
      <c r="D207">
        <v>589</v>
      </c>
      <c r="E207">
        <v>2</v>
      </c>
      <c r="F207" t="s">
        <v>1168</v>
      </c>
      <c r="G207" t="b">
        <v>0</v>
      </c>
      <c r="H207" t="b">
        <v>0</v>
      </c>
    </row>
    <row r="208" spans="1:8" x14ac:dyDescent="0.15">
      <c r="A208" t="s">
        <v>195</v>
      </c>
      <c r="B208" t="s">
        <v>30</v>
      </c>
      <c r="C208">
        <v>1</v>
      </c>
      <c r="D208">
        <v>590</v>
      </c>
      <c r="E208">
        <v>2</v>
      </c>
      <c r="F208" t="s">
        <v>127</v>
      </c>
      <c r="G208" t="b">
        <v>0</v>
      </c>
      <c r="H208" t="b">
        <v>0</v>
      </c>
    </row>
    <row r="209" spans="1:8" x14ac:dyDescent="0.15">
      <c r="A209" t="s">
        <v>196</v>
      </c>
      <c r="B209" t="s">
        <v>30</v>
      </c>
      <c r="C209">
        <v>1</v>
      </c>
      <c r="D209">
        <v>591</v>
      </c>
      <c r="E209">
        <v>2</v>
      </c>
      <c r="F209" t="s">
        <v>160</v>
      </c>
      <c r="G209" t="b">
        <v>0</v>
      </c>
      <c r="H209" t="b">
        <v>0</v>
      </c>
    </row>
    <row r="210" spans="1:8" x14ac:dyDescent="0.15">
      <c r="A210" t="s">
        <v>194</v>
      </c>
      <c r="B210" t="s">
        <v>30</v>
      </c>
      <c r="C210">
        <v>1</v>
      </c>
      <c r="D210">
        <v>592</v>
      </c>
      <c r="E210">
        <v>2</v>
      </c>
      <c r="F210" t="s">
        <v>138</v>
      </c>
      <c r="G210" t="b">
        <v>0</v>
      </c>
      <c r="H210" t="b">
        <v>0</v>
      </c>
    </row>
    <row r="211" spans="1:8" x14ac:dyDescent="0.15">
      <c r="A211" t="s">
        <v>192</v>
      </c>
      <c r="B211" t="s">
        <v>30</v>
      </c>
      <c r="C211">
        <v>1</v>
      </c>
      <c r="D211">
        <v>593</v>
      </c>
      <c r="E211">
        <v>2</v>
      </c>
      <c r="F211" t="s">
        <v>243</v>
      </c>
      <c r="G211" t="b">
        <v>0</v>
      </c>
      <c r="H211" t="b">
        <v>0</v>
      </c>
    </row>
    <row r="212" spans="1:8" x14ac:dyDescent="0.15">
      <c r="A212" t="s">
        <v>195</v>
      </c>
      <c r="B212" t="s">
        <v>214</v>
      </c>
      <c r="C212">
        <v>1</v>
      </c>
      <c r="D212">
        <v>594</v>
      </c>
      <c r="E212">
        <v>2</v>
      </c>
      <c r="F212" t="s">
        <v>212</v>
      </c>
      <c r="G212" t="b">
        <v>0</v>
      </c>
      <c r="H212" t="b">
        <v>0</v>
      </c>
    </row>
    <row r="213" spans="1:8" x14ac:dyDescent="0.15">
      <c r="A213" t="s">
        <v>196</v>
      </c>
      <c r="B213" t="s">
        <v>214</v>
      </c>
      <c r="C213">
        <v>1</v>
      </c>
      <c r="D213">
        <v>595</v>
      </c>
      <c r="E213">
        <v>2</v>
      </c>
      <c r="F213" t="s">
        <v>142</v>
      </c>
      <c r="G213" t="b">
        <v>0</v>
      </c>
      <c r="H213" t="b">
        <v>0</v>
      </c>
    </row>
    <row r="214" spans="1:8" x14ac:dyDescent="0.15">
      <c r="A214" t="s">
        <v>193</v>
      </c>
      <c r="B214" t="s">
        <v>27</v>
      </c>
      <c r="C214">
        <v>1</v>
      </c>
      <c r="D214">
        <v>596</v>
      </c>
      <c r="E214">
        <v>2</v>
      </c>
      <c r="F214" t="s">
        <v>1043</v>
      </c>
      <c r="G214" t="b">
        <v>0</v>
      </c>
      <c r="H214" t="b">
        <v>0</v>
      </c>
    </row>
    <row r="215" spans="1:8" x14ac:dyDescent="0.15">
      <c r="A215" t="s">
        <v>195</v>
      </c>
      <c r="B215" t="s">
        <v>30</v>
      </c>
      <c r="C215">
        <v>1</v>
      </c>
      <c r="D215">
        <v>597</v>
      </c>
      <c r="E215">
        <v>2</v>
      </c>
      <c r="F215" t="s">
        <v>1064</v>
      </c>
      <c r="G215" t="b">
        <v>0</v>
      </c>
      <c r="H215" t="b">
        <v>0</v>
      </c>
    </row>
    <row r="216" spans="1:8" x14ac:dyDescent="0.15">
      <c r="A216" t="s">
        <v>196</v>
      </c>
      <c r="B216" t="s">
        <v>30</v>
      </c>
      <c r="C216">
        <v>1</v>
      </c>
      <c r="D216">
        <v>598</v>
      </c>
      <c r="E216">
        <v>2</v>
      </c>
      <c r="F216" t="s">
        <v>1088</v>
      </c>
      <c r="G216" t="b">
        <v>0</v>
      </c>
      <c r="H216" t="b">
        <v>0</v>
      </c>
    </row>
    <row r="217" spans="1:8" x14ac:dyDescent="0.15">
      <c r="A217" t="s">
        <v>192</v>
      </c>
      <c r="B217" t="s">
        <v>30</v>
      </c>
      <c r="C217">
        <v>1</v>
      </c>
      <c r="D217">
        <v>599</v>
      </c>
      <c r="E217">
        <v>2</v>
      </c>
      <c r="F217" t="s">
        <v>264</v>
      </c>
      <c r="G217" t="b">
        <v>0</v>
      </c>
      <c r="H217" t="b">
        <v>0</v>
      </c>
    </row>
    <row r="218" spans="1:8" x14ac:dyDescent="0.15">
      <c r="A218" t="s">
        <v>194</v>
      </c>
      <c r="B218" t="s">
        <v>30</v>
      </c>
      <c r="C218">
        <v>1</v>
      </c>
      <c r="D218">
        <v>600</v>
      </c>
      <c r="E218">
        <v>2</v>
      </c>
      <c r="F218" t="s">
        <v>139</v>
      </c>
      <c r="G218" t="b">
        <v>0</v>
      </c>
      <c r="H218" t="b">
        <v>0</v>
      </c>
    </row>
    <row r="219" spans="1:8" x14ac:dyDescent="0.15">
      <c r="A219" t="s">
        <v>194</v>
      </c>
      <c r="B219" t="s">
        <v>30</v>
      </c>
      <c r="C219">
        <v>1</v>
      </c>
      <c r="D219">
        <v>601</v>
      </c>
      <c r="E219">
        <v>2</v>
      </c>
      <c r="F219" t="s">
        <v>1164</v>
      </c>
      <c r="G219" t="b">
        <v>0</v>
      </c>
      <c r="H219" t="b">
        <v>0</v>
      </c>
    </row>
    <row r="220" spans="1:8" x14ac:dyDescent="0.15">
      <c r="A220" t="s">
        <v>192</v>
      </c>
      <c r="B220" t="s">
        <v>30</v>
      </c>
      <c r="C220">
        <v>1</v>
      </c>
      <c r="D220">
        <v>602</v>
      </c>
      <c r="E220">
        <v>2</v>
      </c>
      <c r="F220" t="s">
        <v>1125</v>
      </c>
      <c r="G220" t="b">
        <v>0</v>
      </c>
      <c r="H220" t="b">
        <v>0</v>
      </c>
    </row>
    <row r="221" spans="1:8" x14ac:dyDescent="0.15">
      <c r="A221" t="s">
        <v>196</v>
      </c>
      <c r="B221" t="s">
        <v>30</v>
      </c>
      <c r="C221">
        <v>1</v>
      </c>
      <c r="D221">
        <v>603</v>
      </c>
      <c r="E221">
        <v>2</v>
      </c>
      <c r="F221" t="s">
        <v>1092</v>
      </c>
      <c r="G221" t="b">
        <v>0</v>
      </c>
      <c r="H221" t="b">
        <v>0</v>
      </c>
    </row>
    <row r="222" spans="1:8" x14ac:dyDescent="0.15">
      <c r="A222" t="s">
        <v>195</v>
      </c>
      <c r="B222" t="s">
        <v>30</v>
      </c>
      <c r="C222">
        <v>1</v>
      </c>
      <c r="D222">
        <v>604</v>
      </c>
      <c r="E222">
        <v>2</v>
      </c>
      <c r="F222" t="s">
        <v>243</v>
      </c>
      <c r="G222" t="b">
        <v>0</v>
      </c>
      <c r="H222" t="b">
        <v>0</v>
      </c>
    </row>
    <row r="223" spans="1:8" x14ac:dyDescent="0.15">
      <c r="A223" t="s">
        <v>196</v>
      </c>
      <c r="B223" t="s">
        <v>30</v>
      </c>
      <c r="C223">
        <v>1</v>
      </c>
      <c r="D223">
        <v>605</v>
      </c>
      <c r="E223">
        <v>2</v>
      </c>
      <c r="F223" t="s">
        <v>230</v>
      </c>
      <c r="G223" t="b">
        <v>0</v>
      </c>
      <c r="H223" t="b">
        <v>0</v>
      </c>
    </row>
    <row r="224" spans="1:8" x14ac:dyDescent="0.15">
      <c r="A224" t="s">
        <v>194</v>
      </c>
      <c r="B224" t="s">
        <v>30</v>
      </c>
      <c r="C224">
        <v>1</v>
      </c>
      <c r="D224">
        <v>606</v>
      </c>
      <c r="E224">
        <v>2</v>
      </c>
      <c r="F224" t="s">
        <v>245</v>
      </c>
      <c r="G224" t="b">
        <v>0</v>
      </c>
      <c r="H224" t="b">
        <v>0</v>
      </c>
    </row>
    <row r="225" spans="1:8" x14ac:dyDescent="0.15">
      <c r="A225" t="s">
        <v>195</v>
      </c>
      <c r="B225" t="s">
        <v>30</v>
      </c>
      <c r="C225">
        <v>1</v>
      </c>
      <c r="D225">
        <v>607</v>
      </c>
      <c r="E225">
        <v>2</v>
      </c>
      <c r="F225" t="s">
        <v>233</v>
      </c>
      <c r="G225" t="b">
        <v>0</v>
      </c>
      <c r="H225" t="b">
        <v>0</v>
      </c>
    </row>
    <row r="226" spans="1:8" x14ac:dyDescent="0.15">
      <c r="A226" t="s">
        <v>194</v>
      </c>
      <c r="B226" t="s">
        <v>30</v>
      </c>
      <c r="C226">
        <v>1</v>
      </c>
      <c r="D226">
        <v>608</v>
      </c>
      <c r="E226">
        <v>2</v>
      </c>
      <c r="F226" t="s">
        <v>228</v>
      </c>
      <c r="G226" t="b">
        <v>0</v>
      </c>
      <c r="H226" t="b">
        <v>0</v>
      </c>
    </row>
    <row r="227" spans="1:8" x14ac:dyDescent="0.15">
      <c r="A227" t="s">
        <v>194</v>
      </c>
      <c r="B227" t="s">
        <v>214</v>
      </c>
      <c r="C227">
        <v>1</v>
      </c>
      <c r="D227">
        <v>609</v>
      </c>
      <c r="E227">
        <v>2</v>
      </c>
      <c r="F227" t="s">
        <v>146</v>
      </c>
      <c r="G227" t="b">
        <v>0</v>
      </c>
      <c r="H227" t="b">
        <v>0</v>
      </c>
    </row>
    <row r="228" spans="1:8" x14ac:dyDescent="0.15">
      <c r="A228" t="s">
        <v>196</v>
      </c>
      <c r="B228" t="s">
        <v>214</v>
      </c>
      <c r="C228">
        <v>1</v>
      </c>
      <c r="D228">
        <v>610</v>
      </c>
      <c r="E228">
        <v>2</v>
      </c>
      <c r="F228" t="s">
        <v>228</v>
      </c>
      <c r="G228" t="b">
        <v>0</v>
      </c>
      <c r="H228" t="b">
        <v>0</v>
      </c>
    </row>
    <row r="229" spans="1:8" x14ac:dyDescent="0.15">
      <c r="A229" t="s">
        <v>195</v>
      </c>
      <c r="B229" t="s">
        <v>214</v>
      </c>
      <c r="C229">
        <v>1</v>
      </c>
      <c r="D229">
        <v>611</v>
      </c>
      <c r="E229">
        <v>2</v>
      </c>
      <c r="F229" t="s">
        <v>142</v>
      </c>
      <c r="G229" t="b">
        <v>0</v>
      </c>
      <c r="H229" t="b">
        <v>0</v>
      </c>
    </row>
    <row r="230" spans="1:8" x14ac:dyDescent="0.15">
      <c r="A230" t="s">
        <v>194</v>
      </c>
      <c r="B230" t="s">
        <v>30</v>
      </c>
      <c r="C230">
        <v>1</v>
      </c>
      <c r="D230">
        <v>612</v>
      </c>
      <c r="E230">
        <v>2</v>
      </c>
      <c r="F230" t="s">
        <v>152</v>
      </c>
      <c r="G230" t="b">
        <v>0</v>
      </c>
      <c r="H230" t="b">
        <v>0</v>
      </c>
    </row>
    <row r="231" spans="1:8" x14ac:dyDescent="0.15">
      <c r="A231" t="s">
        <v>192</v>
      </c>
      <c r="B231" t="s">
        <v>30</v>
      </c>
      <c r="C231">
        <v>1</v>
      </c>
      <c r="D231">
        <v>613</v>
      </c>
      <c r="E231">
        <v>2</v>
      </c>
      <c r="F231" t="s">
        <v>1126</v>
      </c>
      <c r="G231" t="b">
        <v>0</v>
      </c>
      <c r="H231" t="b">
        <v>0</v>
      </c>
    </row>
    <row r="232" spans="1:8" x14ac:dyDescent="0.15">
      <c r="A232" t="s">
        <v>196</v>
      </c>
      <c r="B232" t="s">
        <v>30</v>
      </c>
      <c r="C232">
        <v>1</v>
      </c>
      <c r="D232">
        <v>614</v>
      </c>
      <c r="E232">
        <v>2</v>
      </c>
      <c r="F232" t="s">
        <v>1090</v>
      </c>
      <c r="G232" t="b">
        <v>0</v>
      </c>
      <c r="H232" t="b">
        <v>0</v>
      </c>
    </row>
    <row r="233" spans="1:8" x14ac:dyDescent="0.15">
      <c r="A233" t="s">
        <v>194</v>
      </c>
      <c r="B233" t="s">
        <v>30</v>
      </c>
      <c r="C233">
        <v>1</v>
      </c>
      <c r="D233">
        <v>615</v>
      </c>
      <c r="E233">
        <v>2</v>
      </c>
      <c r="F233" t="s">
        <v>1165</v>
      </c>
      <c r="G233" t="b">
        <v>0</v>
      </c>
      <c r="H233" t="b">
        <v>0</v>
      </c>
    </row>
    <row r="234" spans="1:8" x14ac:dyDescent="0.15">
      <c r="A234" t="s">
        <v>194</v>
      </c>
      <c r="B234" t="s">
        <v>30</v>
      </c>
      <c r="C234">
        <v>1</v>
      </c>
      <c r="D234">
        <v>616</v>
      </c>
      <c r="E234">
        <v>2</v>
      </c>
      <c r="F234" t="s">
        <v>148</v>
      </c>
      <c r="G234" t="b">
        <v>0</v>
      </c>
      <c r="H234" t="b">
        <v>0</v>
      </c>
    </row>
    <row r="235" spans="1:8" x14ac:dyDescent="0.15">
      <c r="A235" t="s">
        <v>195</v>
      </c>
      <c r="B235" t="s">
        <v>214</v>
      </c>
      <c r="C235">
        <v>1</v>
      </c>
      <c r="D235">
        <v>617</v>
      </c>
      <c r="E235">
        <v>2</v>
      </c>
      <c r="F235" t="s">
        <v>142</v>
      </c>
      <c r="G235" t="b">
        <v>0</v>
      </c>
      <c r="H235" t="b">
        <v>0</v>
      </c>
    </row>
    <row r="236" spans="1:8" x14ac:dyDescent="0.15">
      <c r="A236" t="s">
        <v>196</v>
      </c>
      <c r="B236" t="s">
        <v>27</v>
      </c>
      <c r="C236">
        <v>1</v>
      </c>
      <c r="D236">
        <v>618</v>
      </c>
      <c r="E236">
        <v>1</v>
      </c>
      <c r="F236" t="s">
        <v>1243</v>
      </c>
      <c r="G236" t="b">
        <v>0</v>
      </c>
      <c r="H236" t="b">
        <v>0</v>
      </c>
    </row>
    <row r="237" spans="1:8" x14ac:dyDescent="0.15">
      <c r="A237" t="s">
        <v>196</v>
      </c>
      <c r="B237" t="s">
        <v>23</v>
      </c>
      <c r="C237">
        <v>1</v>
      </c>
      <c r="D237">
        <v>619</v>
      </c>
      <c r="E237">
        <v>1</v>
      </c>
      <c r="F237" t="s">
        <v>163</v>
      </c>
      <c r="G237" t="b">
        <v>0</v>
      </c>
      <c r="H237" t="b">
        <v>0</v>
      </c>
    </row>
    <row r="238" spans="1:8" x14ac:dyDescent="0.15">
      <c r="A238" t="s">
        <v>194</v>
      </c>
      <c r="B238" t="s">
        <v>30</v>
      </c>
      <c r="C238">
        <v>1</v>
      </c>
      <c r="D238">
        <v>620</v>
      </c>
      <c r="E238">
        <v>1</v>
      </c>
      <c r="F238" t="s">
        <v>149</v>
      </c>
      <c r="G238" t="b">
        <v>0</v>
      </c>
      <c r="H238" t="b">
        <v>0</v>
      </c>
    </row>
    <row r="239" spans="1:8" x14ac:dyDescent="0.15">
      <c r="A239" t="s">
        <v>194</v>
      </c>
      <c r="B239" t="s">
        <v>27</v>
      </c>
      <c r="C239">
        <v>1</v>
      </c>
      <c r="D239">
        <v>621</v>
      </c>
      <c r="E239">
        <v>1</v>
      </c>
      <c r="F239" t="s">
        <v>156</v>
      </c>
      <c r="G239" t="b">
        <v>0</v>
      </c>
      <c r="H239" t="b">
        <v>0</v>
      </c>
    </row>
    <row r="240" spans="1:8" x14ac:dyDescent="0.15">
      <c r="A240" t="s">
        <v>194</v>
      </c>
      <c r="B240" t="s">
        <v>23</v>
      </c>
      <c r="C240">
        <v>1</v>
      </c>
      <c r="D240">
        <v>622</v>
      </c>
      <c r="E240">
        <v>1</v>
      </c>
      <c r="F240" t="s">
        <v>261</v>
      </c>
      <c r="G240" t="b">
        <v>0</v>
      </c>
      <c r="H240" t="b">
        <v>0</v>
      </c>
    </row>
    <row r="241" spans="1:8" x14ac:dyDescent="0.15">
      <c r="A241" t="s">
        <v>193</v>
      </c>
      <c r="B241" t="s">
        <v>23</v>
      </c>
      <c r="C241">
        <v>1</v>
      </c>
      <c r="D241">
        <v>623</v>
      </c>
      <c r="E241">
        <v>1</v>
      </c>
      <c r="F241" t="s">
        <v>1223</v>
      </c>
      <c r="G241" t="b">
        <v>0</v>
      </c>
      <c r="H241" t="b">
        <v>0</v>
      </c>
    </row>
    <row r="242" spans="1:8" x14ac:dyDescent="0.15">
      <c r="A242" t="s">
        <v>196</v>
      </c>
      <c r="B242" t="s">
        <v>27</v>
      </c>
      <c r="C242">
        <v>1</v>
      </c>
      <c r="D242">
        <v>624</v>
      </c>
      <c r="E242">
        <v>1</v>
      </c>
      <c r="F242" t="s">
        <v>170</v>
      </c>
      <c r="G242" t="b">
        <v>0</v>
      </c>
      <c r="H242" t="b">
        <v>0</v>
      </c>
    </row>
    <row r="243" spans="1:8" x14ac:dyDescent="0.15">
      <c r="A243" t="s">
        <v>194</v>
      </c>
      <c r="B243" t="s">
        <v>30</v>
      </c>
      <c r="C243">
        <v>1</v>
      </c>
      <c r="D243">
        <v>625</v>
      </c>
      <c r="E243">
        <v>1</v>
      </c>
      <c r="F243" t="s">
        <v>141</v>
      </c>
      <c r="G243" t="b">
        <v>0</v>
      </c>
      <c r="H243" t="b">
        <v>0</v>
      </c>
    </row>
    <row r="244" spans="1:8" x14ac:dyDescent="0.15">
      <c r="A244" t="s">
        <v>196</v>
      </c>
      <c r="B244" t="s">
        <v>30</v>
      </c>
      <c r="C244">
        <v>1</v>
      </c>
      <c r="D244">
        <v>626</v>
      </c>
      <c r="E244">
        <v>1</v>
      </c>
      <c r="F244" t="s">
        <v>231</v>
      </c>
      <c r="G244" t="b">
        <v>0</v>
      </c>
      <c r="H244" t="b">
        <v>0</v>
      </c>
    </row>
    <row r="245" spans="1:8" x14ac:dyDescent="0.15">
      <c r="A245" t="s">
        <v>194</v>
      </c>
      <c r="B245" t="s">
        <v>30</v>
      </c>
      <c r="C245">
        <v>1</v>
      </c>
      <c r="D245">
        <v>627</v>
      </c>
      <c r="E245">
        <v>1</v>
      </c>
      <c r="F245" t="s">
        <v>140</v>
      </c>
      <c r="G245" t="b">
        <v>0</v>
      </c>
      <c r="H245" t="b">
        <v>0</v>
      </c>
    </row>
    <row r="246" spans="1:8" x14ac:dyDescent="0.15">
      <c r="A246" t="s">
        <v>196</v>
      </c>
      <c r="B246" t="s">
        <v>27</v>
      </c>
      <c r="C246">
        <v>1</v>
      </c>
      <c r="D246">
        <v>628</v>
      </c>
      <c r="E246">
        <v>1</v>
      </c>
      <c r="F246" t="s">
        <v>1262</v>
      </c>
      <c r="G246" t="b">
        <v>0</v>
      </c>
      <c r="H246" t="b">
        <v>0</v>
      </c>
    </row>
    <row r="247" spans="1:8" x14ac:dyDescent="0.15">
      <c r="A247" t="s">
        <v>196</v>
      </c>
      <c r="B247" t="s">
        <v>30</v>
      </c>
      <c r="C247">
        <v>1</v>
      </c>
      <c r="D247">
        <v>629</v>
      </c>
      <c r="E247">
        <v>1</v>
      </c>
      <c r="F247" t="s">
        <v>228</v>
      </c>
      <c r="G247" t="b">
        <v>0</v>
      </c>
      <c r="H247" t="b">
        <v>0</v>
      </c>
    </row>
    <row r="248" spans="1:8" x14ac:dyDescent="0.15">
      <c r="A248" t="s">
        <v>196</v>
      </c>
      <c r="B248" t="s">
        <v>27</v>
      </c>
      <c r="C248">
        <v>1</v>
      </c>
      <c r="D248">
        <v>630</v>
      </c>
      <c r="E248">
        <v>1</v>
      </c>
      <c r="F248" t="s">
        <v>1267</v>
      </c>
      <c r="G248" t="b">
        <v>0</v>
      </c>
      <c r="H248" t="b">
        <v>0</v>
      </c>
    </row>
    <row r="249" spans="1:8" x14ac:dyDescent="0.15">
      <c r="A249" t="s">
        <v>193</v>
      </c>
      <c r="B249" t="s">
        <v>23</v>
      </c>
      <c r="C249">
        <v>1</v>
      </c>
      <c r="D249">
        <v>631</v>
      </c>
      <c r="E249">
        <v>1</v>
      </c>
      <c r="F249" t="s">
        <v>1083</v>
      </c>
      <c r="G249" t="b">
        <v>0</v>
      </c>
      <c r="H249" t="b">
        <v>0</v>
      </c>
    </row>
    <row r="250" spans="1:8" x14ac:dyDescent="0.15">
      <c r="A250" t="s">
        <v>195</v>
      </c>
      <c r="B250" t="s">
        <v>30</v>
      </c>
      <c r="C250">
        <v>1</v>
      </c>
      <c r="D250">
        <v>632</v>
      </c>
      <c r="E250">
        <v>1</v>
      </c>
      <c r="F250" t="s">
        <v>138</v>
      </c>
      <c r="G250" t="b">
        <v>0</v>
      </c>
      <c r="H250" t="b">
        <v>0</v>
      </c>
    </row>
    <row r="251" spans="1:8" x14ac:dyDescent="0.15">
      <c r="A251" t="s">
        <v>194</v>
      </c>
      <c r="B251" t="s">
        <v>27</v>
      </c>
      <c r="C251">
        <v>1</v>
      </c>
      <c r="D251">
        <v>633</v>
      </c>
      <c r="E251">
        <v>1</v>
      </c>
      <c r="F251" t="s">
        <v>161</v>
      </c>
      <c r="G251" t="b">
        <v>0</v>
      </c>
      <c r="H251" t="b">
        <v>0</v>
      </c>
    </row>
    <row r="252" spans="1:8" x14ac:dyDescent="0.15">
      <c r="A252" t="s">
        <v>194</v>
      </c>
      <c r="B252" t="s">
        <v>27</v>
      </c>
      <c r="C252">
        <v>1</v>
      </c>
      <c r="D252">
        <v>634</v>
      </c>
      <c r="E252">
        <v>1</v>
      </c>
      <c r="F252" t="s">
        <v>152</v>
      </c>
      <c r="G252" t="b">
        <v>0</v>
      </c>
      <c r="H252" t="b">
        <v>0</v>
      </c>
    </row>
    <row r="253" spans="1:8" x14ac:dyDescent="0.15">
      <c r="A253" t="s">
        <v>196</v>
      </c>
      <c r="B253" t="s">
        <v>27</v>
      </c>
      <c r="C253">
        <v>1</v>
      </c>
      <c r="D253">
        <v>635</v>
      </c>
      <c r="E253">
        <v>1</v>
      </c>
      <c r="F253" t="s">
        <v>170</v>
      </c>
      <c r="G253" t="b">
        <v>0</v>
      </c>
      <c r="H253" t="b">
        <v>0</v>
      </c>
    </row>
    <row r="254" spans="1:8" x14ac:dyDescent="0.15">
      <c r="A254" t="s">
        <v>192</v>
      </c>
      <c r="B254" t="s">
        <v>30</v>
      </c>
      <c r="C254">
        <v>1</v>
      </c>
      <c r="D254">
        <v>636</v>
      </c>
      <c r="E254">
        <v>1</v>
      </c>
      <c r="F254" t="s">
        <v>141</v>
      </c>
      <c r="G254" t="b">
        <v>0</v>
      </c>
      <c r="H254" t="b">
        <v>0</v>
      </c>
    </row>
    <row r="255" spans="1:8" x14ac:dyDescent="0.15">
      <c r="A255" t="s">
        <v>193</v>
      </c>
      <c r="B255" t="s">
        <v>23</v>
      </c>
      <c r="C255">
        <v>1</v>
      </c>
      <c r="D255">
        <v>637</v>
      </c>
      <c r="E255">
        <v>1</v>
      </c>
      <c r="F255" t="s">
        <v>217</v>
      </c>
      <c r="G255" t="b">
        <v>0</v>
      </c>
      <c r="H255" t="b">
        <v>0</v>
      </c>
    </row>
    <row r="256" spans="1:8" x14ac:dyDescent="0.15">
      <c r="A256" t="s">
        <v>193</v>
      </c>
      <c r="B256" t="s">
        <v>27</v>
      </c>
      <c r="C256">
        <v>1</v>
      </c>
      <c r="D256">
        <v>638</v>
      </c>
      <c r="E256">
        <v>1</v>
      </c>
      <c r="F256" t="s">
        <v>170</v>
      </c>
      <c r="G256" t="b">
        <v>0</v>
      </c>
      <c r="H256" t="b">
        <v>0</v>
      </c>
    </row>
    <row r="257" spans="1:8" x14ac:dyDescent="0.15">
      <c r="A257" t="s">
        <v>192</v>
      </c>
      <c r="B257" t="s">
        <v>30</v>
      </c>
      <c r="C257">
        <v>1</v>
      </c>
      <c r="D257">
        <v>639</v>
      </c>
      <c r="E257">
        <v>1</v>
      </c>
      <c r="F257" t="s">
        <v>234</v>
      </c>
      <c r="G257" t="b">
        <v>0</v>
      </c>
      <c r="H257" t="b">
        <v>0</v>
      </c>
    </row>
    <row r="258" spans="1:8" x14ac:dyDescent="0.15">
      <c r="A258" t="s">
        <v>194</v>
      </c>
      <c r="B258" t="s">
        <v>27</v>
      </c>
      <c r="C258">
        <v>1</v>
      </c>
      <c r="D258">
        <v>640</v>
      </c>
      <c r="E258">
        <v>1</v>
      </c>
      <c r="F258" t="s">
        <v>151</v>
      </c>
      <c r="G258" t="b">
        <v>0</v>
      </c>
      <c r="H258" t="b">
        <v>0</v>
      </c>
    </row>
    <row r="259" spans="1:8" x14ac:dyDescent="0.15">
      <c r="A259" t="s">
        <v>195</v>
      </c>
      <c r="B259" t="s">
        <v>30</v>
      </c>
      <c r="C259">
        <v>1</v>
      </c>
      <c r="D259">
        <v>641</v>
      </c>
      <c r="E259">
        <v>1</v>
      </c>
      <c r="F259" t="s">
        <v>231</v>
      </c>
      <c r="G259" t="b">
        <v>0</v>
      </c>
      <c r="H259" t="b">
        <v>0</v>
      </c>
    </row>
    <row r="260" spans="1:8" x14ac:dyDescent="0.15">
      <c r="A260" t="s">
        <v>196</v>
      </c>
      <c r="B260" t="s">
        <v>30</v>
      </c>
      <c r="C260">
        <v>1</v>
      </c>
      <c r="D260">
        <v>642</v>
      </c>
      <c r="E260">
        <v>1</v>
      </c>
      <c r="F260" t="s">
        <v>243</v>
      </c>
      <c r="G260" t="b">
        <v>0</v>
      </c>
      <c r="H260" t="b">
        <v>0</v>
      </c>
    </row>
    <row r="261" spans="1:8" x14ac:dyDescent="0.15">
      <c r="A261" t="s">
        <v>195</v>
      </c>
      <c r="B261" t="s">
        <v>30</v>
      </c>
      <c r="C261">
        <v>1</v>
      </c>
      <c r="D261">
        <v>643</v>
      </c>
      <c r="E261">
        <v>1</v>
      </c>
      <c r="F261" t="s">
        <v>228</v>
      </c>
      <c r="G261" t="b">
        <v>0</v>
      </c>
      <c r="H261" t="b">
        <v>0</v>
      </c>
    </row>
    <row r="262" spans="1:8" x14ac:dyDescent="0.15">
      <c r="A262" t="s">
        <v>194</v>
      </c>
      <c r="B262" t="s">
        <v>27</v>
      </c>
      <c r="C262">
        <v>1</v>
      </c>
      <c r="D262">
        <v>644</v>
      </c>
      <c r="E262">
        <v>1</v>
      </c>
      <c r="F262" t="s">
        <v>151</v>
      </c>
      <c r="G262" t="b">
        <v>0</v>
      </c>
      <c r="H262" t="b">
        <v>0</v>
      </c>
    </row>
    <row r="263" spans="1:8" x14ac:dyDescent="0.15">
      <c r="A263" t="s">
        <v>192</v>
      </c>
      <c r="B263" t="s">
        <v>27</v>
      </c>
      <c r="C263">
        <v>1</v>
      </c>
      <c r="D263">
        <v>645</v>
      </c>
      <c r="E263">
        <v>1</v>
      </c>
      <c r="F263" t="s">
        <v>1267</v>
      </c>
      <c r="G263" t="b">
        <v>0</v>
      </c>
      <c r="H263" t="b">
        <v>0</v>
      </c>
    </row>
    <row r="264" spans="1:8" x14ac:dyDescent="0.15">
      <c r="A264" t="s">
        <v>193</v>
      </c>
      <c r="B264" t="s">
        <v>27</v>
      </c>
      <c r="C264">
        <v>1</v>
      </c>
      <c r="D264">
        <v>646</v>
      </c>
      <c r="E264">
        <v>1</v>
      </c>
      <c r="F264" t="s">
        <v>1046</v>
      </c>
      <c r="G264" t="b">
        <v>0</v>
      </c>
      <c r="H264" t="b">
        <v>0</v>
      </c>
    </row>
    <row r="265" spans="1:8" x14ac:dyDescent="0.15">
      <c r="A265" t="s">
        <v>194</v>
      </c>
      <c r="B265" t="s">
        <v>30</v>
      </c>
      <c r="C265">
        <v>1</v>
      </c>
      <c r="D265">
        <v>647</v>
      </c>
      <c r="E265">
        <v>1</v>
      </c>
      <c r="F265" t="s">
        <v>1188</v>
      </c>
      <c r="G265" t="b">
        <v>0</v>
      </c>
      <c r="H265" t="b">
        <v>0</v>
      </c>
    </row>
    <row r="266" spans="1:8" x14ac:dyDescent="0.15">
      <c r="A266" t="s">
        <v>196</v>
      </c>
      <c r="B266" t="s">
        <v>30</v>
      </c>
      <c r="C266">
        <v>1</v>
      </c>
      <c r="D266">
        <v>648</v>
      </c>
      <c r="E266">
        <v>1</v>
      </c>
      <c r="F266" t="s">
        <v>153</v>
      </c>
      <c r="G266" t="b">
        <v>0</v>
      </c>
      <c r="H266" t="b">
        <v>0</v>
      </c>
    </row>
    <row r="267" spans="1:8" x14ac:dyDescent="0.15">
      <c r="A267" t="s">
        <v>195</v>
      </c>
      <c r="B267" t="s">
        <v>30</v>
      </c>
      <c r="C267">
        <v>1</v>
      </c>
      <c r="D267">
        <v>649</v>
      </c>
      <c r="E267">
        <v>1</v>
      </c>
      <c r="F267" t="s">
        <v>236</v>
      </c>
      <c r="G267" t="b">
        <v>0</v>
      </c>
      <c r="H267" t="b">
        <v>0</v>
      </c>
    </row>
    <row r="268" spans="1:8" x14ac:dyDescent="0.15">
      <c r="A268" t="s">
        <v>192</v>
      </c>
      <c r="B268" t="s">
        <v>30</v>
      </c>
      <c r="C268">
        <v>1</v>
      </c>
      <c r="D268">
        <v>650</v>
      </c>
      <c r="E268">
        <v>1</v>
      </c>
      <c r="F268" t="s">
        <v>1140</v>
      </c>
      <c r="G268" t="b">
        <v>0</v>
      </c>
      <c r="H268" t="b">
        <v>0</v>
      </c>
    </row>
    <row r="269" spans="1:8" x14ac:dyDescent="0.15">
      <c r="A269" t="s">
        <v>192</v>
      </c>
      <c r="B269" t="s">
        <v>30</v>
      </c>
      <c r="C269">
        <v>1</v>
      </c>
      <c r="D269">
        <v>651</v>
      </c>
      <c r="E269">
        <v>1</v>
      </c>
      <c r="F269" t="s">
        <v>155</v>
      </c>
      <c r="G269" t="b">
        <v>0</v>
      </c>
      <c r="H269" t="b">
        <v>0</v>
      </c>
    </row>
    <row r="270" spans="1:8" x14ac:dyDescent="0.15">
      <c r="A270" t="s">
        <v>195</v>
      </c>
      <c r="B270" t="s">
        <v>30</v>
      </c>
      <c r="C270">
        <v>1</v>
      </c>
      <c r="D270">
        <v>652</v>
      </c>
      <c r="E270">
        <v>1</v>
      </c>
      <c r="F270" t="s">
        <v>230</v>
      </c>
      <c r="G270" t="b">
        <v>0</v>
      </c>
      <c r="H270" t="b">
        <v>0</v>
      </c>
    </row>
    <row r="271" spans="1:8" x14ac:dyDescent="0.15">
      <c r="A271" t="s">
        <v>194</v>
      </c>
      <c r="B271" t="s">
        <v>30</v>
      </c>
      <c r="C271">
        <v>1</v>
      </c>
      <c r="D271">
        <v>653</v>
      </c>
      <c r="E271">
        <v>1</v>
      </c>
      <c r="F271" t="s">
        <v>238</v>
      </c>
      <c r="G271" t="b">
        <v>0</v>
      </c>
      <c r="H271" t="b">
        <v>0</v>
      </c>
    </row>
    <row r="272" spans="1:8" x14ac:dyDescent="0.15">
      <c r="A272" t="s">
        <v>194</v>
      </c>
      <c r="B272" t="s">
        <v>214</v>
      </c>
      <c r="C272">
        <v>1</v>
      </c>
      <c r="D272">
        <v>654</v>
      </c>
      <c r="E272">
        <v>1</v>
      </c>
      <c r="F272" t="s">
        <v>142</v>
      </c>
      <c r="G272" t="b">
        <v>0</v>
      </c>
      <c r="H272" t="b">
        <v>0</v>
      </c>
    </row>
    <row r="273" spans="1:8" x14ac:dyDescent="0.15">
      <c r="A273" t="s">
        <v>194</v>
      </c>
      <c r="B273" t="s">
        <v>214</v>
      </c>
      <c r="C273">
        <v>1</v>
      </c>
      <c r="D273">
        <v>655</v>
      </c>
      <c r="E273">
        <v>1</v>
      </c>
      <c r="F273" t="s">
        <v>142</v>
      </c>
      <c r="G273" t="b">
        <v>0</v>
      </c>
      <c r="H273" t="b">
        <v>0</v>
      </c>
    </row>
    <row r="274" spans="1:8" x14ac:dyDescent="0.15">
      <c r="A274" t="s">
        <v>195</v>
      </c>
      <c r="B274" t="s">
        <v>214</v>
      </c>
      <c r="C274">
        <v>1</v>
      </c>
      <c r="D274">
        <v>656</v>
      </c>
      <c r="E274">
        <v>1</v>
      </c>
      <c r="F274" t="s">
        <v>142</v>
      </c>
      <c r="G274" t="b">
        <v>0</v>
      </c>
      <c r="H274" t="b">
        <v>0</v>
      </c>
    </row>
    <row r="275" spans="1:8" x14ac:dyDescent="0.15">
      <c r="A275" t="s">
        <v>194</v>
      </c>
      <c r="B275" t="s">
        <v>30</v>
      </c>
      <c r="C275">
        <v>1</v>
      </c>
      <c r="D275">
        <v>657</v>
      </c>
      <c r="E275">
        <v>1</v>
      </c>
      <c r="F275" t="s">
        <v>155</v>
      </c>
      <c r="G275" t="b">
        <v>0</v>
      </c>
      <c r="H275" t="b">
        <v>0</v>
      </c>
    </row>
    <row r="276" spans="1:8" x14ac:dyDescent="0.15">
      <c r="A276" t="s">
        <v>193</v>
      </c>
      <c r="B276" t="s">
        <v>23</v>
      </c>
      <c r="C276">
        <v>1</v>
      </c>
      <c r="D276">
        <v>658</v>
      </c>
      <c r="E276">
        <v>2</v>
      </c>
      <c r="F276" t="s">
        <v>1219</v>
      </c>
      <c r="G276" t="b">
        <v>0</v>
      </c>
      <c r="H276" t="b">
        <v>0</v>
      </c>
    </row>
    <row r="277" spans="1:8" x14ac:dyDescent="0.15">
      <c r="A277" t="s">
        <v>195</v>
      </c>
      <c r="B277" t="s">
        <v>27</v>
      </c>
      <c r="C277">
        <v>1</v>
      </c>
      <c r="D277">
        <v>659</v>
      </c>
      <c r="E277">
        <v>2</v>
      </c>
      <c r="F277" t="s">
        <v>1255</v>
      </c>
      <c r="G277" t="b">
        <v>0</v>
      </c>
      <c r="H277" t="b">
        <v>0</v>
      </c>
    </row>
    <row r="278" spans="1:8" x14ac:dyDescent="0.15">
      <c r="A278" t="s">
        <v>194</v>
      </c>
      <c r="B278" t="s">
        <v>27</v>
      </c>
      <c r="C278">
        <v>1</v>
      </c>
      <c r="D278">
        <v>660</v>
      </c>
      <c r="E278">
        <v>2</v>
      </c>
      <c r="F278" t="s">
        <v>1237</v>
      </c>
      <c r="G278" t="b">
        <v>0</v>
      </c>
      <c r="H278" t="b">
        <v>0</v>
      </c>
    </row>
    <row r="279" spans="1:8" x14ac:dyDescent="0.15">
      <c r="A279" t="s">
        <v>194</v>
      </c>
      <c r="B279" t="s">
        <v>23</v>
      </c>
      <c r="C279">
        <v>1</v>
      </c>
      <c r="D279">
        <v>661</v>
      </c>
      <c r="E279">
        <v>2</v>
      </c>
      <c r="F279" t="s">
        <v>1051</v>
      </c>
      <c r="G279" t="b">
        <v>0</v>
      </c>
      <c r="H279" t="b">
        <v>0</v>
      </c>
    </row>
    <row r="280" spans="1:8" x14ac:dyDescent="0.15">
      <c r="A280" t="s">
        <v>196</v>
      </c>
      <c r="B280" t="s">
        <v>30</v>
      </c>
      <c r="C280">
        <v>1</v>
      </c>
      <c r="D280">
        <v>662</v>
      </c>
      <c r="E280">
        <v>2</v>
      </c>
      <c r="F280" t="s">
        <v>1098</v>
      </c>
      <c r="G280" t="b">
        <v>0</v>
      </c>
      <c r="H280" t="b">
        <v>0</v>
      </c>
    </row>
    <row r="281" spans="1:8" x14ac:dyDescent="0.15">
      <c r="A281" t="s">
        <v>195</v>
      </c>
      <c r="B281" t="s">
        <v>27</v>
      </c>
      <c r="C281">
        <v>1</v>
      </c>
      <c r="D281">
        <v>663</v>
      </c>
      <c r="E281">
        <v>2</v>
      </c>
      <c r="F281" t="s">
        <v>155</v>
      </c>
      <c r="G281" t="b">
        <v>0</v>
      </c>
      <c r="H281" t="b">
        <v>0</v>
      </c>
    </row>
    <row r="282" spans="1:8" x14ac:dyDescent="0.15">
      <c r="A282" t="s">
        <v>192</v>
      </c>
      <c r="B282" t="s">
        <v>30</v>
      </c>
      <c r="C282">
        <v>1</v>
      </c>
      <c r="D282">
        <v>664</v>
      </c>
      <c r="E282">
        <v>1</v>
      </c>
      <c r="F282" t="s">
        <v>1147</v>
      </c>
      <c r="G282" t="b">
        <v>0</v>
      </c>
      <c r="H282" t="b">
        <v>0</v>
      </c>
    </row>
    <row r="283" spans="1:8" x14ac:dyDescent="0.15">
      <c r="A283" t="s">
        <v>195</v>
      </c>
      <c r="B283" t="s">
        <v>27</v>
      </c>
      <c r="C283">
        <v>1</v>
      </c>
      <c r="D283">
        <v>665</v>
      </c>
      <c r="E283">
        <v>1</v>
      </c>
      <c r="F283" t="s">
        <v>1257</v>
      </c>
      <c r="G283" t="b">
        <v>0</v>
      </c>
      <c r="H283" t="b">
        <v>0</v>
      </c>
    </row>
    <row r="284" spans="1:8" x14ac:dyDescent="0.15">
      <c r="A284" t="s">
        <v>195</v>
      </c>
      <c r="B284" t="s">
        <v>30</v>
      </c>
      <c r="C284">
        <v>1</v>
      </c>
      <c r="D284">
        <v>666</v>
      </c>
      <c r="E284">
        <v>1</v>
      </c>
      <c r="F284" t="s">
        <v>146</v>
      </c>
      <c r="G284" t="b">
        <v>0</v>
      </c>
      <c r="H284" t="b">
        <v>0</v>
      </c>
    </row>
    <row r="285" spans="1:8" x14ac:dyDescent="0.15">
      <c r="A285" t="s">
        <v>193</v>
      </c>
      <c r="B285" t="s">
        <v>23</v>
      </c>
      <c r="C285">
        <v>1</v>
      </c>
      <c r="D285">
        <v>667</v>
      </c>
      <c r="E285">
        <v>1</v>
      </c>
      <c r="F285" t="s">
        <v>189</v>
      </c>
      <c r="G285" t="b">
        <v>0</v>
      </c>
      <c r="H285" t="b">
        <v>0</v>
      </c>
    </row>
    <row r="286" spans="1:8" x14ac:dyDescent="0.15">
      <c r="A286" t="s">
        <v>196</v>
      </c>
      <c r="B286" t="s">
        <v>30</v>
      </c>
      <c r="C286">
        <v>1</v>
      </c>
      <c r="D286">
        <v>668</v>
      </c>
      <c r="E286">
        <v>1</v>
      </c>
      <c r="F286" t="s">
        <v>142</v>
      </c>
      <c r="G286" t="b">
        <v>0</v>
      </c>
      <c r="H286" t="b">
        <v>0</v>
      </c>
    </row>
    <row r="287" spans="1:8" x14ac:dyDescent="0.15">
      <c r="A287" t="s">
        <v>193</v>
      </c>
      <c r="B287" t="s">
        <v>23</v>
      </c>
      <c r="C287">
        <v>1</v>
      </c>
      <c r="D287">
        <v>669</v>
      </c>
      <c r="E287">
        <v>1</v>
      </c>
      <c r="F287" t="s">
        <v>261</v>
      </c>
      <c r="G287" t="b">
        <v>0</v>
      </c>
      <c r="H287" t="b">
        <v>0</v>
      </c>
    </row>
    <row r="288" spans="1:8" x14ac:dyDescent="0.15">
      <c r="A288" t="s">
        <v>194</v>
      </c>
      <c r="B288" t="s">
        <v>23</v>
      </c>
      <c r="C288">
        <v>1</v>
      </c>
      <c r="D288">
        <v>670</v>
      </c>
      <c r="E288">
        <v>1</v>
      </c>
      <c r="F288" t="s">
        <v>1055</v>
      </c>
      <c r="G288" t="b">
        <v>0</v>
      </c>
      <c r="H288" t="b">
        <v>0</v>
      </c>
    </row>
    <row r="289" spans="1:8" x14ac:dyDescent="0.15">
      <c r="A289" t="s">
        <v>194</v>
      </c>
      <c r="B289" t="s">
        <v>176</v>
      </c>
      <c r="C289">
        <v>1</v>
      </c>
      <c r="D289">
        <v>671</v>
      </c>
      <c r="E289">
        <v>1</v>
      </c>
      <c r="F289" t="s">
        <v>1274</v>
      </c>
      <c r="G289" t="b">
        <v>0</v>
      </c>
      <c r="H289" t="b">
        <v>0</v>
      </c>
    </row>
    <row r="290" spans="1:8" x14ac:dyDescent="0.15">
      <c r="A290" t="s">
        <v>196</v>
      </c>
      <c r="B290" t="s">
        <v>30</v>
      </c>
      <c r="C290">
        <v>1</v>
      </c>
      <c r="D290">
        <v>672</v>
      </c>
      <c r="E290">
        <v>1</v>
      </c>
      <c r="F290" t="s">
        <v>1114</v>
      </c>
      <c r="G290" t="b">
        <v>0</v>
      </c>
      <c r="H290" t="b">
        <v>0</v>
      </c>
    </row>
    <row r="291" spans="1:8" x14ac:dyDescent="0.15">
      <c r="A291" t="s">
        <v>196</v>
      </c>
      <c r="B291" t="s">
        <v>27</v>
      </c>
      <c r="C291">
        <v>1</v>
      </c>
      <c r="D291">
        <v>673</v>
      </c>
      <c r="E291">
        <v>1</v>
      </c>
      <c r="F291" t="s">
        <v>1266</v>
      </c>
      <c r="G291" t="b">
        <v>0</v>
      </c>
      <c r="H291" t="b">
        <v>0</v>
      </c>
    </row>
    <row r="292" spans="1:8" x14ac:dyDescent="0.15">
      <c r="A292" t="s">
        <v>193</v>
      </c>
      <c r="B292" t="s">
        <v>23</v>
      </c>
      <c r="C292">
        <v>1</v>
      </c>
      <c r="D292">
        <v>674</v>
      </c>
      <c r="E292">
        <v>1</v>
      </c>
      <c r="F292" t="s">
        <v>1228</v>
      </c>
      <c r="G292" t="b">
        <v>0</v>
      </c>
      <c r="H292" t="b">
        <v>0</v>
      </c>
    </row>
    <row r="293" spans="1:8" x14ac:dyDescent="0.15">
      <c r="A293" t="s">
        <v>194</v>
      </c>
      <c r="B293" t="s">
        <v>27</v>
      </c>
      <c r="C293">
        <v>1</v>
      </c>
      <c r="D293">
        <v>675</v>
      </c>
      <c r="E293">
        <v>1</v>
      </c>
      <c r="F293" t="s">
        <v>169</v>
      </c>
      <c r="G293" t="b">
        <v>0</v>
      </c>
      <c r="H293" t="b">
        <v>0</v>
      </c>
    </row>
    <row r="294" spans="1:8" x14ac:dyDescent="0.15">
      <c r="A294" t="s">
        <v>196</v>
      </c>
      <c r="B294" t="s">
        <v>27</v>
      </c>
      <c r="C294">
        <v>1</v>
      </c>
      <c r="D294">
        <v>676</v>
      </c>
      <c r="E294">
        <v>1</v>
      </c>
      <c r="F294" t="s">
        <v>1264</v>
      </c>
      <c r="G294" t="b">
        <v>0</v>
      </c>
      <c r="H294" t="b">
        <v>0</v>
      </c>
    </row>
    <row r="295" spans="1:8" x14ac:dyDescent="0.15">
      <c r="A295" t="s">
        <v>194</v>
      </c>
      <c r="B295" t="s">
        <v>23</v>
      </c>
      <c r="C295">
        <v>1</v>
      </c>
      <c r="D295">
        <v>677</v>
      </c>
      <c r="E295">
        <v>1</v>
      </c>
      <c r="F295" t="s">
        <v>129</v>
      </c>
      <c r="G295" t="b">
        <v>0</v>
      </c>
      <c r="H295" t="b">
        <v>0</v>
      </c>
    </row>
    <row r="296" spans="1:8" x14ac:dyDescent="0.15">
      <c r="A296" t="s">
        <v>195</v>
      </c>
      <c r="B296" t="s">
        <v>27</v>
      </c>
      <c r="C296">
        <v>1</v>
      </c>
      <c r="D296">
        <v>678</v>
      </c>
      <c r="E296">
        <v>1</v>
      </c>
      <c r="F296" t="s">
        <v>159</v>
      </c>
      <c r="G296" t="b">
        <v>0</v>
      </c>
      <c r="H296" t="b">
        <v>0</v>
      </c>
    </row>
    <row r="297" spans="1:8" x14ac:dyDescent="0.15">
      <c r="A297" t="s">
        <v>193</v>
      </c>
      <c r="B297" t="s">
        <v>176</v>
      </c>
      <c r="C297">
        <v>1</v>
      </c>
      <c r="D297">
        <v>679</v>
      </c>
      <c r="E297">
        <v>1</v>
      </c>
      <c r="F297" t="s">
        <v>1041</v>
      </c>
      <c r="G297" t="b">
        <v>0</v>
      </c>
      <c r="H297" t="b">
        <v>0</v>
      </c>
    </row>
    <row r="298" spans="1:8" x14ac:dyDescent="0.15">
      <c r="A298" t="s">
        <v>194</v>
      </c>
      <c r="B298" t="s">
        <v>30</v>
      </c>
      <c r="C298">
        <v>1</v>
      </c>
      <c r="D298">
        <v>680</v>
      </c>
      <c r="E298">
        <v>1</v>
      </c>
      <c r="F298" t="s">
        <v>1134</v>
      </c>
      <c r="G298" t="b">
        <v>0</v>
      </c>
      <c r="H298" t="b">
        <v>0</v>
      </c>
    </row>
    <row r="299" spans="1:8" x14ac:dyDescent="0.15">
      <c r="A299" t="s">
        <v>194</v>
      </c>
      <c r="B299" t="s">
        <v>27</v>
      </c>
      <c r="C299">
        <v>1</v>
      </c>
      <c r="D299">
        <v>681</v>
      </c>
      <c r="E299">
        <v>1</v>
      </c>
      <c r="F299" t="s">
        <v>1241</v>
      </c>
      <c r="G299" t="b">
        <v>0</v>
      </c>
      <c r="H299" t="b">
        <v>0</v>
      </c>
    </row>
    <row r="300" spans="1:8" x14ac:dyDescent="0.15">
      <c r="A300" t="s">
        <v>194</v>
      </c>
      <c r="B300" t="s">
        <v>30</v>
      </c>
      <c r="C300">
        <v>1</v>
      </c>
      <c r="D300">
        <v>682</v>
      </c>
      <c r="E300">
        <v>1</v>
      </c>
      <c r="F300" t="s">
        <v>143</v>
      </c>
      <c r="G300" t="b">
        <v>0</v>
      </c>
      <c r="H300" t="b">
        <v>0</v>
      </c>
    </row>
    <row r="301" spans="1:8" x14ac:dyDescent="0.15">
      <c r="A301" t="s">
        <v>194</v>
      </c>
      <c r="B301" t="s">
        <v>27</v>
      </c>
      <c r="C301">
        <v>1</v>
      </c>
      <c r="D301">
        <v>683</v>
      </c>
      <c r="E301">
        <v>1</v>
      </c>
      <c r="F301" t="s">
        <v>151</v>
      </c>
      <c r="G301" t="b">
        <v>0</v>
      </c>
      <c r="H301" t="b">
        <v>0</v>
      </c>
    </row>
    <row r="302" spans="1:8" x14ac:dyDescent="0.15">
      <c r="A302" t="s">
        <v>196</v>
      </c>
      <c r="B302" t="s">
        <v>30</v>
      </c>
      <c r="C302">
        <v>1</v>
      </c>
      <c r="D302">
        <v>684</v>
      </c>
      <c r="E302">
        <v>1</v>
      </c>
      <c r="F302" t="s">
        <v>243</v>
      </c>
      <c r="G302" t="b">
        <v>0</v>
      </c>
      <c r="H302" t="b">
        <v>0</v>
      </c>
    </row>
    <row r="303" spans="1:8" x14ac:dyDescent="0.15">
      <c r="A303" t="s">
        <v>196</v>
      </c>
      <c r="B303" t="s">
        <v>27</v>
      </c>
      <c r="C303">
        <v>1</v>
      </c>
      <c r="D303">
        <v>685</v>
      </c>
      <c r="E303">
        <v>1</v>
      </c>
      <c r="F303" t="s">
        <v>170</v>
      </c>
      <c r="G303" t="b">
        <v>0</v>
      </c>
      <c r="H303" t="b">
        <v>0</v>
      </c>
    </row>
    <row r="304" spans="1:8" x14ac:dyDescent="0.15">
      <c r="A304" t="s">
        <v>192</v>
      </c>
      <c r="B304" t="s">
        <v>30</v>
      </c>
      <c r="C304">
        <v>1</v>
      </c>
      <c r="D304">
        <v>686</v>
      </c>
      <c r="E304">
        <v>1</v>
      </c>
      <c r="F304" t="s">
        <v>143</v>
      </c>
      <c r="G304" t="b">
        <v>0</v>
      </c>
      <c r="H304" t="b">
        <v>0</v>
      </c>
    </row>
    <row r="305" spans="1:8" x14ac:dyDescent="0.15">
      <c r="A305" t="s">
        <v>193</v>
      </c>
      <c r="B305" t="s">
        <v>23</v>
      </c>
      <c r="C305">
        <v>1</v>
      </c>
      <c r="D305">
        <v>687</v>
      </c>
      <c r="E305">
        <v>1</v>
      </c>
      <c r="F305" t="s">
        <v>163</v>
      </c>
      <c r="G305" t="b">
        <v>0</v>
      </c>
      <c r="H305" t="b">
        <v>0</v>
      </c>
    </row>
    <row r="306" spans="1:8" x14ac:dyDescent="0.15">
      <c r="A306" t="s">
        <v>195</v>
      </c>
      <c r="B306" t="s">
        <v>27</v>
      </c>
      <c r="C306">
        <v>1</v>
      </c>
      <c r="D306">
        <v>688</v>
      </c>
      <c r="E306">
        <v>1</v>
      </c>
      <c r="F306" t="s">
        <v>1256</v>
      </c>
      <c r="G306" t="b">
        <v>0</v>
      </c>
      <c r="H306" t="b">
        <v>0</v>
      </c>
    </row>
    <row r="307" spans="1:8" x14ac:dyDescent="0.15">
      <c r="A307" t="s">
        <v>195</v>
      </c>
      <c r="B307" t="s">
        <v>23</v>
      </c>
      <c r="C307">
        <v>1</v>
      </c>
      <c r="D307">
        <v>689</v>
      </c>
      <c r="E307">
        <v>1</v>
      </c>
      <c r="F307" t="s">
        <v>1083</v>
      </c>
      <c r="G307" t="b">
        <v>0</v>
      </c>
      <c r="H307" t="b">
        <v>0</v>
      </c>
    </row>
    <row r="308" spans="1:8" x14ac:dyDescent="0.15">
      <c r="A308" t="s">
        <v>194</v>
      </c>
      <c r="B308" t="s">
        <v>30</v>
      </c>
      <c r="C308">
        <v>1</v>
      </c>
      <c r="D308">
        <v>690</v>
      </c>
      <c r="E308">
        <v>1</v>
      </c>
      <c r="F308" t="s">
        <v>147</v>
      </c>
      <c r="G308" t="b">
        <v>0</v>
      </c>
      <c r="H308" t="b">
        <v>0</v>
      </c>
    </row>
    <row r="309" spans="1:8" x14ac:dyDescent="0.15">
      <c r="A309" t="s">
        <v>196</v>
      </c>
      <c r="B309" t="s">
        <v>27</v>
      </c>
      <c r="C309">
        <v>1</v>
      </c>
      <c r="D309">
        <v>691</v>
      </c>
      <c r="E309">
        <v>1</v>
      </c>
      <c r="F309" t="s">
        <v>1265</v>
      </c>
      <c r="G309" t="b">
        <v>0</v>
      </c>
      <c r="H309" t="b">
        <v>0</v>
      </c>
    </row>
    <row r="310" spans="1:8" x14ac:dyDescent="0.15">
      <c r="A310" t="s">
        <v>196</v>
      </c>
      <c r="B310" t="s">
        <v>23</v>
      </c>
      <c r="C310">
        <v>1</v>
      </c>
      <c r="D310">
        <v>692</v>
      </c>
      <c r="E310">
        <v>1</v>
      </c>
      <c r="F310" t="s">
        <v>1115</v>
      </c>
      <c r="G310" t="b">
        <v>0</v>
      </c>
      <c r="H310" t="b">
        <v>0</v>
      </c>
    </row>
    <row r="311" spans="1:8" x14ac:dyDescent="0.15">
      <c r="A311" t="s">
        <v>194</v>
      </c>
      <c r="B311" t="s">
        <v>30</v>
      </c>
      <c r="C311">
        <v>1</v>
      </c>
      <c r="D311">
        <v>693</v>
      </c>
      <c r="E311">
        <v>1</v>
      </c>
      <c r="F311" t="s">
        <v>147</v>
      </c>
      <c r="G311" t="b">
        <v>0</v>
      </c>
      <c r="H311" t="b">
        <v>0</v>
      </c>
    </row>
    <row r="312" spans="1:8" x14ac:dyDescent="0.15">
      <c r="A312" t="s">
        <v>194</v>
      </c>
      <c r="B312" t="s">
        <v>27</v>
      </c>
      <c r="C312">
        <v>1</v>
      </c>
      <c r="D312">
        <v>694</v>
      </c>
      <c r="E312">
        <v>1</v>
      </c>
      <c r="F312" t="s">
        <v>1246</v>
      </c>
      <c r="G312" t="b">
        <v>0</v>
      </c>
      <c r="H312" t="b">
        <v>0</v>
      </c>
    </row>
    <row r="313" spans="1:8" x14ac:dyDescent="0.15">
      <c r="A313" t="s">
        <v>194</v>
      </c>
      <c r="B313" t="s">
        <v>23</v>
      </c>
      <c r="C313">
        <v>1</v>
      </c>
      <c r="D313">
        <v>695</v>
      </c>
      <c r="E313">
        <v>1</v>
      </c>
      <c r="F313" t="s">
        <v>1052</v>
      </c>
      <c r="G313" t="b">
        <v>0</v>
      </c>
      <c r="H313" t="b">
        <v>0</v>
      </c>
    </row>
    <row r="314" spans="1:8" x14ac:dyDescent="0.15">
      <c r="A314" t="s">
        <v>194</v>
      </c>
      <c r="B314" t="s">
        <v>30</v>
      </c>
      <c r="C314">
        <v>1</v>
      </c>
      <c r="D314">
        <v>774</v>
      </c>
      <c r="E314">
        <v>2</v>
      </c>
      <c r="F314" t="s">
        <v>1113</v>
      </c>
      <c r="G314" t="b">
        <v>0</v>
      </c>
      <c r="H314" t="b">
        <v>0</v>
      </c>
    </row>
    <row r="315" spans="1:8" x14ac:dyDescent="0.15">
      <c r="A315" t="s">
        <v>194</v>
      </c>
      <c r="B315" t="s">
        <v>27</v>
      </c>
      <c r="C315">
        <v>1</v>
      </c>
      <c r="D315">
        <v>775</v>
      </c>
      <c r="E315">
        <v>2</v>
      </c>
      <c r="F315" t="s">
        <v>155</v>
      </c>
      <c r="G315" t="b">
        <v>0</v>
      </c>
      <c r="H315" t="b">
        <v>0</v>
      </c>
    </row>
    <row r="316" spans="1:8" x14ac:dyDescent="0.15">
      <c r="A316" t="s">
        <v>196</v>
      </c>
      <c r="B316" t="s">
        <v>30</v>
      </c>
      <c r="C316">
        <v>1</v>
      </c>
      <c r="D316">
        <v>776</v>
      </c>
      <c r="E316">
        <v>2</v>
      </c>
      <c r="F316" t="s">
        <v>269</v>
      </c>
      <c r="G316" t="b">
        <v>0</v>
      </c>
      <c r="H316" t="b">
        <v>0</v>
      </c>
    </row>
    <row r="317" spans="1:8" x14ac:dyDescent="0.15">
      <c r="A317" t="s">
        <v>196</v>
      </c>
      <c r="B317" t="s">
        <v>27</v>
      </c>
      <c r="C317">
        <v>1</v>
      </c>
      <c r="D317">
        <v>777</v>
      </c>
      <c r="E317">
        <v>2</v>
      </c>
      <c r="F317" t="s">
        <v>1258</v>
      </c>
      <c r="G317" t="b">
        <v>0</v>
      </c>
      <c r="H317" t="b">
        <v>0</v>
      </c>
    </row>
    <row r="318" spans="1:8" x14ac:dyDescent="0.15">
      <c r="A318" t="s">
        <v>194</v>
      </c>
      <c r="B318" t="s">
        <v>30</v>
      </c>
      <c r="C318">
        <v>1</v>
      </c>
      <c r="D318">
        <v>778</v>
      </c>
      <c r="E318">
        <v>2</v>
      </c>
      <c r="F318" t="s">
        <v>1169</v>
      </c>
      <c r="G318" t="b">
        <v>0</v>
      </c>
      <c r="H318" t="b">
        <v>0</v>
      </c>
    </row>
    <row r="319" spans="1:8" x14ac:dyDescent="0.15">
      <c r="A319" t="s">
        <v>195</v>
      </c>
      <c r="B319" t="s">
        <v>27</v>
      </c>
      <c r="C319">
        <v>1</v>
      </c>
      <c r="D319">
        <v>779</v>
      </c>
      <c r="E319">
        <v>2</v>
      </c>
      <c r="F319" t="s">
        <v>1252</v>
      </c>
      <c r="G319" t="b">
        <v>0</v>
      </c>
      <c r="H319" t="b">
        <v>0</v>
      </c>
    </row>
    <row r="320" spans="1:8" x14ac:dyDescent="0.15">
      <c r="A320" t="s">
        <v>196</v>
      </c>
      <c r="B320" t="s">
        <v>30</v>
      </c>
      <c r="C320">
        <v>1</v>
      </c>
      <c r="D320">
        <v>780</v>
      </c>
      <c r="E320">
        <v>2</v>
      </c>
      <c r="F320" t="s">
        <v>1096</v>
      </c>
      <c r="G320" t="b">
        <v>0</v>
      </c>
      <c r="H320" t="b">
        <v>0</v>
      </c>
    </row>
    <row r="321" spans="1:8" x14ac:dyDescent="0.15">
      <c r="A321" t="s">
        <v>196</v>
      </c>
      <c r="B321" t="s">
        <v>27</v>
      </c>
      <c r="C321">
        <v>1</v>
      </c>
      <c r="D321">
        <v>781</v>
      </c>
      <c r="E321">
        <v>2</v>
      </c>
      <c r="F321" t="s">
        <v>229</v>
      </c>
      <c r="G321" t="b">
        <v>0</v>
      </c>
      <c r="H321" t="b">
        <v>0</v>
      </c>
    </row>
    <row r="322" spans="1:8" x14ac:dyDescent="0.15">
      <c r="A322" t="s">
        <v>192</v>
      </c>
      <c r="B322" t="s">
        <v>30</v>
      </c>
      <c r="C322">
        <v>1</v>
      </c>
      <c r="D322">
        <v>782</v>
      </c>
      <c r="E322">
        <v>2</v>
      </c>
      <c r="F322" t="s">
        <v>1131</v>
      </c>
      <c r="G322" t="b">
        <v>0</v>
      </c>
      <c r="H322" t="b">
        <v>0</v>
      </c>
    </row>
    <row r="323" spans="1:8" x14ac:dyDescent="0.15">
      <c r="A323" t="s">
        <v>194</v>
      </c>
      <c r="B323" t="s">
        <v>30</v>
      </c>
      <c r="C323">
        <v>1</v>
      </c>
      <c r="D323">
        <v>783</v>
      </c>
      <c r="E323">
        <v>2</v>
      </c>
      <c r="F323" t="s">
        <v>1171</v>
      </c>
      <c r="G323" t="b">
        <v>0</v>
      </c>
      <c r="H323" t="b">
        <v>0</v>
      </c>
    </row>
    <row r="324" spans="1:8" x14ac:dyDescent="0.15">
      <c r="A324" t="s">
        <v>194</v>
      </c>
      <c r="B324" t="s">
        <v>27</v>
      </c>
      <c r="C324">
        <v>1</v>
      </c>
      <c r="D324">
        <v>784</v>
      </c>
      <c r="E324">
        <v>2</v>
      </c>
      <c r="F324" t="s">
        <v>151</v>
      </c>
      <c r="G324" t="b">
        <v>0</v>
      </c>
      <c r="H324" t="b">
        <v>0</v>
      </c>
    </row>
    <row r="325" spans="1:8" x14ac:dyDescent="0.15">
      <c r="A325" t="s">
        <v>195</v>
      </c>
      <c r="B325" t="s">
        <v>30</v>
      </c>
      <c r="C325">
        <v>1</v>
      </c>
      <c r="D325">
        <v>785</v>
      </c>
      <c r="E325">
        <v>2</v>
      </c>
      <c r="F325" t="s">
        <v>1071</v>
      </c>
      <c r="G325" t="b">
        <v>0</v>
      </c>
      <c r="H325" t="b">
        <v>0</v>
      </c>
    </row>
    <row r="326" spans="1:8" x14ac:dyDescent="0.15">
      <c r="A326" t="s">
        <v>194</v>
      </c>
      <c r="B326" t="s">
        <v>30</v>
      </c>
      <c r="C326">
        <v>1</v>
      </c>
      <c r="D326">
        <v>786</v>
      </c>
      <c r="E326">
        <v>2</v>
      </c>
      <c r="F326" t="s">
        <v>266</v>
      </c>
      <c r="G326" t="b">
        <v>0</v>
      </c>
      <c r="H326" t="b">
        <v>0</v>
      </c>
    </row>
    <row r="327" spans="1:8" x14ac:dyDescent="0.15">
      <c r="A327" t="s">
        <v>195</v>
      </c>
      <c r="B327" t="s">
        <v>30</v>
      </c>
      <c r="C327">
        <v>1</v>
      </c>
      <c r="D327">
        <v>787</v>
      </c>
      <c r="E327">
        <v>2</v>
      </c>
      <c r="F327" t="s">
        <v>1070</v>
      </c>
      <c r="G327" t="b">
        <v>0</v>
      </c>
      <c r="H327" t="b">
        <v>0</v>
      </c>
    </row>
    <row r="328" spans="1:8" x14ac:dyDescent="0.15">
      <c r="A328" t="s">
        <v>192</v>
      </c>
      <c r="B328" t="s">
        <v>30</v>
      </c>
      <c r="C328">
        <v>1</v>
      </c>
      <c r="D328">
        <v>788</v>
      </c>
      <c r="E328">
        <v>2</v>
      </c>
      <c r="F328" t="s">
        <v>1128</v>
      </c>
      <c r="G328" t="b">
        <v>0</v>
      </c>
      <c r="H328" t="b">
        <v>0</v>
      </c>
    </row>
    <row r="329" spans="1:8" x14ac:dyDescent="0.15">
      <c r="A329" t="s">
        <v>192</v>
      </c>
      <c r="B329" t="s">
        <v>27</v>
      </c>
      <c r="C329">
        <v>1</v>
      </c>
      <c r="D329">
        <v>789</v>
      </c>
      <c r="E329">
        <v>2</v>
      </c>
      <c r="F329" t="s">
        <v>1269</v>
      </c>
      <c r="G329" t="b">
        <v>0</v>
      </c>
      <c r="H329" t="b">
        <v>0</v>
      </c>
    </row>
    <row r="330" spans="1:8" x14ac:dyDescent="0.15">
      <c r="A330" t="s">
        <v>194</v>
      </c>
      <c r="B330" t="s">
        <v>30</v>
      </c>
      <c r="C330">
        <v>1</v>
      </c>
      <c r="D330">
        <v>790</v>
      </c>
      <c r="E330">
        <v>2</v>
      </c>
      <c r="F330" t="s">
        <v>1177</v>
      </c>
      <c r="G330" t="b">
        <v>0</v>
      </c>
      <c r="H330" t="b">
        <v>0</v>
      </c>
    </row>
    <row r="331" spans="1:8" x14ac:dyDescent="0.15">
      <c r="A331" t="s">
        <v>196</v>
      </c>
      <c r="B331" t="s">
        <v>30</v>
      </c>
      <c r="C331">
        <v>1</v>
      </c>
      <c r="D331">
        <v>791</v>
      </c>
      <c r="E331">
        <v>2</v>
      </c>
      <c r="F331" t="s">
        <v>1099</v>
      </c>
      <c r="G331" t="b">
        <v>0</v>
      </c>
      <c r="H331" t="b">
        <v>0</v>
      </c>
    </row>
    <row r="332" spans="1:8" x14ac:dyDescent="0.15">
      <c r="A332" t="s">
        <v>196</v>
      </c>
      <c r="B332" t="s">
        <v>27</v>
      </c>
      <c r="C332">
        <v>1</v>
      </c>
      <c r="D332">
        <v>792</v>
      </c>
      <c r="E332">
        <v>2</v>
      </c>
      <c r="F332" t="s">
        <v>170</v>
      </c>
      <c r="G332" t="b">
        <v>0</v>
      </c>
      <c r="H332" t="b">
        <v>0</v>
      </c>
    </row>
    <row r="333" spans="1:8" x14ac:dyDescent="0.15">
      <c r="A333" t="s">
        <v>192</v>
      </c>
      <c r="B333" t="s">
        <v>30</v>
      </c>
      <c r="C333">
        <v>1</v>
      </c>
      <c r="D333">
        <v>793</v>
      </c>
      <c r="E333">
        <v>2</v>
      </c>
      <c r="F333" t="s">
        <v>1129</v>
      </c>
      <c r="G333" t="b">
        <v>0</v>
      </c>
      <c r="H333" t="b">
        <v>0</v>
      </c>
    </row>
    <row r="334" spans="1:8" x14ac:dyDescent="0.15">
      <c r="A334" t="s">
        <v>194</v>
      </c>
      <c r="B334" t="s">
        <v>30</v>
      </c>
      <c r="C334">
        <v>1</v>
      </c>
      <c r="D334">
        <v>794</v>
      </c>
      <c r="E334">
        <v>2</v>
      </c>
      <c r="F334" t="s">
        <v>267</v>
      </c>
      <c r="G334" t="b">
        <v>0</v>
      </c>
      <c r="H334" t="b">
        <v>0</v>
      </c>
    </row>
    <row r="335" spans="1:8" x14ac:dyDescent="0.15">
      <c r="A335" t="s">
        <v>195</v>
      </c>
      <c r="B335" t="s">
        <v>30</v>
      </c>
      <c r="C335">
        <v>1</v>
      </c>
      <c r="D335">
        <v>795</v>
      </c>
      <c r="E335">
        <v>2</v>
      </c>
      <c r="F335" t="s">
        <v>1065</v>
      </c>
      <c r="G335" t="b">
        <v>0</v>
      </c>
      <c r="H335" t="b">
        <v>0</v>
      </c>
    </row>
    <row r="336" spans="1:8" x14ac:dyDescent="0.15">
      <c r="A336" t="s">
        <v>196</v>
      </c>
      <c r="B336" t="s">
        <v>30</v>
      </c>
      <c r="C336">
        <v>1</v>
      </c>
      <c r="D336">
        <v>796</v>
      </c>
      <c r="E336">
        <v>2</v>
      </c>
      <c r="F336" t="s">
        <v>1093</v>
      </c>
      <c r="G336" t="b">
        <v>0</v>
      </c>
      <c r="H336" t="b">
        <v>0</v>
      </c>
    </row>
    <row r="337" spans="1:8" x14ac:dyDescent="0.15">
      <c r="A337" t="s">
        <v>194</v>
      </c>
      <c r="B337" t="s">
        <v>30</v>
      </c>
      <c r="C337">
        <v>1</v>
      </c>
      <c r="D337">
        <v>797</v>
      </c>
      <c r="E337">
        <v>2</v>
      </c>
      <c r="F337" t="s">
        <v>1172</v>
      </c>
      <c r="G337" t="b">
        <v>0</v>
      </c>
      <c r="H337" t="b">
        <v>0</v>
      </c>
    </row>
    <row r="338" spans="1:8" x14ac:dyDescent="0.15">
      <c r="A338" t="s">
        <v>194</v>
      </c>
      <c r="B338" t="s">
        <v>27</v>
      </c>
      <c r="C338">
        <v>1</v>
      </c>
      <c r="D338">
        <v>798</v>
      </c>
      <c r="E338">
        <v>2</v>
      </c>
      <c r="F338" t="s">
        <v>161</v>
      </c>
      <c r="G338" t="b">
        <v>0</v>
      </c>
      <c r="H338" t="b">
        <v>0</v>
      </c>
    </row>
    <row r="339" spans="1:8" x14ac:dyDescent="0.15">
      <c r="A339" t="s">
        <v>195</v>
      </c>
      <c r="B339" t="s">
        <v>30</v>
      </c>
      <c r="C339">
        <v>1</v>
      </c>
      <c r="D339">
        <v>799</v>
      </c>
      <c r="E339">
        <v>2</v>
      </c>
      <c r="F339" t="s">
        <v>1068</v>
      </c>
      <c r="G339" t="b">
        <v>0</v>
      </c>
      <c r="H339" t="b">
        <v>0</v>
      </c>
    </row>
    <row r="340" spans="1:8" x14ac:dyDescent="0.15">
      <c r="A340" t="s">
        <v>196</v>
      </c>
      <c r="B340" t="s">
        <v>30</v>
      </c>
      <c r="C340">
        <v>1</v>
      </c>
      <c r="D340">
        <v>800</v>
      </c>
      <c r="E340">
        <v>2</v>
      </c>
      <c r="F340" t="s">
        <v>1094</v>
      </c>
      <c r="G340" t="b">
        <v>0</v>
      </c>
      <c r="H340" t="b">
        <v>0</v>
      </c>
    </row>
    <row r="341" spans="1:8" x14ac:dyDescent="0.15">
      <c r="A341" t="s">
        <v>192</v>
      </c>
      <c r="B341" t="s">
        <v>30</v>
      </c>
      <c r="C341">
        <v>1</v>
      </c>
      <c r="D341">
        <v>801</v>
      </c>
      <c r="E341">
        <v>2</v>
      </c>
      <c r="F341" t="s">
        <v>1130</v>
      </c>
      <c r="G341" t="b">
        <v>0</v>
      </c>
      <c r="H341" t="b">
        <v>0</v>
      </c>
    </row>
    <row r="342" spans="1:8" x14ac:dyDescent="0.15">
      <c r="A342" t="s">
        <v>194</v>
      </c>
      <c r="B342" t="s">
        <v>30</v>
      </c>
      <c r="C342">
        <v>1</v>
      </c>
      <c r="D342">
        <v>802</v>
      </c>
      <c r="E342">
        <v>2</v>
      </c>
      <c r="F342" t="s">
        <v>263</v>
      </c>
      <c r="G342" t="b">
        <v>0</v>
      </c>
      <c r="H342" t="b">
        <v>0</v>
      </c>
    </row>
    <row r="343" spans="1:8" x14ac:dyDescent="0.15">
      <c r="A343" t="s">
        <v>196</v>
      </c>
      <c r="B343" t="s">
        <v>30</v>
      </c>
      <c r="C343">
        <v>1</v>
      </c>
      <c r="D343">
        <v>803</v>
      </c>
      <c r="E343">
        <v>2</v>
      </c>
      <c r="F343" t="s">
        <v>1091</v>
      </c>
      <c r="G343" t="b">
        <v>0</v>
      </c>
      <c r="H343" t="b">
        <v>0</v>
      </c>
    </row>
    <row r="344" spans="1:8" x14ac:dyDescent="0.15">
      <c r="A344" t="s">
        <v>192</v>
      </c>
      <c r="B344" t="s">
        <v>30</v>
      </c>
      <c r="C344">
        <v>1</v>
      </c>
      <c r="D344">
        <v>804</v>
      </c>
      <c r="E344">
        <v>2</v>
      </c>
      <c r="F344" t="s">
        <v>1127</v>
      </c>
      <c r="G344" t="b">
        <v>0</v>
      </c>
      <c r="H344" t="b">
        <v>0</v>
      </c>
    </row>
    <row r="345" spans="1:8" x14ac:dyDescent="0.15">
      <c r="A345" t="s">
        <v>194</v>
      </c>
      <c r="B345" t="s">
        <v>30</v>
      </c>
      <c r="C345">
        <v>1</v>
      </c>
      <c r="D345">
        <v>805</v>
      </c>
      <c r="E345">
        <v>2</v>
      </c>
      <c r="F345" t="s">
        <v>1161</v>
      </c>
      <c r="G345" t="b">
        <v>0</v>
      </c>
      <c r="H345" t="b">
        <v>0</v>
      </c>
    </row>
    <row r="346" spans="1:8" x14ac:dyDescent="0.15">
      <c r="A346" t="s">
        <v>195</v>
      </c>
      <c r="B346" t="s">
        <v>30</v>
      </c>
      <c r="C346">
        <v>1</v>
      </c>
      <c r="D346">
        <v>806</v>
      </c>
      <c r="E346">
        <v>2</v>
      </c>
      <c r="F346" t="s">
        <v>1060</v>
      </c>
      <c r="G346" t="b">
        <v>0</v>
      </c>
      <c r="H346" t="b">
        <v>0</v>
      </c>
    </row>
    <row r="347" spans="1:8" x14ac:dyDescent="0.15">
      <c r="A347" t="s">
        <v>192</v>
      </c>
      <c r="B347" t="s">
        <v>30</v>
      </c>
      <c r="C347">
        <v>1</v>
      </c>
      <c r="D347">
        <v>807</v>
      </c>
      <c r="E347">
        <v>2</v>
      </c>
      <c r="F347" t="s">
        <v>1121</v>
      </c>
      <c r="G347" t="b">
        <v>0</v>
      </c>
      <c r="H347" t="b">
        <v>0</v>
      </c>
    </row>
    <row r="348" spans="1:8" x14ac:dyDescent="0.15">
      <c r="A348" t="s">
        <v>194</v>
      </c>
      <c r="B348" t="s">
        <v>30</v>
      </c>
      <c r="C348">
        <v>1</v>
      </c>
      <c r="D348">
        <v>808</v>
      </c>
      <c r="E348">
        <v>2</v>
      </c>
      <c r="F348" t="s">
        <v>1160</v>
      </c>
      <c r="G348" t="b">
        <v>0</v>
      </c>
      <c r="H348" t="b">
        <v>0</v>
      </c>
    </row>
    <row r="349" spans="1:8" x14ac:dyDescent="0.15">
      <c r="A349" t="s">
        <v>196</v>
      </c>
      <c r="B349" t="s">
        <v>30</v>
      </c>
      <c r="C349">
        <v>1</v>
      </c>
      <c r="D349">
        <v>809</v>
      </c>
      <c r="E349">
        <v>2</v>
      </c>
      <c r="F349" t="s">
        <v>1085</v>
      </c>
      <c r="G349" t="b">
        <v>0</v>
      </c>
      <c r="H349" t="b">
        <v>0</v>
      </c>
    </row>
    <row r="350" spans="1:8" x14ac:dyDescent="0.15">
      <c r="A350" t="s">
        <v>192</v>
      </c>
      <c r="B350" t="s">
        <v>30</v>
      </c>
      <c r="C350">
        <v>1</v>
      </c>
      <c r="D350">
        <v>810</v>
      </c>
      <c r="E350">
        <v>2</v>
      </c>
      <c r="F350" t="s">
        <v>1117</v>
      </c>
      <c r="G350" t="b">
        <v>0</v>
      </c>
      <c r="H350" t="b">
        <v>0</v>
      </c>
    </row>
    <row r="351" spans="1:8" x14ac:dyDescent="0.15">
      <c r="A351" t="s">
        <v>194</v>
      </c>
      <c r="B351" t="s">
        <v>30</v>
      </c>
      <c r="C351">
        <v>1</v>
      </c>
      <c r="D351">
        <v>811</v>
      </c>
      <c r="E351">
        <v>2</v>
      </c>
      <c r="F351" t="s">
        <v>1162</v>
      </c>
      <c r="G351" t="b">
        <v>0</v>
      </c>
      <c r="H351" t="b">
        <v>0</v>
      </c>
    </row>
    <row r="352" spans="1:8" x14ac:dyDescent="0.15">
      <c r="A352" t="s">
        <v>195</v>
      </c>
      <c r="B352" t="s">
        <v>30</v>
      </c>
      <c r="C352">
        <v>1</v>
      </c>
      <c r="D352">
        <v>812</v>
      </c>
      <c r="E352">
        <v>2</v>
      </c>
      <c r="F352" t="s">
        <v>1062</v>
      </c>
      <c r="G352" t="b">
        <v>0</v>
      </c>
      <c r="H352" t="b">
        <v>0</v>
      </c>
    </row>
    <row r="353" spans="1:8" x14ac:dyDescent="0.15">
      <c r="A353" t="s">
        <v>192</v>
      </c>
      <c r="B353" t="s">
        <v>30</v>
      </c>
      <c r="C353">
        <v>1</v>
      </c>
      <c r="D353">
        <v>813</v>
      </c>
      <c r="E353">
        <v>2</v>
      </c>
      <c r="F353" t="s">
        <v>1118</v>
      </c>
      <c r="G353" t="b">
        <v>0</v>
      </c>
      <c r="H353" t="b">
        <v>0</v>
      </c>
    </row>
    <row r="354" spans="1:8" x14ac:dyDescent="0.15">
      <c r="A354" t="s">
        <v>194</v>
      </c>
      <c r="B354" t="s">
        <v>30</v>
      </c>
      <c r="C354">
        <v>1</v>
      </c>
      <c r="D354">
        <v>814</v>
      </c>
      <c r="E354">
        <v>2</v>
      </c>
      <c r="F354" t="s">
        <v>1151</v>
      </c>
      <c r="G354" t="b">
        <v>0</v>
      </c>
      <c r="H354" t="b">
        <v>0</v>
      </c>
    </row>
    <row r="355" spans="1:8" x14ac:dyDescent="0.15">
      <c r="A355" t="s">
        <v>195</v>
      </c>
      <c r="B355" t="s">
        <v>30</v>
      </c>
      <c r="C355">
        <v>1</v>
      </c>
      <c r="D355">
        <v>815</v>
      </c>
      <c r="E355">
        <v>2</v>
      </c>
      <c r="F355" t="s">
        <v>1059</v>
      </c>
      <c r="G355" t="b">
        <v>0</v>
      </c>
      <c r="H355" t="b">
        <v>0</v>
      </c>
    </row>
    <row r="356" spans="1:8" x14ac:dyDescent="0.15">
      <c r="A356" t="s">
        <v>196</v>
      </c>
      <c r="B356" t="s">
        <v>30</v>
      </c>
      <c r="C356">
        <v>1</v>
      </c>
      <c r="D356">
        <v>816</v>
      </c>
      <c r="E356">
        <v>2</v>
      </c>
      <c r="F356" t="s">
        <v>1087</v>
      </c>
      <c r="G356" t="b">
        <v>0</v>
      </c>
      <c r="H356" t="b">
        <v>0</v>
      </c>
    </row>
    <row r="357" spans="1:8" x14ac:dyDescent="0.15">
      <c r="A357" t="s">
        <v>192</v>
      </c>
      <c r="B357" t="s">
        <v>30</v>
      </c>
      <c r="C357">
        <v>1</v>
      </c>
      <c r="D357">
        <v>817</v>
      </c>
      <c r="E357">
        <v>2</v>
      </c>
      <c r="F357" t="s">
        <v>1120</v>
      </c>
      <c r="G357" t="b">
        <v>0</v>
      </c>
      <c r="H357" t="b">
        <v>0</v>
      </c>
    </row>
    <row r="358" spans="1:8" x14ac:dyDescent="0.15">
      <c r="A358" t="s">
        <v>194</v>
      </c>
      <c r="B358" t="s">
        <v>30</v>
      </c>
      <c r="C358">
        <v>1</v>
      </c>
      <c r="D358">
        <v>818</v>
      </c>
      <c r="E358">
        <v>2</v>
      </c>
      <c r="F358" t="s">
        <v>1156</v>
      </c>
      <c r="G358" t="b">
        <v>0</v>
      </c>
      <c r="H358" t="b">
        <v>0</v>
      </c>
    </row>
    <row r="359" spans="1:8" x14ac:dyDescent="0.15">
      <c r="A359" t="s">
        <v>195</v>
      </c>
      <c r="B359" t="s">
        <v>30</v>
      </c>
      <c r="C359">
        <v>1</v>
      </c>
      <c r="D359">
        <v>819</v>
      </c>
      <c r="E359">
        <v>2</v>
      </c>
      <c r="F359" t="s">
        <v>1058</v>
      </c>
      <c r="G359" t="b">
        <v>0</v>
      </c>
      <c r="H359" t="b">
        <v>0</v>
      </c>
    </row>
    <row r="360" spans="1:8" x14ac:dyDescent="0.15">
      <c r="A360" t="s">
        <v>192</v>
      </c>
      <c r="B360" t="s">
        <v>30</v>
      </c>
      <c r="C360">
        <v>1</v>
      </c>
      <c r="D360">
        <v>820</v>
      </c>
      <c r="E360">
        <v>2</v>
      </c>
      <c r="F360" t="s">
        <v>1123</v>
      </c>
      <c r="G360" t="b">
        <v>0</v>
      </c>
      <c r="H360" t="b">
        <v>0</v>
      </c>
    </row>
    <row r="361" spans="1:8" x14ac:dyDescent="0.15">
      <c r="A361" t="s">
        <v>194</v>
      </c>
      <c r="B361" t="s">
        <v>30</v>
      </c>
      <c r="C361">
        <v>1</v>
      </c>
      <c r="D361">
        <v>821</v>
      </c>
      <c r="E361">
        <v>2</v>
      </c>
      <c r="F361" t="s">
        <v>1158</v>
      </c>
      <c r="G361" t="b">
        <v>0</v>
      </c>
      <c r="H361" t="b">
        <v>0</v>
      </c>
    </row>
    <row r="362" spans="1:8" x14ac:dyDescent="0.15">
      <c r="A362" t="s">
        <v>195</v>
      </c>
      <c r="B362" t="s">
        <v>30</v>
      </c>
      <c r="C362">
        <v>1</v>
      </c>
      <c r="D362">
        <v>822</v>
      </c>
      <c r="E362">
        <v>2</v>
      </c>
      <c r="F362" t="s">
        <v>236</v>
      </c>
      <c r="G362" t="b">
        <v>0</v>
      </c>
      <c r="H362" t="b">
        <v>0</v>
      </c>
    </row>
    <row r="363" spans="1:8" x14ac:dyDescent="0.15">
      <c r="A363" t="s">
        <v>192</v>
      </c>
      <c r="B363" t="s">
        <v>30</v>
      </c>
      <c r="C363">
        <v>1</v>
      </c>
      <c r="D363">
        <v>823</v>
      </c>
      <c r="E363">
        <v>2</v>
      </c>
      <c r="F363" t="s">
        <v>1119</v>
      </c>
      <c r="G363" t="b">
        <v>0</v>
      </c>
      <c r="H363" t="b">
        <v>0</v>
      </c>
    </row>
    <row r="364" spans="1:8" x14ac:dyDescent="0.15">
      <c r="A364" t="s">
        <v>194</v>
      </c>
      <c r="B364" t="s">
        <v>30</v>
      </c>
      <c r="C364">
        <v>1</v>
      </c>
      <c r="D364">
        <v>824</v>
      </c>
      <c r="E364">
        <v>2</v>
      </c>
      <c r="F364" t="s">
        <v>1166</v>
      </c>
      <c r="G364" t="b">
        <v>0</v>
      </c>
      <c r="H364" t="b">
        <v>0</v>
      </c>
    </row>
    <row r="365" spans="1:8" x14ac:dyDescent="0.15">
      <c r="A365" t="s">
        <v>195</v>
      </c>
      <c r="B365" t="s">
        <v>30</v>
      </c>
      <c r="C365">
        <v>1</v>
      </c>
      <c r="D365">
        <v>825</v>
      </c>
      <c r="E365">
        <v>2</v>
      </c>
      <c r="F365" t="s">
        <v>1066</v>
      </c>
      <c r="G365" t="b">
        <v>0</v>
      </c>
      <c r="H365" t="b">
        <v>0</v>
      </c>
    </row>
    <row r="366" spans="1:8" x14ac:dyDescent="0.15">
      <c r="A366" t="s">
        <v>196</v>
      </c>
      <c r="B366" t="s">
        <v>30</v>
      </c>
      <c r="C366">
        <v>1</v>
      </c>
      <c r="D366">
        <v>826</v>
      </c>
      <c r="E366">
        <v>2</v>
      </c>
      <c r="F366" t="s">
        <v>186</v>
      </c>
      <c r="G366" t="b">
        <v>0</v>
      </c>
      <c r="H366" t="b">
        <v>0</v>
      </c>
    </row>
    <row r="367" spans="1:8" x14ac:dyDescent="0.15">
      <c r="A367" t="s">
        <v>192</v>
      </c>
      <c r="B367" t="s">
        <v>30</v>
      </c>
      <c r="C367">
        <v>1</v>
      </c>
      <c r="D367">
        <v>827</v>
      </c>
      <c r="E367">
        <v>2</v>
      </c>
      <c r="F367" t="s">
        <v>1064</v>
      </c>
      <c r="G367" t="b">
        <v>0</v>
      </c>
      <c r="H367" t="b">
        <v>0</v>
      </c>
    </row>
    <row r="368" spans="1:8" x14ac:dyDescent="0.15">
      <c r="A368" t="s">
        <v>194</v>
      </c>
      <c r="B368" t="s">
        <v>23</v>
      </c>
      <c r="C368">
        <v>1</v>
      </c>
      <c r="D368">
        <v>828</v>
      </c>
      <c r="E368">
        <v>1</v>
      </c>
      <c r="F368" t="s">
        <v>1054</v>
      </c>
      <c r="G368" t="b">
        <v>0</v>
      </c>
      <c r="H368" t="b">
        <v>0</v>
      </c>
    </row>
    <row r="369" spans="1:8" x14ac:dyDescent="0.15">
      <c r="A369" t="s">
        <v>192</v>
      </c>
      <c r="B369" t="s">
        <v>30</v>
      </c>
      <c r="C369">
        <v>1</v>
      </c>
      <c r="D369">
        <v>829</v>
      </c>
      <c r="E369">
        <v>1</v>
      </c>
      <c r="F369" t="s">
        <v>1146</v>
      </c>
      <c r="G369" t="b">
        <v>0</v>
      </c>
      <c r="H369" t="b">
        <v>0</v>
      </c>
    </row>
    <row r="370" spans="1:8" x14ac:dyDescent="0.15">
      <c r="A370" t="s">
        <v>194</v>
      </c>
      <c r="B370" t="s">
        <v>30</v>
      </c>
      <c r="C370">
        <v>1</v>
      </c>
      <c r="D370">
        <v>830</v>
      </c>
      <c r="E370">
        <v>1</v>
      </c>
      <c r="F370" t="s">
        <v>1204</v>
      </c>
      <c r="G370" t="b">
        <v>0</v>
      </c>
      <c r="H370" t="b">
        <v>0</v>
      </c>
    </row>
    <row r="371" spans="1:8" x14ac:dyDescent="0.15">
      <c r="A371" t="s">
        <v>194</v>
      </c>
      <c r="B371" t="s">
        <v>23</v>
      </c>
      <c r="C371">
        <v>1</v>
      </c>
      <c r="D371">
        <v>831</v>
      </c>
      <c r="E371">
        <v>1</v>
      </c>
      <c r="F371" t="s">
        <v>1056</v>
      </c>
      <c r="G371" t="b">
        <v>0</v>
      </c>
      <c r="H371" t="b">
        <v>0</v>
      </c>
    </row>
    <row r="372" spans="1:8" x14ac:dyDescent="0.15">
      <c r="A372" t="s">
        <v>194</v>
      </c>
      <c r="B372" t="s">
        <v>27</v>
      </c>
      <c r="C372">
        <v>1</v>
      </c>
      <c r="D372">
        <v>832</v>
      </c>
      <c r="E372">
        <v>1</v>
      </c>
      <c r="F372" t="s">
        <v>1250</v>
      </c>
      <c r="G372" t="b">
        <v>0</v>
      </c>
      <c r="H372" t="b">
        <v>0</v>
      </c>
    </row>
    <row r="373" spans="1:8" x14ac:dyDescent="0.15">
      <c r="A373" t="s">
        <v>192</v>
      </c>
      <c r="B373" t="s">
        <v>30</v>
      </c>
      <c r="C373">
        <v>1</v>
      </c>
      <c r="D373">
        <v>833</v>
      </c>
      <c r="E373">
        <v>1</v>
      </c>
      <c r="F373" t="s">
        <v>1149</v>
      </c>
      <c r="G373" t="b">
        <v>0</v>
      </c>
      <c r="H373" t="b">
        <v>0</v>
      </c>
    </row>
    <row r="374" spans="1:8" x14ac:dyDescent="0.15">
      <c r="A374" t="s">
        <v>194</v>
      </c>
      <c r="B374" t="s">
        <v>30</v>
      </c>
      <c r="C374">
        <v>1</v>
      </c>
      <c r="D374">
        <v>834</v>
      </c>
      <c r="E374">
        <v>2</v>
      </c>
      <c r="F374" t="s">
        <v>1179</v>
      </c>
      <c r="G374" t="b">
        <v>0</v>
      </c>
      <c r="H374" t="b">
        <v>0</v>
      </c>
    </row>
    <row r="375" spans="1:8" x14ac:dyDescent="0.15">
      <c r="A375" t="s">
        <v>194</v>
      </c>
      <c r="B375" t="s">
        <v>27</v>
      </c>
      <c r="C375">
        <v>1</v>
      </c>
      <c r="D375">
        <v>835</v>
      </c>
      <c r="E375">
        <v>2</v>
      </c>
      <c r="F375" t="s">
        <v>1236</v>
      </c>
      <c r="G375" t="b">
        <v>0</v>
      </c>
      <c r="H375" t="b">
        <v>0</v>
      </c>
    </row>
    <row r="376" spans="1:8" x14ac:dyDescent="0.15">
      <c r="A376" t="s">
        <v>193</v>
      </c>
      <c r="B376" t="s">
        <v>23</v>
      </c>
      <c r="C376">
        <v>1</v>
      </c>
      <c r="D376">
        <v>836</v>
      </c>
      <c r="E376">
        <v>2</v>
      </c>
      <c r="F376" t="s">
        <v>1216</v>
      </c>
      <c r="G376" t="b">
        <v>0</v>
      </c>
      <c r="H376" t="b">
        <v>0</v>
      </c>
    </row>
    <row r="377" spans="1:8" x14ac:dyDescent="0.15">
      <c r="A377" t="s">
        <v>194</v>
      </c>
      <c r="B377" t="s">
        <v>30</v>
      </c>
      <c r="C377">
        <v>1</v>
      </c>
      <c r="D377">
        <v>837</v>
      </c>
      <c r="E377">
        <v>2</v>
      </c>
      <c r="F377" t="s">
        <v>268</v>
      </c>
      <c r="G377" t="b">
        <v>0</v>
      </c>
      <c r="H377" t="b">
        <v>0</v>
      </c>
    </row>
    <row r="378" spans="1:8" x14ac:dyDescent="0.15">
      <c r="A378" t="s">
        <v>192</v>
      </c>
      <c r="B378" t="s">
        <v>30</v>
      </c>
      <c r="C378">
        <v>1</v>
      </c>
      <c r="D378">
        <v>838</v>
      </c>
      <c r="E378">
        <v>2</v>
      </c>
      <c r="F378" t="s">
        <v>149</v>
      </c>
      <c r="G378" t="b">
        <v>0</v>
      </c>
      <c r="H378" t="b">
        <v>0</v>
      </c>
    </row>
    <row r="379" spans="1:8" x14ac:dyDescent="0.15">
      <c r="A379" t="s">
        <v>194</v>
      </c>
      <c r="B379" t="s">
        <v>27</v>
      </c>
      <c r="C379">
        <v>1</v>
      </c>
      <c r="D379">
        <v>839</v>
      </c>
      <c r="E379">
        <v>2</v>
      </c>
      <c r="F379" t="s">
        <v>1235</v>
      </c>
      <c r="G379" t="b">
        <v>0</v>
      </c>
      <c r="H379" t="b">
        <v>0</v>
      </c>
    </row>
    <row r="380" spans="1:8" x14ac:dyDescent="0.15">
      <c r="A380" t="s">
        <v>194</v>
      </c>
      <c r="B380" t="s">
        <v>23</v>
      </c>
      <c r="C380">
        <v>1</v>
      </c>
      <c r="D380">
        <v>840</v>
      </c>
      <c r="E380">
        <v>2</v>
      </c>
      <c r="F380" t="s">
        <v>1048</v>
      </c>
      <c r="G380" t="b">
        <v>0</v>
      </c>
      <c r="H380" t="b">
        <v>0</v>
      </c>
    </row>
    <row r="381" spans="1:8" x14ac:dyDescent="0.15">
      <c r="A381" t="s">
        <v>194</v>
      </c>
      <c r="B381" t="s">
        <v>30</v>
      </c>
      <c r="C381">
        <v>1</v>
      </c>
      <c r="D381">
        <v>841</v>
      </c>
      <c r="E381">
        <v>2</v>
      </c>
      <c r="F381" t="s">
        <v>1181</v>
      </c>
      <c r="G381" t="b">
        <v>0</v>
      </c>
      <c r="H381" t="b">
        <v>0</v>
      </c>
    </row>
    <row r="382" spans="1:8" x14ac:dyDescent="0.15">
      <c r="A382" t="s">
        <v>194</v>
      </c>
      <c r="B382" t="s">
        <v>23</v>
      </c>
      <c r="C382">
        <v>1</v>
      </c>
      <c r="D382">
        <v>842</v>
      </c>
      <c r="E382">
        <v>2</v>
      </c>
      <c r="F382" t="s">
        <v>1050</v>
      </c>
      <c r="G382" t="b">
        <v>0</v>
      </c>
      <c r="H382" t="b">
        <v>0</v>
      </c>
    </row>
    <row r="383" spans="1:8" x14ac:dyDescent="0.15">
      <c r="A383" t="s">
        <v>194</v>
      </c>
      <c r="B383" t="s">
        <v>27</v>
      </c>
      <c r="C383">
        <v>1</v>
      </c>
      <c r="D383">
        <v>843</v>
      </c>
      <c r="E383">
        <v>2</v>
      </c>
      <c r="F383" t="s">
        <v>1239</v>
      </c>
      <c r="G383" t="b">
        <v>0</v>
      </c>
      <c r="H383" t="b">
        <v>0</v>
      </c>
    </row>
    <row r="384" spans="1:8" x14ac:dyDescent="0.15">
      <c r="A384" t="s">
        <v>194</v>
      </c>
      <c r="B384" t="s">
        <v>23</v>
      </c>
      <c r="C384">
        <v>1</v>
      </c>
      <c r="D384">
        <v>844</v>
      </c>
      <c r="E384">
        <v>2</v>
      </c>
      <c r="F384" t="s">
        <v>1049</v>
      </c>
      <c r="G384" t="b">
        <v>0</v>
      </c>
      <c r="H384" t="b">
        <v>0</v>
      </c>
    </row>
    <row r="385" spans="1:8" x14ac:dyDescent="0.15">
      <c r="A385" t="s">
        <v>192</v>
      </c>
      <c r="B385" t="s">
        <v>27</v>
      </c>
      <c r="C385">
        <v>1</v>
      </c>
      <c r="D385">
        <v>845</v>
      </c>
      <c r="E385">
        <v>2</v>
      </c>
      <c r="F385" t="s">
        <v>1270</v>
      </c>
      <c r="G385" t="b">
        <v>0</v>
      </c>
      <c r="H385" t="b">
        <v>0</v>
      </c>
    </row>
    <row r="386" spans="1:8" x14ac:dyDescent="0.15">
      <c r="A386" t="s">
        <v>194</v>
      </c>
      <c r="B386" t="s">
        <v>30</v>
      </c>
      <c r="C386">
        <v>1</v>
      </c>
      <c r="D386">
        <v>846</v>
      </c>
      <c r="E386">
        <v>2</v>
      </c>
      <c r="F386" t="s">
        <v>1176</v>
      </c>
      <c r="G386" t="b">
        <v>0</v>
      </c>
      <c r="H386" t="b">
        <v>0</v>
      </c>
    </row>
    <row r="387" spans="1:8" x14ac:dyDescent="0.15">
      <c r="A387" t="s">
        <v>196</v>
      </c>
      <c r="B387" t="s">
        <v>30</v>
      </c>
      <c r="C387">
        <v>1</v>
      </c>
      <c r="D387">
        <v>847</v>
      </c>
      <c r="E387">
        <v>2</v>
      </c>
      <c r="F387" t="s">
        <v>1097</v>
      </c>
      <c r="G387" t="b">
        <v>0</v>
      </c>
      <c r="H387" t="b">
        <v>0</v>
      </c>
    </row>
    <row r="388" spans="1:8" x14ac:dyDescent="0.15">
      <c r="A388" t="s">
        <v>193</v>
      </c>
      <c r="B388" t="s">
        <v>176</v>
      </c>
      <c r="C388">
        <v>1</v>
      </c>
      <c r="D388">
        <v>848</v>
      </c>
      <c r="E388">
        <v>2</v>
      </c>
      <c r="F388" t="s">
        <v>1040</v>
      </c>
      <c r="G388" t="b">
        <v>0</v>
      </c>
      <c r="H388" t="b">
        <v>0</v>
      </c>
    </row>
    <row r="389" spans="1:8" x14ac:dyDescent="0.15">
      <c r="A389" t="s">
        <v>193</v>
      </c>
      <c r="B389" t="s">
        <v>23</v>
      </c>
      <c r="C389">
        <v>1</v>
      </c>
      <c r="D389">
        <v>849</v>
      </c>
      <c r="E389">
        <v>2</v>
      </c>
      <c r="F389" t="s">
        <v>1215</v>
      </c>
      <c r="G389" t="b">
        <v>0</v>
      </c>
      <c r="H389" t="b">
        <v>0</v>
      </c>
    </row>
    <row r="390" spans="1:8" x14ac:dyDescent="0.15">
      <c r="A390" t="s">
        <v>194</v>
      </c>
      <c r="B390" t="s">
        <v>214</v>
      </c>
      <c r="C390">
        <v>1</v>
      </c>
      <c r="D390">
        <v>1242</v>
      </c>
      <c r="E390">
        <v>1</v>
      </c>
      <c r="F390" t="s">
        <v>146</v>
      </c>
      <c r="G390" t="b">
        <v>0</v>
      </c>
      <c r="H390" t="b">
        <v>0</v>
      </c>
    </row>
    <row r="391" spans="1:8" x14ac:dyDescent="0.15">
      <c r="A391" t="s">
        <v>195</v>
      </c>
      <c r="B391" t="s">
        <v>214</v>
      </c>
      <c r="C391">
        <v>1</v>
      </c>
      <c r="D391">
        <v>1243</v>
      </c>
      <c r="E391">
        <v>1</v>
      </c>
      <c r="F391" t="s">
        <v>228</v>
      </c>
      <c r="G391" t="b">
        <v>0</v>
      </c>
      <c r="H391" t="b">
        <v>0</v>
      </c>
    </row>
    <row r="392" spans="1:8" x14ac:dyDescent="0.15">
      <c r="A392" t="s">
        <v>194</v>
      </c>
      <c r="B392" t="s">
        <v>30</v>
      </c>
      <c r="C392">
        <v>1</v>
      </c>
      <c r="D392">
        <v>1244</v>
      </c>
      <c r="E392">
        <v>1</v>
      </c>
      <c r="F392" t="s">
        <v>239</v>
      </c>
      <c r="G392" t="b">
        <v>0</v>
      </c>
      <c r="H392" t="b">
        <v>0</v>
      </c>
    </row>
    <row r="393" spans="1:8" x14ac:dyDescent="0.15">
      <c r="A393" t="s">
        <v>193</v>
      </c>
      <c r="B393" t="s">
        <v>27</v>
      </c>
      <c r="C393">
        <v>1</v>
      </c>
      <c r="D393">
        <v>1245</v>
      </c>
      <c r="E393">
        <v>1</v>
      </c>
      <c r="F393" t="s">
        <v>235</v>
      </c>
      <c r="G393" t="b">
        <v>0</v>
      </c>
      <c r="H393" t="b">
        <v>0</v>
      </c>
    </row>
    <row r="394" spans="1:8" x14ac:dyDescent="0.15">
      <c r="A394" t="s">
        <v>196</v>
      </c>
      <c r="B394" t="s">
        <v>30</v>
      </c>
      <c r="C394">
        <v>1</v>
      </c>
      <c r="D394">
        <v>1246</v>
      </c>
      <c r="E394">
        <v>1</v>
      </c>
      <c r="F394" t="s">
        <v>148</v>
      </c>
      <c r="G394" t="b">
        <v>0</v>
      </c>
      <c r="H394" t="b">
        <v>0</v>
      </c>
    </row>
    <row r="395" spans="1:8" x14ac:dyDescent="0.15">
      <c r="A395" t="s">
        <v>192</v>
      </c>
      <c r="B395" t="s">
        <v>214</v>
      </c>
      <c r="C395">
        <v>1</v>
      </c>
      <c r="D395">
        <v>1247</v>
      </c>
      <c r="E395">
        <v>1</v>
      </c>
      <c r="F395" t="s">
        <v>171</v>
      </c>
      <c r="G395" t="b">
        <v>0</v>
      </c>
      <c r="H395" t="b">
        <v>0</v>
      </c>
    </row>
    <row r="396" spans="1:8" x14ac:dyDescent="0.15">
      <c r="A396" t="s">
        <v>194</v>
      </c>
      <c r="B396" t="s">
        <v>30</v>
      </c>
      <c r="C396">
        <v>1</v>
      </c>
      <c r="D396">
        <v>1248</v>
      </c>
      <c r="E396">
        <v>1</v>
      </c>
      <c r="F396" t="s">
        <v>242</v>
      </c>
      <c r="G396" t="b">
        <v>0</v>
      </c>
      <c r="H396" t="b">
        <v>0</v>
      </c>
    </row>
    <row r="397" spans="1:8" x14ac:dyDescent="0.15">
      <c r="A397" t="s">
        <v>193</v>
      </c>
      <c r="B397" t="s">
        <v>27</v>
      </c>
      <c r="C397">
        <v>1</v>
      </c>
      <c r="D397">
        <v>1249</v>
      </c>
      <c r="E397">
        <v>1</v>
      </c>
      <c r="F397" t="s">
        <v>235</v>
      </c>
      <c r="G397" t="b">
        <v>0</v>
      </c>
      <c r="H397" t="b">
        <v>0</v>
      </c>
    </row>
    <row r="398" spans="1:8" x14ac:dyDescent="0.15">
      <c r="A398" t="s">
        <v>195</v>
      </c>
      <c r="B398" t="s">
        <v>30</v>
      </c>
      <c r="C398">
        <v>1</v>
      </c>
      <c r="D398">
        <v>1250</v>
      </c>
      <c r="E398">
        <v>1</v>
      </c>
      <c r="F398" t="s">
        <v>243</v>
      </c>
      <c r="G398" t="b">
        <v>0</v>
      </c>
      <c r="H398" t="b">
        <v>0</v>
      </c>
    </row>
    <row r="399" spans="1:8" x14ac:dyDescent="0.15">
      <c r="A399" t="s">
        <v>194</v>
      </c>
      <c r="B399" t="s">
        <v>30</v>
      </c>
      <c r="C399">
        <v>1</v>
      </c>
      <c r="D399">
        <v>1251</v>
      </c>
      <c r="E399">
        <v>1</v>
      </c>
      <c r="F399" t="s">
        <v>231</v>
      </c>
      <c r="G399" t="b">
        <v>0</v>
      </c>
      <c r="H399" t="b">
        <v>0</v>
      </c>
    </row>
    <row r="400" spans="1:8" x14ac:dyDescent="0.15">
      <c r="A400" t="s">
        <v>194</v>
      </c>
      <c r="B400" t="s">
        <v>27</v>
      </c>
      <c r="C400">
        <v>1</v>
      </c>
      <c r="D400">
        <v>1252</v>
      </c>
      <c r="E400">
        <v>1</v>
      </c>
      <c r="F400" t="s">
        <v>170</v>
      </c>
      <c r="G400" t="b">
        <v>0</v>
      </c>
      <c r="H400" t="b">
        <v>0</v>
      </c>
    </row>
    <row r="401" spans="1:8" x14ac:dyDescent="0.15">
      <c r="A401" t="s">
        <v>195</v>
      </c>
      <c r="B401" t="s">
        <v>30</v>
      </c>
      <c r="C401">
        <v>1</v>
      </c>
      <c r="D401">
        <v>1253</v>
      </c>
      <c r="E401">
        <v>1</v>
      </c>
      <c r="F401" t="s">
        <v>244</v>
      </c>
      <c r="G401" t="b">
        <v>0</v>
      </c>
      <c r="H401" t="b">
        <v>0</v>
      </c>
    </row>
    <row r="402" spans="1:8" x14ac:dyDescent="0.15">
      <c r="A402" t="s">
        <v>193</v>
      </c>
      <c r="B402" t="s">
        <v>23</v>
      </c>
      <c r="C402">
        <v>1</v>
      </c>
      <c r="D402">
        <v>1254</v>
      </c>
      <c r="E402">
        <v>1</v>
      </c>
      <c r="F402" t="s">
        <v>1224</v>
      </c>
      <c r="G402" t="b">
        <v>0</v>
      </c>
      <c r="H402" t="b">
        <v>0</v>
      </c>
    </row>
    <row r="403" spans="1:8" x14ac:dyDescent="0.15">
      <c r="A403" t="s">
        <v>193</v>
      </c>
      <c r="B403" t="s">
        <v>27</v>
      </c>
      <c r="C403">
        <v>1</v>
      </c>
      <c r="D403">
        <v>1255</v>
      </c>
      <c r="E403">
        <v>1</v>
      </c>
      <c r="F403" t="s">
        <v>235</v>
      </c>
      <c r="G403" t="b">
        <v>0</v>
      </c>
      <c r="H403" t="b">
        <v>0</v>
      </c>
    </row>
    <row r="404" spans="1:8" x14ac:dyDescent="0.15">
      <c r="A404" t="s">
        <v>196</v>
      </c>
      <c r="B404" t="s">
        <v>30</v>
      </c>
      <c r="C404">
        <v>1</v>
      </c>
      <c r="D404">
        <v>1256</v>
      </c>
      <c r="E404">
        <v>1</v>
      </c>
      <c r="F404" t="s">
        <v>185</v>
      </c>
      <c r="G404" t="b">
        <v>0</v>
      </c>
      <c r="H404" t="b">
        <v>0</v>
      </c>
    </row>
    <row r="405" spans="1:8" x14ac:dyDescent="0.15">
      <c r="A405" t="s">
        <v>194</v>
      </c>
      <c r="B405" t="s">
        <v>30</v>
      </c>
      <c r="C405">
        <v>1</v>
      </c>
      <c r="D405">
        <v>1257</v>
      </c>
      <c r="E405">
        <v>1</v>
      </c>
      <c r="F405" t="s">
        <v>231</v>
      </c>
      <c r="G405" t="b">
        <v>0</v>
      </c>
      <c r="H405" t="b">
        <v>0</v>
      </c>
    </row>
    <row r="406" spans="1:8" x14ac:dyDescent="0.15">
      <c r="A406" t="s">
        <v>196</v>
      </c>
      <c r="B406" t="s">
        <v>30</v>
      </c>
      <c r="C406">
        <v>1</v>
      </c>
      <c r="D406">
        <v>1258</v>
      </c>
      <c r="E406">
        <v>1</v>
      </c>
      <c r="F406" t="s">
        <v>127</v>
      </c>
      <c r="G406" t="b">
        <v>0</v>
      </c>
      <c r="H406" t="b">
        <v>0</v>
      </c>
    </row>
    <row r="407" spans="1:8" x14ac:dyDescent="0.15">
      <c r="A407" t="s">
        <v>192</v>
      </c>
      <c r="B407" t="s">
        <v>30</v>
      </c>
      <c r="C407">
        <v>1</v>
      </c>
      <c r="D407">
        <v>1259</v>
      </c>
      <c r="E407">
        <v>1</v>
      </c>
      <c r="F407" t="s">
        <v>1135</v>
      </c>
      <c r="G407" t="b">
        <v>0</v>
      </c>
      <c r="H407" t="b">
        <v>0</v>
      </c>
    </row>
    <row r="408" spans="1:8" x14ac:dyDescent="0.15">
      <c r="A408" t="s">
        <v>194</v>
      </c>
      <c r="B408" t="s">
        <v>30</v>
      </c>
      <c r="C408">
        <v>1</v>
      </c>
      <c r="D408">
        <v>1260</v>
      </c>
      <c r="E408">
        <v>1</v>
      </c>
      <c r="F408" t="s">
        <v>1195</v>
      </c>
      <c r="G408" t="b">
        <v>0</v>
      </c>
      <c r="H408" t="b">
        <v>0</v>
      </c>
    </row>
    <row r="409" spans="1:8" x14ac:dyDescent="0.15">
      <c r="A409" t="s">
        <v>192</v>
      </c>
      <c r="B409" t="s">
        <v>30</v>
      </c>
      <c r="C409">
        <v>1</v>
      </c>
      <c r="D409">
        <v>1261</v>
      </c>
      <c r="E409">
        <v>1</v>
      </c>
      <c r="F409" t="s">
        <v>1145</v>
      </c>
      <c r="G409" t="b">
        <v>0</v>
      </c>
      <c r="H409" t="b">
        <v>0</v>
      </c>
    </row>
    <row r="410" spans="1:8" x14ac:dyDescent="0.15">
      <c r="A410" t="s">
        <v>195</v>
      </c>
      <c r="B410" t="s">
        <v>30</v>
      </c>
      <c r="C410">
        <v>1</v>
      </c>
      <c r="D410">
        <v>1262</v>
      </c>
      <c r="E410">
        <v>1</v>
      </c>
      <c r="F410" t="s">
        <v>1078</v>
      </c>
      <c r="G410" t="b">
        <v>0</v>
      </c>
      <c r="H410" t="b">
        <v>0</v>
      </c>
    </row>
    <row r="411" spans="1:8" x14ac:dyDescent="0.15">
      <c r="A411" t="s">
        <v>194</v>
      </c>
      <c r="B411" t="s">
        <v>30</v>
      </c>
      <c r="C411">
        <v>1</v>
      </c>
      <c r="D411">
        <v>1263</v>
      </c>
      <c r="E411">
        <v>1</v>
      </c>
      <c r="F411" t="s">
        <v>138</v>
      </c>
      <c r="G411" t="b">
        <v>0</v>
      </c>
      <c r="H411" t="b">
        <v>0</v>
      </c>
    </row>
    <row r="412" spans="1:8" x14ac:dyDescent="0.15">
      <c r="A412" t="s">
        <v>193</v>
      </c>
      <c r="B412" t="s">
        <v>27</v>
      </c>
      <c r="C412">
        <v>1</v>
      </c>
      <c r="D412">
        <v>1264</v>
      </c>
      <c r="E412">
        <v>1</v>
      </c>
      <c r="F412" t="s">
        <v>170</v>
      </c>
      <c r="G412" t="b">
        <v>0</v>
      </c>
      <c r="H412" t="b">
        <v>0</v>
      </c>
    </row>
    <row r="413" spans="1:8" x14ac:dyDescent="0.15">
      <c r="A413" t="s">
        <v>196</v>
      </c>
      <c r="B413" t="s">
        <v>30</v>
      </c>
      <c r="C413">
        <v>1</v>
      </c>
      <c r="D413">
        <v>1265</v>
      </c>
      <c r="E413">
        <v>1</v>
      </c>
      <c r="F413" t="s">
        <v>1106</v>
      </c>
      <c r="G413" t="b">
        <v>0</v>
      </c>
      <c r="H413" t="b">
        <v>0</v>
      </c>
    </row>
    <row r="414" spans="1:8" x14ac:dyDescent="0.15">
      <c r="A414" t="s">
        <v>194</v>
      </c>
      <c r="B414" t="s">
        <v>30</v>
      </c>
      <c r="C414">
        <v>1</v>
      </c>
      <c r="D414">
        <v>1266</v>
      </c>
      <c r="E414">
        <v>1</v>
      </c>
      <c r="F414" t="s">
        <v>234</v>
      </c>
      <c r="G414" t="b">
        <v>0</v>
      </c>
      <c r="H414" t="b">
        <v>0</v>
      </c>
    </row>
    <row r="415" spans="1:8" x14ac:dyDescent="0.15">
      <c r="A415" t="s">
        <v>196</v>
      </c>
      <c r="B415" t="s">
        <v>30</v>
      </c>
      <c r="C415">
        <v>1</v>
      </c>
      <c r="D415">
        <v>1267</v>
      </c>
      <c r="E415">
        <v>1</v>
      </c>
      <c r="F415" t="s">
        <v>243</v>
      </c>
      <c r="G415" t="b">
        <v>0</v>
      </c>
      <c r="H415" t="b">
        <v>0</v>
      </c>
    </row>
    <row r="416" spans="1:8" x14ac:dyDescent="0.15">
      <c r="A416" t="s">
        <v>193</v>
      </c>
      <c r="B416" t="s">
        <v>27</v>
      </c>
      <c r="C416">
        <v>1</v>
      </c>
      <c r="D416">
        <v>1268</v>
      </c>
      <c r="E416">
        <v>1</v>
      </c>
      <c r="F416" t="s">
        <v>1045</v>
      </c>
      <c r="G416" t="b">
        <v>0</v>
      </c>
      <c r="H416" t="b">
        <v>0</v>
      </c>
    </row>
    <row r="417" spans="1:8" x14ac:dyDescent="0.15">
      <c r="A417" t="s">
        <v>194</v>
      </c>
      <c r="B417" t="s">
        <v>214</v>
      </c>
      <c r="C417">
        <v>1</v>
      </c>
      <c r="D417">
        <v>1269</v>
      </c>
      <c r="E417">
        <v>1</v>
      </c>
      <c r="F417" t="s">
        <v>146</v>
      </c>
      <c r="G417" t="b">
        <v>0</v>
      </c>
      <c r="H417" t="b">
        <v>0</v>
      </c>
    </row>
    <row r="418" spans="1:8" x14ac:dyDescent="0.15">
      <c r="A418" t="s">
        <v>195</v>
      </c>
      <c r="B418" t="s">
        <v>214</v>
      </c>
      <c r="C418">
        <v>1</v>
      </c>
      <c r="D418">
        <v>1270</v>
      </c>
      <c r="E418">
        <v>1</v>
      </c>
      <c r="F418" t="s">
        <v>228</v>
      </c>
      <c r="G418" t="b">
        <v>0</v>
      </c>
      <c r="H418" t="b">
        <v>0</v>
      </c>
    </row>
    <row r="419" spans="1:8" x14ac:dyDescent="0.15">
      <c r="A419" t="s">
        <v>194</v>
      </c>
      <c r="B419" t="s">
        <v>30</v>
      </c>
      <c r="C419">
        <v>1</v>
      </c>
      <c r="D419">
        <v>1271</v>
      </c>
      <c r="E419">
        <v>1</v>
      </c>
      <c r="F419" t="s">
        <v>155</v>
      </c>
      <c r="G419" t="b">
        <v>0</v>
      </c>
      <c r="H419" t="b">
        <v>0</v>
      </c>
    </row>
    <row r="420" spans="1:8" x14ac:dyDescent="0.15">
      <c r="A420" t="s">
        <v>196</v>
      </c>
      <c r="B420" t="s">
        <v>214</v>
      </c>
      <c r="C420">
        <v>1</v>
      </c>
      <c r="D420">
        <v>1272</v>
      </c>
      <c r="E420">
        <v>1</v>
      </c>
      <c r="F420" t="s">
        <v>228</v>
      </c>
      <c r="G420" t="b">
        <v>0</v>
      </c>
      <c r="H420" t="b">
        <v>0</v>
      </c>
    </row>
    <row r="421" spans="1:8" x14ac:dyDescent="0.15">
      <c r="A421" t="s">
        <v>196</v>
      </c>
      <c r="B421" t="s">
        <v>27</v>
      </c>
      <c r="C421">
        <v>1</v>
      </c>
      <c r="D421">
        <v>1273</v>
      </c>
      <c r="E421">
        <v>1</v>
      </c>
      <c r="F421" t="s">
        <v>229</v>
      </c>
      <c r="G421" t="b">
        <v>0</v>
      </c>
      <c r="H421" t="b">
        <v>0</v>
      </c>
    </row>
    <row r="422" spans="1:8" x14ac:dyDescent="0.15">
      <c r="A422" t="s">
        <v>193</v>
      </c>
      <c r="B422" t="s">
        <v>23</v>
      </c>
      <c r="C422">
        <v>1</v>
      </c>
      <c r="D422">
        <v>1274</v>
      </c>
      <c r="E422">
        <v>1</v>
      </c>
      <c r="F422" t="s">
        <v>1083</v>
      </c>
      <c r="G422" t="b">
        <v>0</v>
      </c>
      <c r="H422" t="b">
        <v>0</v>
      </c>
    </row>
    <row r="423" spans="1:8" x14ac:dyDescent="0.15">
      <c r="A423" t="s">
        <v>196</v>
      </c>
      <c r="B423" t="s">
        <v>30</v>
      </c>
      <c r="C423">
        <v>1</v>
      </c>
      <c r="D423">
        <v>1275</v>
      </c>
      <c r="E423">
        <v>1</v>
      </c>
      <c r="F423" t="s">
        <v>240</v>
      </c>
      <c r="G423" t="b">
        <v>0</v>
      </c>
      <c r="H423" t="b">
        <v>0</v>
      </c>
    </row>
    <row r="424" spans="1:8" x14ac:dyDescent="0.15">
      <c r="A424" t="s">
        <v>195</v>
      </c>
      <c r="B424" t="s">
        <v>214</v>
      </c>
      <c r="C424">
        <v>1</v>
      </c>
      <c r="D424">
        <v>1276</v>
      </c>
      <c r="E424">
        <v>1</v>
      </c>
      <c r="F424" t="s">
        <v>228</v>
      </c>
      <c r="G424" t="b">
        <v>0</v>
      </c>
      <c r="H424" t="b">
        <v>0</v>
      </c>
    </row>
    <row r="425" spans="1:8" x14ac:dyDescent="0.15">
      <c r="A425" t="s">
        <v>194</v>
      </c>
      <c r="B425" t="s">
        <v>30</v>
      </c>
      <c r="C425">
        <v>1</v>
      </c>
      <c r="D425">
        <v>1277</v>
      </c>
      <c r="E425">
        <v>1</v>
      </c>
      <c r="F425" t="s">
        <v>155</v>
      </c>
      <c r="G425" t="b">
        <v>0</v>
      </c>
      <c r="H425" t="b">
        <v>0</v>
      </c>
    </row>
    <row r="426" spans="1:8" x14ac:dyDescent="0.15">
      <c r="A426" t="s">
        <v>194</v>
      </c>
      <c r="B426" t="s">
        <v>214</v>
      </c>
      <c r="C426">
        <v>1</v>
      </c>
      <c r="D426">
        <v>1278</v>
      </c>
      <c r="E426">
        <v>1</v>
      </c>
      <c r="F426" t="s">
        <v>146</v>
      </c>
      <c r="G426" t="b">
        <v>0</v>
      </c>
      <c r="H426" t="b">
        <v>0</v>
      </c>
    </row>
    <row r="427" spans="1:8" x14ac:dyDescent="0.15">
      <c r="A427" t="s">
        <v>194</v>
      </c>
      <c r="B427" t="s">
        <v>30</v>
      </c>
      <c r="C427">
        <v>1</v>
      </c>
      <c r="D427">
        <v>1279</v>
      </c>
      <c r="E427">
        <v>1</v>
      </c>
      <c r="F427" t="s">
        <v>155</v>
      </c>
      <c r="G427" t="b">
        <v>0</v>
      </c>
      <c r="H427" t="b">
        <v>0</v>
      </c>
    </row>
    <row r="428" spans="1:8" x14ac:dyDescent="0.15">
      <c r="A428" t="s">
        <v>195</v>
      </c>
      <c r="B428" t="s">
        <v>214</v>
      </c>
      <c r="C428">
        <v>1</v>
      </c>
      <c r="D428">
        <v>1280</v>
      </c>
      <c r="E428">
        <v>1</v>
      </c>
      <c r="F428" t="s">
        <v>228</v>
      </c>
      <c r="G428" t="b">
        <v>0</v>
      </c>
      <c r="H428" t="b">
        <v>0</v>
      </c>
    </row>
    <row r="429" spans="1:8" x14ac:dyDescent="0.15">
      <c r="A429" t="s">
        <v>195</v>
      </c>
      <c r="B429" t="s">
        <v>30</v>
      </c>
      <c r="C429">
        <v>1</v>
      </c>
      <c r="D429">
        <v>1281</v>
      </c>
      <c r="E429">
        <v>1</v>
      </c>
      <c r="F429" t="s">
        <v>161</v>
      </c>
      <c r="G429" t="b">
        <v>0</v>
      </c>
      <c r="H429" t="b">
        <v>0</v>
      </c>
    </row>
    <row r="430" spans="1:8" x14ac:dyDescent="0.15">
      <c r="A430" t="s">
        <v>194</v>
      </c>
      <c r="B430" t="s">
        <v>30</v>
      </c>
      <c r="C430">
        <v>1</v>
      </c>
      <c r="D430">
        <v>1282</v>
      </c>
      <c r="E430">
        <v>1</v>
      </c>
      <c r="F430" t="s">
        <v>155</v>
      </c>
      <c r="G430" t="b">
        <v>0</v>
      </c>
      <c r="H430" t="b">
        <v>0</v>
      </c>
    </row>
    <row r="431" spans="1:8" x14ac:dyDescent="0.15">
      <c r="A431" t="s">
        <v>194</v>
      </c>
      <c r="B431" t="s">
        <v>30</v>
      </c>
      <c r="C431">
        <v>1</v>
      </c>
      <c r="D431">
        <v>1283</v>
      </c>
      <c r="E431">
        <v>1</v>
      </c>
      <c r="F431" t="s">
        <v>155</v>
      </c>
      <c r="G431" t="b">
        <v>0</v>
      </c>
      <c r="H431" t="b">
        <v>0</v>
      </c>
    </row>
    <row r="432" spans="1:8" x14ac:dyDescent="0.15">
      <c r="A432" t="s">
        <v>195</v>
      </c>
      <c r="B432" t="s">
        <v>30</v>
      </c>
      <c r="C432">
        <v>1</v>
      </c>
      <c r="D432">
        <v>1284</v>
      </c>
      <c r="E432">
        <v>1</v>
      </c>
      <c r="F432" t="s">
        <v>161</v>
      </c>
      <c r="G432" t="b">
        <v>0</v>
      </c>
      <c r="H432" t="b">
        <v>0</v>
      </c>
    </row>
    <row r="433" spans="1:8" x14ac:dyDescent="0.15">
      <c r="A433" t="s">
        <v>196</v>
      </c>
      <c r="B433" t="s">
        <v>214</v>
      </c>
      <c r="C433">
        <v>1</v>
      </c>
      <c r="D433">
        <v>1285</v>
      </c>
      <c r="E433">
        <v>1</v>
      </c>
      <c r="F433" t="s">
        <v>228</v>
      </c>
      <c r="G433" t="b">
        <v>0</v>
      </c>
      <c r="H433" t="b">
        <v>0</v>
      </c>
    </row>
    <row r="434" spans="1:8" x14ac:dyDescent="0.15">
      <c r="A434" t="s">
        <v>195</v>
      </c>
      <c r="B434" t="s">
        <v>30</v>
      </c>
      <c r="C434">
        <v>1</v>
      </c>
      <c r="D434">
        <v>1286</v>
      </c>
      <c r="E434">
        <v>1</v>
      </c>
      <c r="F434" t="s">
        <v>234</v>
      </c>
      <c r="G434" t="b">
        <v>0</v>
      </c>
      <c r="H434" t="b">
        <v>0</v>
      </c>
    </row>
    <row r="435" spans="1:8" x14ac:dyDescent="0.15">
      <c r="A435" t="s">
        <v>192</v>
      </c>
      <c r="B435" t="s">
        <v>30</v>
      </c>
      <c r="C435">
        <v>1</v>
      </c>
      <c r="D435">
        <v>1287</v>
      </c>
      <c r="E435">
        <v>1</v>
      </c>
      <c r="F435" t="s">
        <v>234</v>
      </c>
      <c r="G435" t="b">
        <v>0</v>
      </c>
      <c r="H435" t="b">
        <v>0</v>
      </c>
    </row>
    <row r="436" spans="1:8" x14ac:dyDescent="0.15">
      <c r="A436" t="s">
        <v>194</v>
      </c>
      <c r="B436" t="s">
        <v>30</v>
      </c>
      <c r="C436">
        <v>1</v>
      </c>
      <c r="D436">
        <v>1288</v>
      </c>
      <c r="E436">
        <v>1</v>
      </c>
      <c r="F436" t="s">
        <v>145</v>
      </c>
      <c r="G436" t="b">
        <v>0</v>
      </c>
      <c r="H436" t="b">
        <v>0</v>
      </c>
    </row>
    <row r="437" spans="1:8" x14ac:dyDescent="0.15">
      <c r="A437" t="s">
        <v>193</v>
      </c>
      <c r="B437" t="s">
        <v>23</v>
      </c>
      <c r="C437">
        <v>1</v>
      </c>
      <c r="D437">
        <v>1289</v>
      </c>
      <c r="E437">
        <v>1</v>
      </c>
      <c r="F437" t="s">
        <v>1222</v>
      </c>
      <c r="G437" t="b">
        <v>0</v>
      </c>
      <c r="H437" t="b">
        <v>0</v>
      </c>
    </row>
    <row r="438" spans="1:8" x14ac:dyDescent="0.15">
      <c r="A438" t="s">
        <v>195</v>
      </c>
      <c r="B438" t="s">
        <v>30</v>
      </c>
      <c r="C438">
        <v>1</v>
      </c>
      <c r="D438">
        <v>1290</v>
      </c>
      <c r="E438">
        <v>1</v>
      </c>
      <c r="F438" t="s">
        <v>228</v>
      </c>
      <c r="G438" t="b">
        <v>0</v>
      </c>
      <c r="H438" t="b">
        <v>0</v>
      </c>
    </row>
    <row r="439" spans="1:8" x14ac:dyDescent="0.15">
      <c r="A439" t="s">
        <v>194</v>
      </c>
      <c r="B439" t="s">
        <v>30</v>
      </c>
      <c r="C439">
        <v>1</v>
      </c>
      <c r="D439">
        <v>1291</v>
      </c>
      <c r="E439">
        <v>1</v>
      </c>
      <c r="F439" t="s">
        <v>143</v>
      </c>
      <c r="G439" t="b">
        <v>0</v>
      </c>
      <c r="H439" t="b">
        <v>0</v>
      </c>
    </row>
    <row r="440" spans="1:8" x14ac:dyDescent="0.15">
      <c r="A440" t="s">
        <v>194</v>
      </c>
      <c r="B440" t="s">
        <v>214</v>
      </c>
      <c r="C440">
        <v>1</v>
      </c>
      <c r="D440">
        <v>1292</v>
      </c>
      <c r="E440">
        <v>1</v>
      </c>
      <c r="F440" t="s">
        <v>212</v>
      </c>
      <c r="G440" t="b">
        <v>0</v>
      </c>
      <c r="H440" t="b">
        <v>0</v>
      </c>
    </row>
    <row r="441" spans="1:8" x14ac:dyDescent="0.15">
      <c r="A441" t="s">
        <v>196</v>
      </c>
      <c r="B441" t="s">
        <v>214</v>
      </c>
      <c r="C441">
        <v>1</v>
      </c>
      <c r="D441">
        <v>1293</v>
      </c>
      <c r="E441">
        <v>1</v>
      </c>
      <c r="F441" t="s">
        <v>146</v>
      </c>
      <c r="G441" t="b">
        <v>0</v>
      </c>
      <c r="H441" t="b">
        <v>0</v>
      </c>
    </row>
    <row r="442" spans="1:8" x14ac:dyDescent="0.15">
      <c r="A442" t="s">
        <v>194</v>
      </c>
      <c r="B442" t="s">
        <v>214</v>
      </c>
      <c r="C442">
        <v>1</v>
      </c>
      <c r="D442">
        <v>1294</v>
      </c>
      <c r="E442">
        <v>1</v>
      </c>
      <c r="F442" t="s">
        <v>146</v>
      </c>
      <c r="G442" t="b">
        <v>0</v>
      </c>
      <c r="H442" t="b">
        <v>0</v>
      </c>
    </row>
    <row r="443" spans="1:8" x14ac:dyDescent="0.15">
      <c r="A443" t="s">
        <v>195</v>
      </c>
      <c r="B443" t="s">
        <v>214</v>
      </c>
      <c r="C443">
        <v>1</v>
      </c>
      <c r="D443">
        <v>1295</v>
      </c>
      <c r="E443">
        <v>1</v>
      </c>
      <c r="F443" t="s">
        <v>228</v>
      </c>
      <c r="G443" t="b">
        <v>0</v>
      </c>
      <c r="H443" t="b">
        <v>0</v>
      </c>
    </row>
    <row r="444" spans="1:8" x14ac:dyDescent="0.15">
      <c r="A444" t="s">
        <v>195</v>
      </c>
      <c r="B444" t="s">
        <v>30</v>
      </c>
      <c r="C444">
        <v>1</v>
      </c>
      <c r="D444">
        <v>1296</v>
      </c>
      <c r="E444">
        <v>1</v>
      </c>
      <c r="F444" t="s">
        <v>161</v>
      </c>
      <c r="G444" t="b">
        <v>0</v>
      </c>
      <c r="H444" t="b">
        <v>0</v>
      </c>
    </row>
    <row r="445" spans="1:8" x14ac:dyDescent="0.15">
      <c r="A445" t="s">
        <v>194</v>
      </c>
      <c r="B445" t="s">
        <v>30</v>
      </c>
      <c r="C445">
        <v>1</v>
      </c>
      <c r="D445">
        <v>1297</v>
      </c>
      <c r="E445">
        <v>1</v>
      </c>
      <c r="F445" t="s">
        <v>155</v>
      </c>
      <c r="G445" t="b">
        <v>0</v>
      </c>
      <c r="H445" t="b">
        <v>0</v>
      </c>
    </row>
    <row r="446" spans="1:8" x14ac:dyDescent="0.15">
      <c r="A446" t="s">
        <v>194</v>
      </c>
      <c r="B446" t="s">
        <v>30</v>
      </c>
      <c r="C446">
        <v>1</v>
      </c>
      <c r="D446">
        <v>1298</v>
      </c>
      <c r="E446">
        <v>1</v>
      </c>
      <c r="F446" t="s">
        <v>155</v>
      </c>
      <c r="G446" t="b">
        <v>0</v>
      </c>
      <c r="H446" t="b">
        <v>0</v>
      </c>
    </row>
    <row r="447" spans="1:8" x14ac:dyDescent="0.15">
      <c r="A447" t="s">
        <v>194</v>
      </c>
      <c r="B447" t="s">
        <v>30</v>
      </c>
      <c r="C447">
        <v>1</v>
      </c>
      <c r="D447">
        <v>1299</v>
      </c>
      <c r="E447">
        <v>1</v>
      </c>
      <c r="F447" t="s">
        <v>155</v>
      </c>
      <c r="G447" t="b">
        <v>0</v>
      </c>
      <c r="H447" t="b">
        <v>0</v>
      </c>
    </row>
    <row r="448" spans="1:8" x14ac:dyDescent="0.15">
      <c r="A448" t="s">
        <v>195</v>
      </c>
      <c r="B448" t="s">
        <v>30</v>
      </c>
      <c r="C448">
        <v>1</v>
      </c>
      <c r="D448">
        <v>1300</v>
      </c>
      <c r="E448">
        <v>1</v>
      </c>
      <c r="F448" t="s">
        <v>161</v>
      </c>
      <c r="G448" t="b">
        <v>0</v>
      </c>
      <c r="H448" t="b">
        <v>0</v>
      </c>
    </row>
    <row r="449" spans="1:8" x14ac:dyDescent="0.15">
      <c r="A449" t="s">
        <v>194</v>
      </c>
      <c r="B449" t="s">
        <v>30</v>
      </c>
      <c r="C449">
        <v>1</v>
      </c>
      <c r="D449">
        <v>1301</v>
      </c>
      <c r="E449">
        <v>1</v>
      </c>
      <c r="F449" t="s">
        <v>155</v>
      </c>
      <c r="G449" t="b">
        <v>0</v>
      </c>
      <c r="H449" t="b">
        <v>0</v>
      </c>
    </row>
    <row r="450" spans="1:8" x14ac:dyDescent="0.15">
      <c r="A450" t="s">
        <v>195</v>
      </c>
      <c r="B450" t="s">
        <v>30</v>
      </c>
      <c r="C450">
        <v>1</v>
      </c>
      <c r="D450">
        <v>1302</v>
      </c>
      <c r="E450">
        <v>1</v>
      </c>
      <c r="F450" t="s">
        <v>161</v>
      </c>
      <c r="G450" t="b">
        <v>0</v>
      </c>
      <c r="H450" t="b">
        <v>0</v>
      </c>
    </row>
    <row r="451" spans="1:8" x14ac:dyDescent="0.15">
      <c r="A451" t="s">
        <v>194</v>
      </c>
      <c r="B451" t="s">
        <v>30</v>
      </c>
      <c r="C451">
        <v>1</v>
      </c>
      <c r="D451">
        <v>1303</v>
      </c>
      <c r="E451">
        <v>1</v>
      </c>
      <c r="F451" t="s">
        <v>153</v>
      </c>
      <c r="G451" t="b">
        <v>0</v>
      </c>
      <c r="H451" t="b">
        <v>0</v>
      </c>
    </row>
    <row r="452" spans="1:8" x14ac:dyDescent="0.15">
      <c r="A452" t="s">
        <v>195</v>
      </c>
      <c r="B452" t="s">
        <v>30</v>
      </c>
      <c r="C452">
        <v>1</v>
      </c>
      <c r="D452">
        <v>1304</v>
      </c>
      <c r="E452">
        <v>1</v>
      </c>
      <c r="F452" t="s">
        <v>161</v>
      </c>
      <c r="G452" t="b">
        <v>0</v>
      </c>
      <c r="H452" t="b">
        <v>0</v>
      </c>
    </row>
    <row r="453" spans="1:8" x14ac:dyDescent="0.15">
      <c r="A453" t="s">
        <v>195</v>
      </c>
      <c r="B453" t="s">
        <v>214</v>
      </c>
      <c r="C453">
        <v>1</v>
      </c>
      <c r="D453">
        <v>1305</v>
      </c>
      <c r="E453">
        <v>1</v>
      </c>
      <c r="F453" t="s">
        <v>228</v>
      </c>
      <c r="G453" t="b">
        <v>0</v>
      </c>
      <c r="H453" t="b">
        <v>0</v>
      </c>
    </row>
    <row r="454" spans="1:8" x14ac:dyDescent="0.15">
      <c r="A454" t="s">
        <v>192</v>
      </c>
      <c r="B454" t="s">
        <v>30</v>
      </c>
      <c r="C454">
        <v>1</v>
      </c>
      <c r="D454">
        <v>1306</v>
      </c>
      <c r="E454">
        <v>1</v>
      </c>
      <c r="F454" t="s">
        <v>155</v>
      </c>
      <c r="G454" t="b">
        <v>0</v>
      </c>
      <c r="H454" t="b">
        <v>0</v>
      </c>
    </row>
    <row r="455" spans="1:8" x14ac:dyDescent="0.15">
      <c r="A455" t="s">
        <v>195</v>
      </c>
      <c r="B455" t="s">
        <v>214</v>
      </c>
      <c r="C455">
        <v>1</v>
      </c>
      <c r="D455">
        <v>1307</v>
      </c>
      <c r="E455">
        <v>1</v>
      </c>
      <c r="F455" t="s">
        <v>228</v>
      </c>
      <c r="G455" t="b">
        <v>0</v>
      </c>
      <c r="H455" t="b">
        <v>0</v>
      </c>
    </row>
    <row r="456" spans="1:8" x14ac:dyDescent="0.15">
      <c r="A456" t="s">
        <v>193</v>
      </c>
      <c r="B456" t="s">
        <v>23</v>
      </c>
      <c r="C456">
        <v>1</v>
      </c>
      <c r="D456">
        <v>1308</v>
      </c>
      <c r="E456">
        <v>1</v>
      </c>
      <c r="F456" t="s">
        <v>1226</v>
      </c>
      <c r="G456" t="b">
        <v>0</v>
      </c>
      <c r="H456" t="b">
        <v>0</v>
      </c>
    </row>
    <row r="457" spans="1:8" x14ac:dyDescent="0.15">
      <c r="A457" t="s">
        <v>192</v>
      </c>
      <c r="B457" t="s">
        <v>27</v>
      </c>
      <c r="C457">
        <v>1</v>
      </c>
      <c r="D457">
        <v>1309</v>
      </c>
      <c r="E457">
        <v>1</v>
      </c>
      <c r="F457" t="s">
        <v>1272</v>
      </c>
      <c r="G457" t="b">
        <v>0</v>
      </c>
      <c r="H457" t="b">
        <v>0</v>
      </c>
    </row>
    <row r="458" spans="1:8" x14ac:dyDescent="0.15">
      <c r="A458" t="s">
        <v>194</v>
      </c>
      <c r="B458" t="s">
        <v>27</v>
      </c>
      <c r="C458">
        <v>1</v>
      </c>
      <c r="D458">
        <v>1310</v>
      </c>
      <c r="E458">
        <v>1</v>
      </c>
      <c r="F458" t="s">
        <v>160</v>
      </c>
      <c r="G458" t="b">
        <v>0</v>
      </c>
      <c r="H458" t="b">
        <v>0</v>
      </c>
    </row>
    <row r="459" spans="1:8" x14ac:dyDescent="0.15">
      <c r="A459" t="s">
        <v>192</v>
      </c>
      <c r="B459" t="s">
        <v>30</v>
      </c>
      <c r="C459">
        <v>1</v>
      </c>
      <c r="D459">
        <v>1311</v>
      </c>
      <c r="E459">
        <v>1</v>
      </c>
      <c r="F459" t="s">
        <v>1142</v>
      </c>
      <c r="G459" t="b">
        <v>0</v>
      </c>
      <c r="H459" t="b">
        <v>0</v>
      </c>
    </row>
    <row r="460" spans="1:8" x14ac:dyDescent="0.15">
      <c r="A460" t="s">
        <v>194</v>
      </c>
      <c r="B460" t="s">
        <v>30</v>
      </c>
      <c r="C460">
        <v>1</v>
      </c>
      <c r="D460">
        <v>1312</v>
      </c>
      <c r="E460">
        <v>1</v>
      </c>
      <c r="F460" t="s">
        <v>155</v>
      </c>
      <c r="G460" t="b">
        <v>0</v>
      </c>
      <c r="H460" t="b">
        <v>0</v>
      </c>
    </row>
    <row r="461" spans="1:8" x14ac:dyDescent="0.15">
      <c r="A461" t="s">
        <v>195</v>
      </c>
      <c r="B461" t="s">
        <v>30</v>
      </c>
      <c r="C461">
        <v>1</v>
      </c>
      <c r="D461">
        <v>1313</v>
      </c>
      <c r="E461">
        <v>1</v>
      </c>
      <c r="F461" t="s">
        <v>161</v>
      </c>
      <c r="G461" t="b">
        <v>0</v>
      </c>
      <c r="H461" t="b">
        <v>0</v>
      </c>
    </row>
    <row r="462" spans="1:8" x14ac:dyDescent="0.15">
      <c r="A462" t="s">
        <v>196</v>
      </c>
      <c r="B462" t="s">
        <v>30</v>
      </c>
      <c r="C462">
        <v>1</v>
      </c>
      <c r="D462">
        <v>1314</v>
      </c>
      <c r="E462">
        <v>1</v>
      </c>
      <c r="F462" t="s">
        <v>186</v>
      </c>
      <c r="G462" t="b">
        <v>0</v>
      </c>
      <c r="H462" t="b">
        <v>0</v>
      </c>
    </row>
    <row r="463" spans="1:8" x14ac:dyDescent="0.15">
      <c r="A463" t="s">
        <v>194</v>
      </c>
      <c r="B463" t="s">
        <v>30</v>
      </c>
      <c r="C463">
        <v>1</v>
      </c>
      <c r="D463">
        <v>1315</v>
      </c>
      <c r="E463">
        <v>1</v>
      </c>
      <c r="F463" t="s">
        <v>1192</v>
      </c>
      <c r="G463" t="b">
        <v>0</v>
      </c>
      <c r="H463" t="b">
        <v>0</v>
      </c>
    </row>
    <row r="464" spans="1:8" x14ac:dyDescent="0.15">
      <c r="A464" t="s">
        <v>196</v>
      </c>
      <c r="B464" t="s">
        <v>27</v>
      </c>
      <c r="C464">
        <v>1</v>
      </c>
      <c r="D464">
        <v>1316</v>
      </c>
      <c r="E464">
        <v>1</v>
      </c>
      <c r="F464" t="s">
        <v>237</v>
      </c>
      <c r="G464" t="b">
        <v>0</v>
      </c>
      <c r="H464" t="b">
        <v>0</v>
      </c>
    </row>
    <row r="465" spans="1:8" x14ac:dyDescent="0.15">
      <c r="A465" t="s">
        <v>195</v>
      </c>
      <c r="B465" t="s">
        <v>30</v>
      </c>
      <c r="C465">
        <v>1</v>
      </c>
      <c r="D465">
        <v>1317</v>
      </c>
      <c r="E465">
        <v>2</v>
      </c>
      <c r="F465" t="s">
        <v>161</v>
      </c>
      <c r="G465" t="b">
        <v>0</v>
      </c>
      <c r="H465" t="b">
        <v>0</v>
      </c>
    </row>
    <row r="466" spans="1:8" x14ac:dyDescent="0.15">
      <c r="A466" t="s">
        <v>196</v>
      </c>
      <c r="B466" t="s">
        <v>30</v>
      </c>
      <c r="C466">
        <v>1</v>
      </c>
      <c r="D466">
        <v>1318</v>
      </c>
      <c r="E466">
        <v>2</v>
      </c>
      <c r="F466" t="s">
        <v>232</v>
      </c>
      <c r="G466" t="b">
        <v>0</v>
      </c>
      <c r="H466" t="b">
        <v>0</v>
      </c>
    </row>
    <row r="467" spans="1:8" x14ac:dyDescent="0.15">
      <c r="A467" t="s">
        <v>194</v>
      </c>
      <c r="B467" t="s">
        <v>30</v>
      </c>
      <c r="C467">
        <v>1</v>
      </c>
      <c r="D467">
        <v>1319</v>
      </c>
      <c r="E467">
        <v>2</v>
      </c>
      <c r="F467" t="s">
        <v>155</v>
      </c>
      <c r="G467" t="b">
        <v>0</v>
      </c>
      <c r="H467" t="b">
        <v>0</v>
      </c>
    </row>
    <row r="468" spans="1:8" x14ac:dyDescent="0.15">
      <c r="A468" t="s">
        <v>194</v>
      </c>
      <c r="B468" t="s">
        <v>30</v>
      </c>
      <c r="C468">
        <v>1</v>
      </c>
      <c r="D468">
        <v>1320</v>
      </c>
      <c r="E468">
        <v>2</v>
      </c>
      <c r="F468" t="s">
        <v>161</v>
      </c>
      <c r="G468" t="b">
        <v>0</v>
      </c>
      <c r="H468" t="b">
        <v>0</v>
      </c>
    </row>
    <row r="469" spans="1:8" x14ac:dyDescent="0.15">
      <c r="A469" t="s">
        <v>195</v>
      </c>
      <c r="B469" t="s">
        <v>30</v>
      </c>
      <c r="C469">
        <v>1</v>
      </c>
      <c r="D469">
        <v>1321</v>
      </c>
      <c r="E469">
        <v>2</v>
      </c>
      <c r="F469" t="s">
        <v>229</v>
      </c>
      <c r="G469" t="b">
        <v>0</v>
      </c>
      <c r="H469" t="b">
        <v>0</v>
      </c>
    </row>
    <row r="470" spans="1:8" x14ac:dyDescent="0.15">
      <c r="A470" t="s">
        <v>193</v>
      </c>
      <c r="B470" t="s">
        <v>23</v>
      </c>
      <c r="C470">
        <v>1</v>
      </c>
      <c r="D470">
        <v>1322</v>
      </c>
      <c r="E470">
        <v>2</v>
      </c>
      <c r="F470" t="s">
        <v>1209</v>
      </c>
      <c r="G470" t="b">
        <v>0</v>
      </c>
      <c r="H470" t="b">
        <v>0</v>
      </c>
    </row>
    <row r="471" spans="1:8" x14ac:dyDescent="0.15">
      <c r="A471" t="s">
        <v>194</v>
      </c>
      <c r="B471" t="s">
        <v>30</v>
      </c>
      <c r="C471">
        <v>1</v>
      </c>
      <c r="D471">
        <v>1323</v>
      </c>
      <c r="E471">
        <v>2</v>
      </c>
      <c r="F471" t="s">
        <v>1173</v>
      </c>
      <c r="G471" t="b">
        <v>0</v>
      </c>
      <c r="H471" t="b">
        <v>0</v>
      </c>
    </row>
    <row r="472" spans="1:8" x14ac:dyDescent="0.15">
      <c r="A472" t="s">
        <v>192</v>
      </c>
      <c r="B472" t="s">
        <v>30</v>
      </c>
      <c r="C472">
        <v>1</v>
      </c>
      <c r="D472">
        <v>1324</v>
      </c>
      <c r="E472">
        <v>2</v>
      </c>
      <c r="F472" t="s">
        <v>1124</v>
      </c>
      <c r="G472" t="b">
        <v>0</v>
      </c>
      <c r="H472" t="b">
        <v>0</v>
      </c>
    </row>
    <row r="473" spans="1:8" x14ac:dyDescent="0.15">
      <c r="A473" t="s">
        <v>194</v>
      </c>
      <c r="B473" t="s">
        <v>214</v>
      </c>
      <c r="C473">
        <v>1</v>
      </c>
      <c r="D473">
        <v>1325</v>
      </c>
      <c r="E473">
        <v>2</v>
      </c>
      <c r="F473" t="s">
        <v>146</v>
      </c>
      <c r="G473" t="b">
        <v>0</v>
      </c>
      <c r="H473" t="b">
        <v>0</v>
      </c>
    </row>
    <row r="474" spans="1:8" x14ac:dyDescent="0.15">
      <c r="A474" t="s">
        <v>194</v>
      </c>
      <c r="B474" t="s">
        <v>30</v>
      </c>
      <c r="C474">
        <v>1</v>
      </c>
      <c r="D474">
        <v>1326</v>
      </c>
      <c r="E474">
        <v>2</v>
      </c>
      <c r="F474" t="s">
        <v>155</v>
      </c>
      <c r="G474" t="b">
        <v>0</v>
      </c>
      <c r="H474" t="b">
        <v>0</v>
      </c>
    </row>
    <row r="475" spans="1:8" x14ac:dyDescent="0.15">
      <c r="A475" t="s">
        <v>194</v>
      </c>
      <c r="B475" t="s">
        <v>30</v>
      </c>
      <c r="C475">
        <v>1</v>
      </c>
      <c r="D475">
        <v>1327</v>
      </c>
      <c r="E475">
        <v>2</v>
      </c>
      <c r="F475" t="s">
        <v>1152</v>
      </c>
      <c r="G475" t="b">
        <v>0</v>
      </c>
      <c r="H475" t="b">
        <v>0</v>
      </c>
    </row>
    <row r="476" spans="1:8" x14ac:dyDescent="0.15">
      <c r="A476" t="s">
        <v>196</v>
      </c>
      <c r="B476" t="s">
        <v>30</v>
      </c>
      <c r="C476">
        <v>1</v>
      </c>
      <c r="D476">
        <v>1328</v>
      </c>
      <c r="E476">
        <v>2</v>
      </c>
      <c r="F476" t="s">
        <v>1086</v>
      </c>
      <c r="G476" t="b">
        <v>0</v>
      </c>
      <c r="H476" t="b">
        <v>0</v>
      </c>
    </row>
    <row r="477" spans="1:8" x14ac:dyDescent="0.15">
      <c r="A477" t="s">
        <v>193</v>
      </c>
      <c r="B477" t="s">
        <v>27</v>
      </c>
      <c r="C477">
        <v>1</v>
      </c>
      <c r="D477">
        <v>1329</v>
      </c>
      <c r="E477">
        <v>2</v>
      </c>
      <c r="F477" t="s">
        <v>1042</v>
      </c>
      <c r="G477" t="b">
        <v>0</v>
      </c>
      <c r="H477" t="b">
        <v>0</v>
      </c>
    </row>
    <row r="478" spans="1:8" x14ac:dyDescent="0.15">
      <c r="A478" t="s">
        <v>192</v>
      </c>
      <c r="B478" t="s">
        <v>30</v>
      </c>
      <c r="C478">
        <v>1</v>
      </c>
      <c r="D478">
        <v>1330</v>
      </c>
      <c r="E478">
        <v>2</v>
      </c>
      <c r="F478" t="s">
        <v>239</v>
      </c>
      <c r="G478" t="b">
        <v>0</v>
      </c>
      <c r="H478" t="b">
        <v>0</v>
      </c>
    </row>
    <row r="479" spans="1:8" x14ac:dyDescent="0.15">
      <c r="A479" t="s">
        <v>196</v>
      </c>
      <c r="B479" t="s">
        <v>30</v>
      </c>
      <c r="C479">
        <v>1</v>
      </c>
      <c r="D479">
        <v>1331</v>
      </c>
      <c r="E479">
        <v>2</v>
      </c>
      <c r="F479" t="s">
        <v>186</v>
      </c>
      <c r="G479" t="b">
        <v>0</v>
      </c>
      <c r="H479" t="b">
        <v>0</v>
      </c>
    </row>
    <row r="480" spans="1:8" x14ac:dyDescent="0.15">
      <c r="A480" t="s">
        <v>194</v>
      </c>
      <c r="B480" t="s">
        <v>30</v>
      </c>
      <c r="C480">
        <v>1</v>
      </c>
      <c r="D480">
        <v>1332</v>
      </c>
      <c r="E480">
        <v>2</v>
      </c>
      <c r="F480" t="s">
        <v>1163</v>
      </c>
      <c r="G480" t="b">
        <v>0</v>
      </c>
      <c r="H480" t="b">
        <v>0</v>
      </c>
    </row>
    <row r="481" spans="1:8" x14ac:dyDescent="0.15">
      <c r="A481" t="s">
        <v>192</v>
      </c>
      <c r="B481" t="s">
        <v>30</v>
      </c>
      <c r="C481">
        <v>1</v>
      </c>
      <c r="D481">
        <v>1333</v>
      </c>
      <c r="E481">
        <v>2</v>
      </c>
      <c r="F481" t="s">
        <v>1122</v>
      </c>
      <c r="G481" t="b">
        <v>0</v>
      </c>
      <c r="H481" t="b">
        <v>0</v>
      </c>
    </row>
    <row r="482" spans="1:8" x14ac:dyDescent="0.15">
      <c r="A482" t="s">
        <v>195</v>
      </c>
      <c r="B482" t="s">
        <v>30</v>
      </c>
      <c r="C482">
        <v>1</v>
      </c>
      <c r="D482">
        <v>1334</v>
      </c>
      <c r="E482">
        <v>2</v>
      </c>
      <c r="F482" t="s">
        <v>1063</v>
      </c>
      <c r="G482" t="b">
        <v>0</v>
      </c>
      <c r="H482" t="b">
        <v>0</v>
      </c>
    </row>
    <row r="483" spans="1:8" x14ac:dyDescent="0.15">
      <c r="A483" t="s">
        <v>194</v>
      </c>
      <c r="B483" t="s">
        <v>214</v>
      </c>
      <c r="C483">
        <v>1</v>
      </c>
      <c r="D483">
        <v>1335</v>
      </c>
      <c r="E483">
        <v>2</v>
      </c>
      <c r="F483" t="s">
        <v>146</v>
      </c>
      <c r="G483" t="b">
        <v>0</v>
      </c>
      <c r="H483" t="b">
        <v>0</v>
      </c>
    </row>
    <row r="484" spans="1:8" x14ac:dyDescent="0.15">
      <c r="A484" t="s">
        <v>194</v>
      </c>
      <c r="B484" t="s">
        <v>30</v>
      </c>
      <c r="C484">
        <v>1</v>
      </c>
      <c r="D484">
        <v>1336</v>
      </c>
      <c r="E484">
        <v>2</v>
      </c>
      <c r="F484" t="s">
        <v>155</v>
      </c>
      <c r="G484" t="b">
        <v>0</v>
      </c>
      <c r="H484" t="b">
        <v>0</v>
      </c>
    </row>
    <row r="485" spans="1:8" x14ac:dyDescent="0.15">
      <c r="A485" t="s">
        <v>194</v>
      </c>
      <c r="B485" t="s">
        <v>214</v>
      </c>
      <c r="C485">
        <v>1</v>
      </c>
      <c r="D485">
        <v>1337</v>
      </c>
      <c r="E485">
        <v>2</v>
      </c>
      <c r="F485" t="s">
        <v>1036</v>
      </c>
      <c r="G485" t="b">
        <v>0</v>
      </c>
      <c r="H485" t="b">
        <v>0</v>
      </c>
    </row>
    <row r="486" spans="1:8" x14ac:dyDescent="0.15">
      <c r="A486" t="s">
        <v>192</v>
      </c>
      <c r="B486" t="s">
        <v>214</v>
      </c>
      <c r="C486">
        <v>1</v>
      </c>
      <c r="D486">
        <v>1338</v>
      </c>
      <c r="E486">
        <v>2</v>
      </c>
      <c r="F486" t="s">
        <v>150</v>
      </c>
      <c r="G486" t="b">
        <v>0</v>
      </c>
      <c r="H486" t="b">
        <v>0</v>
      </c>
    </row>
    <row r="487" spans="1:8" x14ac:dyDescent="0.15">
      <c r="A487" t="s">
        <v>194</v>
      </c>
      <c r="B487" t="s">
        <v>30</v>
      </c>
      <c r="C487">
        <v>1</v>
      </c>
      <c r="D487">
        <v>1339</v>
      </c>
      <c r="E487">
        <v>2</v>
      </c>
      <c r="F487" t="s">
        <v>1159</v>
      </c>
      <c r="G487" t="b">
        <v>0</v>
      </c>
      <c r="H487" t="b">
        <v>0</v>
      </c>
    </row>
    <row r="488" spans="1:8" x14ac:dyDescent="0.15">
      <c r="A488" t="s">
        <v>193</v>
      </c>
      <c r="B488" t="s">
        <v>27</v>
      </c>
      <c r="C488">
        <v>1</v>
      </c>
      <c r="D488">
        <v>1340</v>
      </c>
      <c r="E488">
        <v>2</v>
      </c>
      <c r="F488" t="s">
        <v>235</v>
      </c>
      <c r="G488" t="b">
        <v>0</v>
      </c>
      <c r="H488" t="b">
        <v>0</v>
      </c>
    </row>
    <row r="489" spans="1:8" x14ac:dyDescent="0.15">
      <c r="A489" t="s">
        <v>196</v>
      </c>
      <c r="B489" t="s">
        <v>30</v>
      </c>
      <c r="C489">
        <v>1</v>
      </c>
      <c r="D489">
        <v>1341</v>
      </c>
      <c r="E489">
        <v>2</v>
      </c>
      <c r="F489" t="s">
        <v>1089</v>
      </c>
      <c r="G489" t="b">
        <v>0</v>
      </c>
      <c r="H489" t="b">
        <v>0</v>
      </c>
    </row>
    <row r="490" spans="1:8" x14ac:dyDescent="0.15">
      <c r="A490" t="s">
        <v>193</v>
      </c>
      <c r="B490" t="s">
        <v>23</v>
      </c>
      <c r="C490">
        <v>1</v>
      </c>
      <c r="D490">
        <v>1342</v>
      </c>
      <c r="E490">
        <v>2</v>
      </c>
      <c r="F490" t="s">
        <v>1212</v>
      </c>
      <c r="G490" t="b">
        <v>0</v>
      </c>
      <c r="H490" t="b">
        <v>0</v>
      </c>
    </row>
    <row r="491" spans="1:8" x14ac:dyDescent="0.15">
      <c r="A491" t="s">
        <v>192</v>
      </c>
      <c r="B491" t="s">
        <v>30</v>
      </c>
      <c r="C491">
        <v>1</v>
      </c>
      <c r="D491">
        <v>1343</v>
      </c>
      <c r="E491">
        <v>2</v>
      </c>
      <c r="F491" t="s">
        <v>183</v>
      </c>
      <c r="G491" t="b">
        <v>0</v>
      </c>
      <c r="H491" t="b">
        <v>0</v>
      </c>
    </row>
    <row r="492" spans="1:8" x14ac:dyDescent="0.15">
      <c r="A492" t="s">
        <v>195</v>
      </c>
      <c r="B492" t="s">
        <v>30</v>
      </c>
      <c r="C492">
        <v>1</v>
      </c>
      <c r="D492">
        <v>1344</v>
      </c>
      <c r="E492">
        <v>2</v>
      </c>
      <c r="F492" t="s">
        <v>182</v>
      </c>
      <c r="G492" t="b">
        <v>0</v>
      </c>
      <c r="H492" t="b">
        <v>0</v>
      </c>
    </row>
    <row r="493" spans="1:8" x14ac:dyDescent="0.15">
      <c r="A493" t="s">
        <v>196</v>
      </c>
      <c r="B493" t="s">
        <v>30</v>
      </c>
      <c r="C493">
        <v>1</v>
      </c>
      <c r="D493">
        <v>1345</v>
      </c>
      <c r="E493">
        <v>2</v>
      </c>
      <c r="F493" t="s">
        <v>140</v>
      </c>
      <c r="G493" t="b">
        <v>0</v>
      </c>
      <c r="H493" t="b">
        <v>0</v>
      </c>
    </row>
    <row r="494" spans="1:8" x14ac:dyDescent="0.15">
      <c r="A494" t="s">
        <v>192</v>
      </c>
      <c r="B494" t="s">
        <v>30</v>
      </c>
      <c r="C494">
        <v>1</v>
      </c>
      <c r="D494">
        <v>1346</v>
      </c>
      <c r="E494">
        <v>2</v>
      </c>
      <c r="F494" t="s">
        <v>145</v>
      </c>
      <c r="G494" t="b">
        <v>0</v>
      </c>
      <c r="H494" t="b">
        <v>0</v>
      </c>
    </row>
    <row r="495" spans="1:8" x14ac:dyDescent="0.15">
      <c r="A495" t="s">
        <v>196</v>
      </c>
      <c r="B495" t="s">
        <v>27</v>
      </c>
      <c r="C495">
        <v>1</v>
      </c>
      <c r="D495">
        <v>1347</v>
      </c>
      <c r="E495">
        <v>2</v>
      </c>
      <c r="F495" t="s">
        <v>161</v>
      </c>
      <c r="G495" t="b">
        <v>0</v>
      </c>
      <c r="H495" t="b">
        <v>0</v>
      </c>
    </row>
    <row r="496" spans="1:8" x14ac:dyDescent="0.15">
      <c r="A496" t="s">
        <v>193</v>
      </c>
      <c r="B496" t="s">
        <v>23</v>
      </c>
      <c r="C496">
        <v>1</v>
      </c>
      <c r="D496">
        <v>1348</v>
      </c>
      <c r="E496">
        <v>2</v>
      </c>
      <c r="F496" t="s">
        <v>1213</v>
      </c>
      <c r="G496" t="b">
        <v>0</v>
      </c>
      <c r="H496" t="b">
        <v>0</v>
      </c>
    </row>
    <row r="497" spans="1:8" x14ac:dyDescent="0.15">
      <c r="A497" t="s">
        <v>194</v>
      </c>
      <c r="B497" t="s">
        <v>27</v>
      </c>
      <c r="C497">
        <v>1</v>
      </c>
      <c r="D497">
        <v>1349</v>
      </c>
      <c r="E497">
        <v>2</v>
      </c>
      <c r="F497" t="s">
        <v>155</v>
      </c>
      <c r="G497" t="b">
        <v>0</v>
      </c>
      <c r="H497" t="b">
        <v>0</v>
      </c>
    </row>
    <row r="498" spans="1:8" x14ac:dyDescent="0.15">
      <c r="A498" t="s">
        <v>194</v>
      </c>
      <c r="B498" t="s">
        <v>30</v>
      </c>
      <c r="C498">
        <v>1</v>
      </c>
      <c r="D498">
        <v>1350</v>
      </c>
      <c r="E498">
        <v>2</v>
      </c>
      <c r="F498" t="s">
        <v>1175</v>
      </c>
      <c r="G498" t="b">
        <v>0</v>
      </c>
      <c r="H498" t="b">
        <v>0</v>
      </c>
    </row>
    <row r="499" spans="1:8" x14ac:dyDescent="0.15">
      <c r="A499" t="s">
        <v>196</v>
      </c>
      <c r="B499" t="s">
        <v>30</v>
      </c>
      <c r="C499">
        <v>1</v>
      </c>
      <c r="D499">
        <v>1351</v>
      </c>
      <c r="E499">
        <v>2</v>
      </c>
      <c r="F499" t="s">
        <v>1095</v>
      </c>
      <c r="G499" t="b">
        <v>0</v>
      </c>
      <c r="H499" t="b">
        <v>0</v>
      </c>
    </row>
    <row r="500" spans="1:8" x14ac:dyDescent="0.15">
      <c r="A500" t="s">
        <v>193</v>
      </c>
      <c r="B500" t="s">
        <v>23</v>
      </c>
      <c r="C500">
        <v>1</v>
      </c>
      <c r="D500">
        <v>1352</v>
      </c>
      <c r="E500">
        <v>2</v>
      </c>
      <c r="F500" t="s">
        <v>1208</v>
      </c>
      <c r="G500" t="b">
        <v>0</v>
      </c>
      <c r="H500" t="b">
        <v>0</v>
      </c>
    </row>
    <row r="501" spans="1:8" x14ac:dyDescent="0.15">
      <c r="A501" t="s">
        <v>195</v>
      </c>
      <c r="B501" t="s">
        <v>27</v>
      </c>
      <c r="C501">
        <v>1</v>
      </c>
      <c r="D501">
        <v>1353</v>
      </c>
      <c r="E501">
        <v>2</v>
      </c>
      <c r="F501" t="s">
        <v>1251</v>
      </c>
      <c r="G501" t="b">
        <v>0</v>
      </c>
      <c r="H501" t="b">
        <v>0</v>
      </c>
    </row>
    <row r="502" spans="1:8" x14ac:dyDescent="0.15">
      <c r="A502" t="s">
        <v>194</v>
      </c>
      <c r="B502" t="s">
        <v>30</v>
      </c>
      <c r="C502">
        <v>1</v>
      </c>
      <c r="D502">
        <v>1354</v>
      </c>
      <c r="E502">
        <v>2</v>
      </c>
      <c r="F502" t="s">
        <v>234</v>
      </c>
      <c r="G502" t="b">
        <v>0</v>
      </c>
      <c r="H502" t="b">
        <v>0</v>
      </c>
    </row>
    <row r="503" spans="1:8" x14ac:dyDescent="0.15">
      <c r="A503" t="s">
        <v>196</v>
      </c>
      <c r="B503" t="s">
        <v>214</v>
      </c>
      <c r="C503">
        <v>1</v>
      </c>
      <c r="D503">
        <v>1355</v>
      </c>
      <c r="E503">
        <v>2</v>
      </c>
      <c r="F503" t="s">
        <v>146</v>
      </c>
      <c r="G503" t="b">
        <v>0</v>
      </c>
      <c r="H503" t="b">
        <v>0</v>
      </c>
    </row>
    <row r="504" spans="1:8" x14ac:dyDescent="0.15">
      <c r="A504" t="s">
        <v>194</v>
      </c>
      <c r="B504" t="s">
        <v>30</v>
      </c>
      <c r="C504">
        <v>1</v>
      </c>
      <c r="D504">
        <v>1356</v>
      </c>
      <c r="E504">
        <v>2</v>
      </c>
      <c r="F504" t="s">
        <v>155</v>
      </c>
      <c r="G504" t="b">
        <v>0</v>
      </c>
      <c r="H504" t="b">
        <v>0</v>
      </c>
    </row>
    <row r="505" spans="1:8" x14ac:dyDescent="0.15">
      <c r="A505" t="s">
        <v>195</v>
      </c>
      <c r="B505" t="s">
        <v>214</v>
      </c>
      <c r="C505">
        <v>1</v>
      </c>
      <c r="D505">
        <v>1357</v>
      </c>
      <c r="E505">
        <v>2</v>
      </c>
      <c r="F505" t="s">
        <v>140</v>
      </c>
      <c r="G505" t="b">
        <v>0</v>
      </c>
      <c r="H505" t="b">
        <v>0</v>
      </c>
    </row>
    <row r="506" spans="1:8" x14ac:dyDescent="0.15">
      <c r="A506" t="s">
        <v>194</v>
      </c>
      <c r="B506" t="s">
        <v>214</v>
      </c>
      <c r="C506">
        <v>1</v>
      </c>
      <c r="D506">
        <v>1358</v>
      </c>
      <c r="E506">
        <v>2</v>
      </c>
      <c r="F506" t="s">
        <v>146</v>
      </c>
      <c r="G506" t="b">
        <v>0</v>
      </c>
      <c r="H506" t="b">
        <v>0</v>
      </c>
    </row>
    <row r="507" spans="1:8" x14ac:dyDescent="0.15">
      <c r="A507" t="s">
        <v>195</v>
      </c>
      <c r="B507" t="s">
        <v>30</v>
      </c>
      <c r="C507">
        <v>1</v>
      </c>
      <c r="D507">
        <v>1359</v>
      </c>
      <c r="E507">
        <v>2</v>
      </c>
      <c r="F507" t="s">
        <v>155</v>
      </c>
      <c r="G507" t="b">
        <v>0</v>
      </c>
      <c r="H507" t="b">
        <v>0</v>
      </c>
    </row>
    <row r="508" spans="1:8" x14ac:dyDescent="0.15">
      <c r="A508" t="s">
        <v>195</v>
      </c>
      <c r="B508" t="s">
        <v>30</v>
      </c>
      <c r="C508">
        <v>1</v>
      </c>
      <c r="D508">
        <v>1360</v>
      </c>
      <c r="E508">
        <v>2</v>
      </c>
      <c r="F508" t="s">
        <v>1061</v>
      </c>
      <c r="G508" t="b">
        <v>0</v>
      </c>
      <c r="H508" t="b">
        <v>0</v>
      </c>
    </row>
    <row r="509" spans="1:8" x14ac:dyDescent="0.15">
      <c r="A509" t="s">
        <v>194</v>
      </c>
      <c r="B509" t="s">
        <v>30</v>
      </c>
      <c r="C509">
        <v>1</v>
      </c>
      <c r="D509">
        <v>1361</v>
      </c>
      <c r="E509">
        <v>2</v>
      </c>
      <c r="F509" t="s">
        <v>1157</v>
      </c>
      <c r="G509" t="b">
        <v>0</v>
      </c>
      <c r="H509" t="b">
        <v>0</v>
      </c>
    </row>
    <row r="510" spans="1:8" x14ac:dyDescent="0.15">
      <c r="A510" t="s">
        <v>193</v>
      </c>
      <c r="B510" t="s">
        <v>23</v>
      </c>
      <c r="C510">
        <v>1</v>
      </c>
      <c r="D510">
        <v>1362</v>
      </c>
      <c r="E510">
        <v>2</v>
      </c>
      <c r="F510" t="s">
        <v>1211</v>
      </c>
      <c r="G510" t="b">
        <v>0</v>
      </c>
      <c r="H510" t="b">
        <v>0</v>
      </c>
    </row>
    <row r="511" spans="1:8" x14ac:dyDescent="0.15">
      <c r="A511" t="s">
        <v>195</v>
      </c>
      <c r="B511" t="s">
        <v>27</v>
      </c>
      <c r="C511">
        <v>1</v>
      </c>
      <c r="D511">
        <v>1363</v>
      </c>
      <c r="E511">
        <v>2</v>
      </c>
      <c r="F511" t="s">
        <v>1251</v>
      </c>
      <c r="G511" t="b">
        <v>0</v>
      </c>
      <c r="H511" t="b">
        <v>0</v>
      </c>
    </row>
    <row r="512" spans="1:8" x14ac:dyDescent="0.15">
      <c r="A512" t="s">
        <v>195</v>
      </c>
      <c r="B512" t="s">
        <v>30</v>
      </c>
      <c r="C512">
        <v>1</v>
      </c>
      <c r="D512">
        <v>1364</v>
      </c>
      <c r="E512">
        <v>2</v>
      </c>
      <c r="F512" t="s">
        <v>242</v>
      </c>
      <c r="G512" t="b">
        <v>0</v>
      </c>
      <c r="H512" t="b">
        <v>0</v>
      </c>
    </row>
    <row r="513" spans="1:8" x14ac:dyDescent="0.15">
      <c r="A513" t="s">
        <v>196</v>
      </c>
      <c r="B513" t="s">
        <v>30</v>
      </c>
      <c r="C513">
        <v>1</v>
      </c>
      <c r="D513">
        <v>1365</v>
      </c>
      <c r="E513">
        <v>2</v>
      </c>
      <c r="F513" t="s">
        <v>157</v>
      </c>
      <c r="G513" t="b">
        <v>0</v>
      </c>
      <c r="H513" t="b">
        <v>0</v>
      </c>
    </row>
    <row r="514" spans="1:8" x14ac:dyDescent="0.15">
      <c r="A514" t="s">
        <v>194</v>
      </c>
      <c r="B514" t="s">
        <v>30</v>
      </c>
      <c r="C514">
        <v>1</v>
      </c>
      <c r="D514">
        <v>1366</v>
      </c>
      <c r="E514">
        <v>2</v>
      </c>
      <c r="F514" t="s">
        <v>1153</v>
      </c>
      <c r="G514" t="b">
        <v>0</v>
      </c>
      <c r="H514" t="b">
        <v>0</v>
      </c>
    </row>
    <row r="515" spans="1:8" x14ac:dyDescent="0.15">
      <c r="A515" t="s">
        <v>196</v>
      </c>
      <c r="B515" t="s">
        <v>214</v>
      </c>
      <c r="C515">
        <v>1</v>
      </c>
      <c r="D515">
        <v>1367</v>
      </c>
      <c r="E515">
        <v>2</v>
      </c>
      <c r="F515" t="s">
        <v>228</v>
      </c>
      <c r="G515" t="b">
        <v>0</v>
      </c>
      <c r="H515" t="b">
        <v>0</v>
      </c>
    </row>
    <row r="516" spans="1:8" x14ac:dyDescent="0.15">
      <c r="A516" t="s">
        <v>195</v>
      </c>
      <c r="B516" t="s">
        <v>30</v>
      </c>
      <c r="C516">
        <v>1</v>
      </c>
      <c r="D516">
        <v>1368</v>
      </c>
      <c r="E516">
        <v>2</v>
      </c>
      <c r="F516" t="s">
        <v>161</v>
      </c>
      <c r="G516" t="b">
        <v>0</v>
      </c>
      <c r="H516" t="b">
        <v>0</v>
      </c>
    </row>
    <row r="517" spans="1:8" x14ac:dyDescent="0.15">
      <c r="A517" t="s">
        <v>193</v>
      </c>
      <c r="B517" t="s">
        <v>23</v>
      </c>
      <c r="C517">
        <v>1</v>
      </c>
      <c r="D517">
        <v>1369</v>
      </c>
      <c r="E517">
        <v>2</v>
      </c>
      <c r="F517" t="s">
        <v>1210</v>
      </c>
      <c r="G517" t="b">
        <v>0</v>
      </c>
      <c r="H517" t="b">
        <v>0</v>
      </c>
    </row>
    <row r="518" spans="1:8" x14ac:dyDescent="0.15">
      <c r="A518" t="s">
        <v>194</v>
      </c>
      <c r="B518" t="s">
        <v>30</v>
      </c>
      <c r="C518">
        <v>1</v>
      </c>
      <c r="D518">
        <v>1370</v>
      </c>
      <c r="E518">
        <v>2</v>
      </c>
      <c r="F518" t="s">
        <v>141</v>
      </c>
      <c r="G518" t="b">
        <v>0</v>
      </c>
      <c r="H518" t="b">
        <v>0</v>
      </c>
    </row>
    <row r="519" spans="1:8" x14ac:dyDescent="0.15">
      <c r="A519" t="s">
        <v>196</v>
      </c>
      <c r="B519" t="s">
        <v>27</v>
      </c>
      <c r="C519">
        <v>1</v>
      </c>
      <c r="D519">
        <v>1371</v>
      </c>
      <c r="E519">
        <v>2</v>
      </c>
      <c r="F519" t="s">
        <v>1259</v>
      </c>
      <c r="G519" t="b">
        <v>0</v>
      </c>
      <c r="H519" t="b">
        <v>0</v>
      </c>
    </row>
    <row r="520" spans="1:8" x14ac:dyDescent="0.15">
      <c r="A520" t="s">
        <v>194</v>
      </c>
      <c r="B520" t="s">
        <v>214</v>
      </c>
      <c r="C520">
        <v>1</v>
      </c>
      <c r="D520">
        <v>1372</v>
      </c>
      <c r="E520">
        <v>2</v>
      </c>
      <c r="F520" t="s">
        <v>146</v>
      </c>
      <c r="G520" t="b">
        <v>0</v>
      </c>
      <c r="H520" t="b">
        <v>0</v>
      </c>
    </row>
    <row r="521" spans="1:8" x14ac:dyDescent="0.15">
      <c r="A521" t="s">
        <v>195</v>
      </c>
      <c r="B521" t="s">
        <v>214</v>
      </c>
      <c r="C521">
        <v>1</v>
      </c>
      <c r="D521">
        <v>1373</v>
      </c>
      <c r="E521">
        <v>2</v>
      </c>
      <c r="F521" t="s">
        <v>228</v>
      </c>
      <c r="G521" t="b">
        <v>0</v>
      </c>
      <c r="H521" t="b">
        <v>0</v>
      </c>
    </row>
    <row r="522" spans="1:8" x14ac:dyDescent="0.15">
      <c r="A522" t="s">
        <v>193</v>
      </c>
      <c r="B522" t="s">
        <v>23</v>
      </c>
      <c r="C522">
        <v>1</v>
      </c>
      <c r="D522">
        <v>1374</v>
      </c>
      <c r="E522">
        <v>2</v>
      </c>
      <c r="F522" t="s">
        <v>1207</v>
      </c>
      <c r="G522" t="b">
        <v>0</v>
      </c>
      <c r="H522" t="b">
        <v>0</v>
      </c>
    </row>
    <row r="523" spans="1:8" x14ac:dyDescent="0.15">
      <c r="A523" t="s">
        <v>196</v>
      </c>
      <c r="B523" t="s">
        <v>30</v>
      </c>
      <c r="C523">
        <v>1</v>
      </c>
      <c r="D523">
        <v>1375</v>
      </c>
      <c r="E523">
        <v>2</v>
      </c>
      <c r="F523" t="s">
        <v>236</v>
      </c>
      <c r="G523" t="b">
        <v>0</v>
      </c>
      <c r="H523" t="b">
        <v>0</v>
      </c>
    </row>
    <row r="524" spans="1:8" x14ac:dyDescent="0.15">
      <c r="A524" t="s">
        <v>194</v>
      </c>
      <c r="B524" t="s">
        <v>30</v>
      </c>
      <c r="C524">
        <v>1</v>
      </c>
      <c r="D524">
        <v>1376</v>
      </c>
      <c r="E524">
        <v>2</v>
      </c>
      <c r="F524" t="s">
        <v>228</v>
      </c>
      <c r="G524" t="b">
        <v>0</v>
      </c>
      <c r="H524" t="b">
        <v>0</v>
      </c>
    </row>
    <row r="525" spans="1:8" x14ac:dyDescent="0.15">
      <c r="A525" t="s">
        <v>195</v>
      </c>
      <c r="B525" t="s">
        <v>30</v>
      </c>
      <c r="C525">
        <v>1</v>
      </c>
      <c r="D525">
        <v>1377</v>
      </c>
      <c r="E525">
        <v>2</v>
      </c>
      <c r="F525" t="s">
        <v>161</v>
      </c>
      <c r="G525" t="b">
        <v>0</v>
      </c>
      <c r="H525" t="b">
        <v>0</v>
      </c>
    </row>
    <row r="526" spans="1:8" x14ac:dyDescent="0.15">
      <c r="A526" t="s">
        <v>194</v>
      </c>
      <c r="B526" t="s">
        <v>30</v>
      </c>
      <c r="C526">
        <v>1</v>
      </c>
      <c r="D526">
        <v>1378</v>
      </c>
      <c r="E526">
        <v>2</v>
      </c>
      <c r="F526" t="s">
        <v>153</v>
      </c>
      <c r="G526" t="b">
        <v>0</v>
      </c>
      <c r="H526" t="b">
        <v>0</v>
      </c>
    </row>
    <row r="527" spans="1:8" x14ac:dyDescent="0.15">
      <c r="A527" t="s">
        <v>194</v>
      </c>
      <c r="B527" t="s">
        <v>30</v>
      </c>
      <c r="C527">
        <v>1</v>
      </c>
      <c r="D527">
        <v>1379</v>
      </c>
      <c r="E527">
        <v>2</v>
      </c>
      <c r="F527" t="s">
        <v>155</v>
      </c>
      <c r="G527" t="b">
        <v>0</v>
      </c>
      <c r="H527" t="b">
        <v>0</v>
      </c>
    </row>
    <row r="528" spans="1:8" x14ac:dyDescent="0.15">
      <c r="A528" t="s">
        <v>194</v>
      </c>
      <c r="B528" t="s">
        <v>30</v>
      </c>
      <c r="C528">
        <v>1</v>
      </c>
      <c r="D528">
        <v>1380</v>
      </c>
      <c r="E528">
        <v>2</v>
      </c>
      <c r="F528" t="s">
        <v>155</v>
      </c>
      <c r="G528" t="b">
        <v>0</v>
      </c>
      <c r="H528" t="b">
        <v>0</v>
      </c>
    </row>
    <row r="529" spans="1:8" x14ac:dyDescent="0.15">
      <c r="A529" t="s">
        <v>194</v>
      </c>
      <c r="B529" t="s">
        <v>27</v>
      </c>
      <c r="C529">
        <v>1</v>
      </c>
      <c r="D529">
        <v>1381</v>
      </c>
      <c r="E529">
        <v>1</v>
      </c>
      <c r="F529" t="s">
        <v>1249</v>
      </c>
      <c r="G529" t="b">
        <v>0</v>
      </c>
      <c r="H529" t="b">
        <v>0</v>
      </c>
    </row>
    <row r="530" spans="1:8" x14ac:dyDescent="0.15">
      <c r="A530" t="s">
        <v>193</v>
      </c>
      <c r="B530" t="s">
        <v>23</v>
      </c>
      <c r="C530">
        <v>1</v>
      </c>
      <c r="D530">
        <v>1382</v>
      </c>
      <c r="E530">
        <v>1</v>
      </c>
      <c r="F530" t="s">
        <v>217</v>
      </c>
      <c r="G530" t="b">
        <v>0</v>
      </c>
      <c r="H530" t="b">
        <v>0</v>
      </c>
    </row>
    <row r="531" spans="1:8" x14ac:dyDescent="0.15">
      <c r="A531" t="s">
        <v>194</v>
      </c>
      <c r="B531" t="s">
        <v>27</v>
      </c>
      <c r="C531">
        <v>1</v>
      </c>
      <c r="D531">
        <v>1383</v>
      </c>
      <c r="E531">
        <v>1</v>
      </c>
      <c r="F531" t="s">
        <v>161</v>
      </c>
      <c r="G531" t="b">
        <v>0</v>
      </c>
      <c r="H531" t="b">
        <v>0</v>
      </c>
    </row>
    <row r="532" spans="1:8" x14ac:dyDescent="0.15">
      <c r="A532" t="s">
        <v>196</v>
      </c>
      <c r="B532" t="s">
        <v>30</v>
      </c>
      <c r="C532">
        <v>1</v>
      </c>
      <c r="D532">
        <v>1384</v>
      </c>
      <c r="E532">
        <v>1</v>
      </c>
      <c r="F532" t="s">
        <v>240</v>
      </c>
      <c r="G532" t="b">
        <v>0</v>
      </c>
      <c r="H532" t="b">
        <v>0</v>
      </c>
    </row>
    <row r="533" spans="1:8" x14ac:dyDescent="0.15">
      <c r="A533" t="s">
        <v>192</v>
      </c>
      <c r="B533" t="s">
        <v>30</v>
      </c>
      <c r="C533">
        <v>1</v>
      </c>
      <c r="D533">
        <v>1385</v>
      </c>
      <c r="E533">
        <v>1</v>
      </c>
      <c r="F533" t="s">
        <v>270</v>
      </c>
      <c r="G533" t="b">
        <v>0</v>
      </c>
      <c r="H533" t="b">
        <v>0</v>
      </c>
    </row>
    <row r="534" spans="1:8" x14ac:dyDescent="0.15">
      <c r="A534" t="s">
        <v>193</v>
      </c>
      <c r="B534" t="s">
        <v>23</v>
      </c>
      <c r="C534">
        <v>1</v>
      </c>
      <c r="D534">
        <v>1386</v>
      </c>
      <c r="E534">
        <v>1</v>
      </c>
      <c r="F534" t="s">
        <v>1229</v>
      </c>
      <c r="G534" t="b">
        <v>0</v>
      </c>
      <c r="H534" t="b">
        <v>0</v>
      </c>
    </row>
    <row r="535" spans="1:8" x14ac:dyDescent="0.15">
      <c r="A535" t="s">
        <v>192</v>
      </c>
      <c r="B535" t="s">
        <v>30</v>
      </c>
      <c r="C535">
        <v>1</v>
      </c>
      <c r="D535">
        <v>1387</v>
      </c>
      <c r="E535">
        <v>1</v>
      </c>
      <c r="F535" t="s">
        <v>1144</v>
      </c>
      <c r="G535" t="b">
        <v>0</v>
      </c>
      <c r="H535" t="b">
        <v>0</v>
      </c>
    </row>
    <row r="536" spans="1:8" x14ac:dyDescent="0.15">
      <c r="A536" t="s">
        <v>196</v>
      </c>
      <c r="B536" t="s">
        <v>30</v>
      </c>
      <c r="C536">
        <v>1</v>
      </c>
      <c r="D536">
        <v>1388</v>
      </c>
      <c r="E536">
        <v>1</v>
      </c>
      <c r="F536" t="s">
        <v>181</v>
      </c>
      <c r="G536" t="b">
        <v>0</v>
      </c>
      <c r="H536" t="b">
        <v>0</v>
      </c>
    </row>
    <row r="537" spans="1:8" x14ac:dyDescent="0.15">
      <c r="A537" t="s">
        <v>196</v>
      </c>
      <c r="B537" t="s">
        <v>23</v>
      </c>
      <c r="C537">
        <v>1</v>
      </c>
      <c r="D537">
        <v>1389</v>
      </c>
      <c r="E537">
        <v>1</v>
      </c>
      <c r="F537" t="s">
        <v>1116</v>
      </c>
      <c r="G537" t="b">
        <v>0</v>
      </c>
      <c r="H537" t="b">
        <v>0</v>
      </c>
    </row>
    <row r="538" spans="1:8" x14ac:dyDescent="0.15">
      <c r="A538" t="s">
        <v>193</v>
      </c>
      <c r="B538" t="s">
        <v>23</v>
      </c>
      <c r="C538">
        <v>1</v>
      </c>
      <c r="D538">
        <v>1390</v>
      </c>
      <c r="E538">
        <v>1</v>
      </c>
      <c r="F538" t="s">
        <v>163</v>
      </c>
      <c r="G538" t="b">
        <v>0</v>
      </c>
      <c r="H538" t="b">
        <v>0</v>
      </c>
    </row>
    <row r="539" spans="1:8" x14ac:dyDescent="0.15">
      <c r="A539" t="s">
        <v>196</v>
      </c>
      <c r="B539" t="s">
        <v>27</v>
      </c>
      <c r="C539">
        <v>1</v>
      </c>
      <c r="D539">
        <v>1391</v>
      </c>
      <c r="E539">
        <v>1</v>
      </c>
      <c r="F539" t="s">
        <v>1265</v>
      </c>
      <c r="G539" t="b">
        <v>0</v>
      </c>
      <c r="H539" t="b">
        <v>0</v>
      </c>
    </row>
    <row r="540" spans="1:8" x14ac:dyDescent="0.15">
      <c r="A540" t="s">
        <v>194</v>
      </c>
      <c r="B540" t="s">
        <v>27</v>
      </c>
      <c r="C540">
        <v>1</v>
      </c>
      <c r="D540">
        <v>1392</v>
      </c>
      <c r="E540">
        <v>1</v>
      </c>
      <c r="F540" t="s">
        <v>1243</v>
      </c>
      <c r="G540" t="b">
        <v>0</v>
      </c>
      <c r="H540" t="b">
        <v>0</v>
      </c>
    </row>
    <row r="541" spans="1:8" x14ac:dyDescent="0.15">
      <c r="A541" t="s">
        <v>194</v>
      </c>
      <c r="B541" t="s">
        <v>30</v>
      </c>
      <c r="C541">
        <v>1</v>
      </c>
      <c r="D541">
        <v>1393</v>
      </c>
      <c r="E541">
        <v>1</v>
      </c>
      <c r="F541" t="s">
        <v>1134</v>
      </c>
      <c r="G541" t="b">
        <v>0</v>
      </c>
      <c r="H541" t="b">
        <v>0</v>
      </c>
    </row>
    <row r="542" spans="1:8" x14ac:dyDescent="0.15">
      <c r="A542" t="s">
        <v>194</v>
      </c>
      <c r="B542" t="s">
        <v>30</v>
      </c>
      <c r="C542">
        <v>1</v>
      </c>
      <c r="D542">
        <v>1394</v>
      </c>
      <c r="E542">
        <v>1</v>
      </c>
      <c r="F542" t="s">
        <v>1202</v>
      </c>
      <c r="G542" t="b">
        <v>0</v>
      </c>
      <c r="H542" t="b">
        <v>0</v>
      </c>
    </row>
    <row r="543" spans="1:8" x14ac:dyDescent="0.15">
      <c r="A543" t="s">
        <v>192</v>
      </c>
      <c r="B543" t="s">
        <v>30</v>
      </c>
      <c r="C543">
        <v>1</v>
      </c>
      <c r="D543">
        <v>1395</v>
      </c>
      <c r="E543">
        <v>1</v>
      </c>
      <c r="F543" t="s">
        <v>271</v>
      </c>
      <c r="G543" t="b">
        <v>0</v>
      </c>
      <c r="H543" t="b">
        <v>0</v>
      </c>
    </row>
    <row r="544" spans="1:8" x14ac:dyDescent="0.15">
      <c r="A544" t="s">
        <v>195</v>
      </c>
      <c r="B544" t="s">
        <v>30</v>
      </c>
      <c r="C544">
        <v>1</v>
      </c>
      <c r="D544">
        <v>1396</v>
      </c>
      <c r="E544">
        <v>1</v>
      </c>
      <c r="F544" t="s">
        <v>1081</v>
      </c>
      <c r="G544" t="b">
        <v>0</v>
      </c>
      <c r="H544" t="b">
        <v>0</v>
      </c>
    </row>
    <row r="545" spans="1:8" x14ac:dyDescent="0.15">
      <c r="A545" t="s">
        <v>194</v>
      </c>
      <c r="B545" t="s">
        <v>27</v>
      </c>
      <c r="C545">
        <v>1</v>
      </c>
      <c r="D545">
        <v>1397</v>
      </c>
      <c r="E545">
        <v>1</v>
      </c>
      <c r="F545" t="s">
        <v>1247</v>
      </c>
      <c r="G545" t="b">
        <v>0</v>
      </c>
      <c r="H545" t="b">
        <v>0</v>
      </c>
    </row>
    <row r="546" spans="1:8" x14ac:dyDescent="0.15">
      <c r="A546" t="s">
        <v>194</v>
      </c>
      <c r="B546" t="s">
        <v>30</v>
      </c>
      <c r="C546">
        <v>1</v>
      </c>
      <c r="D546">
        <v>1398</v>
      </c>
      <c r="E546">
        <v>1</v>
      </c>
      <c r="F546" t="s">
        <v>171</v>
      </c>
      <c r="G546" t="b">
        <v>0</v>
      </c>
      <c r="H546" t="b">
        <v>0</v>
      </c>
    </row>
    <row r="547" spans="1:8" x14ac:dyDescent="0.15">
      <c r="A547" t="s">
        <v>194</v>
      </c>
      <c r="B547" t="s">
        <v>27</v>
      </c>
      <c r="C547">
        <v>1</v>
      </c>
      <c r="D547">
        <v>1399</v>
      </c>
      <c r="E547">
        <v>1</v>
      </c>
      <c r="F547" t="s">
        <v>127</v>
      </c>
      <c r="G547" t="b">
        <v>0</v>
      </c>
      <c r="H547" t="b">
        <v>0</v>
      </c>
    </row>
    <row r="548" spans="1:8" x14ac:dyDescent="0.15">
      <c r="A548" t="s">
        <v>194</v>
      </c>
      <c r="B548" t="s">
        <v>27</v>
      </c>
      <c r="C548">
        <v>1</v>
      </c>
      <c r="D548">
        <v>1400</v>
      </c>
      <c r="E548">
        <v>1</v>
      </c>
      <c r="F548" t="s">
        <v>191</v>
      </c>
      <c r="G548" t="b">
        <v>0</v>
      </c>
      <c r="H548" t="b">
        <v>0</v>
      </c>
    </row>
    <row r="549" spans="1:8" x14ac:dyDescent="0.15">
      <c r="A549" t="s">
        <v>195</v>
      </c>
      <c r="B549" t="s">
        <v>30</v>
      </c>
      <c r="C549">
        <v>1</v>
      </c>
      <c r="D549">
        <v>1401</v>
      </c>
      <c r="E549">
        <v>1</v>
      </c>
      <c r="F549" t="s">
        <v>144</v>
      </c>
      <c r="G549" t="b">
        <v>0</v>
      </c>
      <c r="H549" t="b">
        <v>0</v>
      </c>
    </row>
    <row r="550" spans="1:8" x14ac:dyDescent="0.15">
      <c r="A550" t="s">
        <v>192</v>
      </c>
      <c r="B550" t="s">
        <v>30</v>
      </c>
      <c r="C550">
        <v>1</v>
      </c>
      <c r="D550">
        <v>1402</v>
      </c>
      <c r="E550">
        <v>1</v>
      </c>
      <c r="F550" t="s">
        <v>271</v>
      </c>
      <c r="G550" t="b">
        <v>0</v>
      </c>
      <c r="H550" t="b">
        <v>0</v>
      </c>
    </row>
    <row r="551" spans="1:8" x14ac:dyDescent="0.15">
      <c r="A551" t="s">
        <v>195</v>
      </c>
      <c r="B551" t="s">
        <v>30</v>
      </c>
      <c r="C551">
        <v>1</v>
      </c>
      <c r="D551">
        <v>1403</v>
      </c>
      <c r="E551">
        <v>1</v>
      </c>
      <c r="F551" t="s">
        <v>143</v>
      </c>
      <c r="G551" t="b">
        <v>0</v>
      </c>
      <c r="H551" t="b">
        <v>0</v>
      </c>
    </row>
    <row r="552" spans="1:8" x14ac:dyDescent="0.15">
      <c r="A552" t="s">
        <v>192</v>
      </c>
      <c r="B552" t="s">
        <v>30</v>
      </c>
      <c r="C552">
        <v>1</v>
      </c>
      <c r="D552">
        <v>1404</v>
      </c>
      <c r="E552">
        <v>1</v>
      </c>
      <c r="F552" t="s">
        <v>144</v>
      </c>
      <c r="G552" t="b">
        <v>0</v>
      </c>
      <c r="H552" t="b">
        <v>0</v>
      </c>
    </row>
    <row r="553" spans="1:8" x14ac:dyDescent="0.15">
      <c r="A553" t="s">
        <v>193</v>
      </c>
      <c r="B553" t="s">
        <v>23</v>
      </c>
      <c r="C553">
        <v>1</v>
      </c>
      <c r="D553">
        <v>1405</v>
      </c>
      <c r="E553">
        <v>1</v>
      </c>
      <c r="F553" t="s">
        <v>1221</v>
      </c>
      <c r="G553" t="b">
        <v>0</v>
      </c>
      <c r="H553" t="b">
        <v>0</v>
      </c>
    </row>
    <row r="554" spans="1:8" x14ac:dyDescent="0.15">
      <c r="A554" t="s">
        <v>194</v>
      </c>
      <c r="B554" t="s">
        <v>27</v>
      </c>
      <c r="C554">
        <v>1</v>
      </c>
      <c r="D554">
        <v>1406</v>
      </c>
      <c r="E554">
        <v>1</v>
      </c>
      <c r="F554" t="s">
        <v>191</v>
      </c>
      <c r="G554" t="b">
        <v>0</v>
      </c>
      <c r="H554" t="b">
        <v>0</v>
      </c>
    </row>
    <row r="555" spans="1:8" x14ac:dyDescent="0.15">
      <c r="A555" t="s">
        <v>196</v>
      </c>
      <c r="B555" t="s">
        <v>30</v>
      </c>
      <c r="C555">
        <v>1</v>
      </c>
      <c r="D555">
        <v>1407</v>
      </c>
      <c r="E555">
        <v>1</v>
      </c>
      <c r="F555" t="s">
        <v>1107</v>
      </c>
      <c r="G555" t="b">
        <v>0</v>
      </c>
      <c r="H555" t="b">
        <v>0</v>
      </c>
    </row>
    <row r="556" spans="1:8" x14ac:dyDescent="0.15">
      <c r="A556" t="s">
        <v>194</v>
      </c>
      <c r="B556" t="s">
        <v>27</v>
      </c>
      <c r="C556">
        <v>1</v>
      </c>
      <c r="D556">
        <v>1408</v>
      </c>
      <c r="E556">
        <v>1</v>
      </c>
      <c r="F556" t="s">
        <v>161</v>
      </c>
      <c r="G556" t="b">
        <v>0</v>
      </c>
      <c r="H556" t="b">
        <v>0</v>
      </c>
    </row>
    <row r="557" spans="1:8" x14ac:dyDescent="0.15">
      <c r="A557" t="s">
        <v>194</v>
      </c>
      <c r="B557" t="s">
        <v>30</v>
      </c>
      <c r="C557">
        <v>1</v>
      </c>
      <c r="D557">
        <v>1409</v>
      </c>
      <c r="E557">
        <v>2</v>
      </c>
      <c r="F557" t="s">
        <v>1180</v>
      </c>
      <c r="G557" t="b">
        <v>0</v>
      </c>
      <c r="H557" t="b">
        <v>0</v>
      </c>
    </row>
    <row r="558" spans="1:8" x14ac:dyDescent="0.15">
      <c r="A558" t="s">
        <v>195</v>
      </c>
      <c r="B558" t="s">
        <v>27</v>
      </c>
      <c r="C558">
        <v>1</v>
      </c>
      <c r="D558">
        <v>1410</v>
      </c>
      <c r="E558">
        <v>2</v>
      </c>
      <c r="F558" t="s">
        <v>155</v>
      </c>
      <c r="G558" t="b">
        <v>0</v>
      </c>
      <c r="H558" t="b">
        <v>0</v>
      </c>
    </row>
    <row r="559" spans="1:8" x14ac:dyDescent="0.15">
      <c r="A559" t="s">
        <v>196</v>
      </c>
      <c r="B559" t="s">
        <v>30</v>
      </c>
      <c r="C559">
        <v>1</v>
      </c>
      <c r="D559">
        <v>1411</v>
      </c>
      <c r="E559">
        <v>2</v>
      </c>
      <c r="F559" t="s">
        <v>231</v>
      </c>
      <c r="G559" t="b">
        <v>0</v>
      </c>
      <c r="H559" t="b">
        <v>0</v>
      </c>
    </row>
    <row r="560" spans="1:8" x14ac:dyDescent="0.15">
      <c r="A560" t="s">
        <v>194</v>
      </c>
      <c r="B560" t="s">
        <v>30</v>
      </c>
      <c r="C560">
        <v>1</v>
      </c>
      <c r="D560">
        <v>1412</v>
      </c>
      <c r="E560">
        <v>2</v>
      </c>
      <c r="F560" t="s">
        <v>142</v>
      </c>
      <c r="G560" t="b">
        <v>0</v>
      </c>
      <c r="H560" t="b">
        <v>0</v>
      </c>
    </row>
    <row r="561" spans="1:8" x14ac:dyDescent="0.15">
      <c r="A561" t="s">
        <v>193</v>
      </c>
      <c r="B561" t="s">
        <v>23</v>
      </c>
      <c r="C561">
        <v>1</v>
      </c>
      <c r="D561">
        <v>1413</v>
      </c>
      <c r="E561">
        <v>2</v>
      </c>
      <c r="F561" t="s">
        <v>1218</v>
      </c>
      <c r="G561" t="b">
        <v>0</v>
      </c>
      <c r="H561" t="b">
        <v>0</v>
      </c>
    </row>
    <row r="562" spans="1:8" x14ac:dyDescent="0.15">
      <c r="A562" t="s">
        <v>192</v>
      </c>
      <c r="B562" t="s">
        <v>27</v>
      </c>
      <c r="C562">
        <v>1</v>
      </c>
      <c r="D562">
        <v>1414</v>
      </c>
      <c r="E562">
        <v>2</v>
      </c>
      <c r="F562" t="s">
        <v>160</v>
      </c>
      <c r="G562" t="b">
        <v>0</v>
      </c>
      <c r="H562" t="b">
        <v>0</v>
      </c>
    </row>
    <row r="563" spans="1:8" x14ac:dyDescent="0.15">
      <c r="A563" t="s">
        <v>192</v>
      </c>
      <c r="B563" t="s">
        <v>30</v>
      </c>
      <c r="C563">
        <v>1</v>
      </c>
      <c r="D563">
        <v>1415</v>
      </c>
      <c r="E563">
        <v>2</v>
      </c>
      <c r="F563" t="s">
        <v>146</v>
      </c>
      <c r="G563" t="b">
        <v>0</v>
      </c>
      <c r="H563" t="b">
        <v>0</v>
      </c>
    </row>
    <row r="564" spans="1:8" x14ac:dyDescent="0.15">
      <c r="A564" t="s">
        <v>194</v>
      </c>
      <c r="B564" t="s">
        <v>30</v>
      </c>
      <c r="C564">
        <v>1</v>
      </c>
      <c r="D564">
        <v>1416</v>
      </c>
      <c r="E564">
        <v>2</v>
      </c>
      <c r="F564" t="s">
        <v>1148</v>
      </c>
      <c r="G564" t="b">
        <v>0</v>
      </c>
      <c r="H564" t="b">
        <v>0</v>
      </c>
    </row>
    <row r="565" spans="1:8" x14ac:dyDescent="0.15">
      <c r="A565" t="s">
        <v>196</v>
      </c>
      <c r="B565" t="s">
        <v>27</v>
      </c>
      <c r="C565">
        <v>1</v>
      </c>
      <c r="D565">
        <v>1417</v>
      </c>
      <c r="E565">
        <v>2</v>
      </c>
      <c r="F565" t="s">
        <v>130</v>
      </c>
      <c r="G565" t="b">
        <v>0</v>
      </c>
      <c r="H565" t="b">
        <v>0</v>
      </c>
    </row>
    <row r="566" spans="1:8" x14ac:dyDescent="0.15">
      <c r="A566" t="s">
        <v>196</v>
      </c>
      <c r="B566" t="s">
        <v>27</v>
      </c>
      <c r="C566">
        <v>1</v>
      </c>
      <c r="D566">
        <v>1418</v>
      </c>
      <c r="E566">
        <v>2</v>
      </c>
      <c r="F566" t="s">
        <v>1261</v>
      </c>
      <c r="G566" t="b">
        <v>0</v>
      </c>
      <c r="H566" t="b">
        <v>0</v>
      </c>
    </row>
    <row r="567" spans="1:8" x14ac:dyDescent="0.15">
      <c r="A567" t="s">
        <v>193</v>
      </c>
      <c r="B567" t="s">
        <v>23</v>
      </c>
      <c r="C567">
        <v>1</v>
      </c>
      <c r="D567">
        <v>1419</v>
      </c>
      <c r="E567">
        <v>2</v>
      </c>
      <c r="F567" t="s">
        <v>1083</v>
      </c>
      <c r="G567" t="b">
        <v>0</v>
      </c>
      <c r="H567" t="b">
        <v>0</v>
      </c>
    </row>
    <row r="568" spans="1:8" x14ac:dyDescent="0.15">
      <c r="A568" t="s">
        <v>194</v>
      </c>
      <c r="B568" t="s">
        <v>27</v>
      </c>
      <c r="C568">
        <v>1</v>
      </c>
      <c r="D568">
        <v>1420</v>
      </c>
      <c r="E568">
        <v>2</v>
      </c>
      <c r="F568" t="s">
        <v>211</v>
      </c>
      <c r="G568" t="b">
        <v>0</v>
      </c>
      <c r="H568" t="b">
        <v>0</v>
      </c>
    </row>
    <row r="569" spans="1:8" x14ac:dyDescent="0.15">
      <c r="A569" t="s">
        <v>194</v>
      </c>
      <c r="B569" t="s">
        <v>30</v>
      </c>
      <c r="C569">
        <v>1</v>
      </c>
      <c r="D569">
        <v>1421</v>
      </c>
      <c r="E569">
        <v>2</v>
      </c>
      <c r="F569" t="s">
        <v>1174</v>
      </c>
      <c r="G569" t="b">
        <v>0</v>
      </c>
      <c r="H569" t="b">
        <v>0</v>
      </c>
    </row>
    <row r="570" spans="1:8" x14ac:dyDescent="0.15">
      <c r="A570" t="s">
        <v>192</v>
      </c>
      <c r="B570" t="s">
        <v>30</v>
      </c>
      <c r="C570">
        <v>1</v>
      </c>
      <c r="D570">
        <v>1422</v>
      </c>
      <c r="E570">
        <v>2</v>
      </c>
      <c r="F570" t="s">
        <v>138</v>
      </c>
      <c r="G570" t="b">
        <v>0</v>
      </c>
      <c r="H570" t="b">
        <v>0</v>
      </c>
    </row>
    <row r="571" spans="1:8" x14ac:dyDescent="0.15">
      <c r="A571" t="s">
        <v>194</v>
      </c>
      <c r="B571" t="s">
        <v>27</v>
      </c>
      <c r="C571">
        <v>1</v>
      </c>
      <c r="D571">
        <v>1423</v>
      </c>
      <c r="E571">
        <v>2</v>
      </c>
      <c r="F571" t="s">
        <v>154</v>
      </c>
      <c r="G571" t="b">
        <v>0</v>
      </c>
      <c r="H571" t="b">
        <v>0</v>
      </c>
    </row>
    <row r="572" spans="1:8" x14ac:dyDescent="0.15">
      <c r="A572" t="s">
        <v>192</v>
      </c>
      <c r="B572" t="s">
        <v>30</v>
      </c>
      <c r="C572">
        <v>1</v>
      </c>
      <c r="D572">
        <v>1424</v>
      </c>
      <c r="E572">
        <v>2</v>
      </c>
      <c r="F572" t="s">
        <v>1132</v>
      </c>
      <c r="G572" t="b">
        <v>0</v>
      </c>
      <c r="H572" t="b">
        <v>0</v>
      </c>
    </row>
    <row r="573" spans="1:8" x14ac:dyDescent="0.15">
      <c r="A573" t="s">
        <v>194</v>
      </c>
      <c r="B573" t="s">
        <v>30</v>
      </c>
      <c r="C573">
        <v>1</v>
      </c>
      <c r="D573">
        <v>1425</v>
      </c>
      <c r="E573">
        <v>2</v>
      </c>
      <c r="F573" t="s">
        <v>1178</v>
      </c>
      <c r="G573" t="b">
        <v>0</v>
      </c>
      <c r="H573" t="b">
        <v>0</v>
      </c>
    </row>
    <row r="574" spans="1:8" x14ac:dyDescent="0.15">
      <c r="A574" t="s">
        <v>195</v>
      </c>
      <c r="B574" t="s">
        <v>27</v>
      </c>
      <c r="C574">
        <v>1</v>
      </c>
      <c r="D574">
        <v>1426</v>
      </c>
      <c r="E574">
        <v>2</v>
      </c>
      <c r="F574" t="s">
        <v>1253</v>
      </c>
      <c r="G574" t="b">
        <v>0</v>
      </c>
      <c r="H574" t="b">
        <v>0</v>
      </c>
    </row>
    <row r="575" spans="1:8" x14ac:dyDescent="0.15">
      <c r="A575" t="s">
        <v>193</v>
      </c>
      <c r="B575" t="s">
        <v>176</v>
      </c>
      <c r="C575">
        <v>1</v>
      </c>
      <c r="D575">
        <v>1427</v>
      </c>
      <c r="E575">
        <v>1</v>
      </c>
      <c r="F575" t="s">
        <v>1041</v>
      </c>
      <c r="G575" t="b">
        <v>0</v>
      </c>
      <c r="H575" t="b">
        <v>0</v>
      </c>
    </row>
    <row r="576" spans="1:8" x14ac:dyDescent="0.15">
      <c r="A576" t="s">
        <v>192</v>
      </c>
      <c r="B576" t="s">
        <v>27</v>
      </c>
      <c r="C576">
        <v>1</v>
      </c>
      <c r="D576">
        <v>1428</v>
      </c>
      <c r="E576">
        <v>1</v>
      </c>
      <c r="F576" t="s">
        <v>153</v>
      </c>
      <c r="G576" t="b">
        <v>0</v>
      </c>
      <c r="H576" t="b">
        <v>0</v>
      </c>
    </row>
    <row r="577" spans="1:8" x14ac:dyDescent="0.15">
      <c r="A577" t="s">
        <v>195</v>
      </c>
      <c r="B577" t="s">
        <v>30</v>
      </c>
      <c r="C577">
        <v>1</v>
      </c>
      <c r="D577">
        <v>1429</v>
      </c>
      <c r="E577">
        <v>2</v>
      </c>
      <c r="F577" t="s">
        <v>144</v>
      </c>
      <c r="G577" t="b">
        <v>0</v>
      </c>
      <c r="H577" t="b">
        <v>0</v>
      </c>
    </row>
    <row r="578" spans="1:8" x14ac:dyDescent="0.15">
      <c r="A578" t="s">
        <v>192</v>
      </c>
      <c r="B578" t="s">
        <v>30</v>
      </c>
      <c r="C578">
        <v>1</v>
      </c>
      <c r="D578">
        <v>1430</v>
      </c>
      <c r="E578">
        <v>2</v>
      </c>
      <c r="F578" t="s">
        <v>145</v>
      </c>
      <c r="G578" t="b">
        <v>0</v>
      </c>
      <c r="H578" t="b">
        <v>0</v>
      </c>
    </row>
    <row r="579" spans="1:8" x14ac:dyDescent="0.15">
      <c r="A579" t="s">
        <v>194</v>
      </c>
      <c r="B579" t="s">
        <v>27</v>
      </c>
      <c r="C579">
        <v>1</v>
      </c>
      <c r="D579">
        <v>1431</v>
      </c>
      <c r="E579">
        <v>1</v>
      </c>
      <c r="F579" t="s">
        <v>127</v>
      </c>
      <c r="G579" t="b">
        <v>0</v>
      </c>
      <c r="H579" t="b">
        <v>0</v>
      </c>
    </row>
    <row r="580" spans="1:8" x14ac:dyDescent="0.15">
      <c r="A580" t="s">
        <v>194</v>
      </c>
      <c r="B580" t="s">
        <v>176</v>
      </c>
      <c r="C580">
        <v>1</v>
      </c>
      <c r="D580">
        <v>1432</v>
      </c>
      <c r="E580">
        <v>1</v>
      </c>
      <c r="F580" t="s">
        <v>1275</v>
      </c>
      <c r="G580" t="b">
        <v>0</v>
      </c>
      <c r="H580" t="b">
        <v>0</v>
      </c>
    </row>
    <row r="581" spans="1:8" x14ac:dyDescent="0.15">
      <c r="A581" t="s">
        <v>193</v>
      </c>
      <c r="B581" t="s">
        <v>23</v>
      </c>
      <c r="C581">
        <v>1</v>
      </c>
      <c r="D581">
        <v>1433</v>
      </c>
      <c r="E581">
        <v>1</v>
      </c>
      <c r="F581" t="s">
        <v>129</v>
      </c>
      <c r="G581" t="b">
        <v>0</v>
      </c>
      <c r="H581" t="b">
        <v>0</v>
      </c>
    </row>
    <row r="582" spans="1:8" x14ac:dyDescent="0.15">
      <c r="A582" t="s">
        <v>192</v>
      </c>
      <c r="B582" t="s">
        <v>23</v>
      </c>
      <c r="C582">
        <v>1</v>
      </c>
      <c r="D582">
        <v>1434</v>
      </c>
      <c r="E582">
        <v>1</v>
      </c>
      <c r="F582" t="s">
        <v>129</v>
      </c>
      <c r="G582" t="b">
        <v>0</v>
      </c>
      <c r="H582" t="b">
        <v>0</v>
      </c>
    </row>
    <row r="583" spans="1:8" x14ac:dyDescent="0.15">
      <c r="A583" t="s">
        <v>196</v>
      </c>
      <c r="B583" t="s">
        <v>23</v>
      </c>
      <c r="C583">
        <v>1</v>
      </c>
      <c r="D583">
        <v>1435</v>
      </c>
      <c r="E583">
        <v>1</v>
      </c>
      <c r="F583" t="s">
        <v>129</v>
      </c>
      <c r="G583" t="b">
        <v>0</v>
      </c>
      <c r="H583" t="b">
        <v>0</v>
      </c>
    </row>
    <row r="584" spans="1:8" x14ac:dyDescent="0.15">
      <c r="A584" t="s">
        <v>193</v>
      </c>
      <c r="B584" t="s">
        <v>176</v>
      </c>
      <c r="C584">
        <v>1</v>
      </c>
      <c r="D584">
        <v>1436</v>
      </c>
      <c r="E584">
        <v>1</v>
      </c>
      <c r="F584" t="s">
        <v>1041</v>
      </c>
      <c r="G584" t="b">
        <v>0</v>
      </c>
      <c r="H584" t="b">
        <v>0</v>
      </c>
    </row>
    <row r="585" spans="1:8" x14ac:dyDescent="0.15">
      <c r="A585" t="s">
        <v>192</v>
      </c>
      <c r="B585" t="s">
        <v>27</v>
      </c>
      <c r="C585">
        <v>1</v>
      </c>
      <c r="D585">
        <v>1437</v>
      </c>
      <c r="E585">
        <v>2</v>
      </c>
      <c r="F585" t="s">
        <v>190</v>
      </c>
      <c r="G585" t="b">
        <v>0</v>
      </c>
      <c r="H585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6</vt:i4>
      </vt:variant>
    </vt:vector>
  </HeadingPairs>
  <TitlesOfParts>
    <vt:vector size="2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確認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2021-03-10T00:12:04Z</dcterms:modified>
</cp:coreProperties>
</file>